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4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4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4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jxliu\Research\ecosum\CS\"/>
    </mc:Choice>
  </mc:AlternateContent>
  <bookViews>
    <workbookView xWindow="0" yWindow="0" windowWidth="28800" windowHeight="12300" tabRatio="422" activeTab="3"/>
  </bookViews>
  <sheets>
    <sheet name="summary" sheetId="7" r:id="rId1"/>
    <sheet name="area" sheetId="8" r:id="rId2"/>
    <sheet name="budget" sheetId="1" r:id="rId3"/>
    <sheet name="Trends" sheetId="6" r:id="rId4"/>
    <sheet name="sum_all_txt" sheetId="2" r:id="rId5"/>
  </sheets>
  <calcPr calcId="162913"/>
</workbook>
</file>

<file path=xl/calcChain.xml><?xml version="1.0" encoding="utf-8"?>
<calcChain xmlns="http://schemas.openxmlformats.org/spreadsheetml/2006/main">
  <c r="F89" i="8" l="1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AF89" i="8"/>
  <c r="AG89" i="8"/>
  <c r="AH89" i="8"/>
  <c r="AI89" i="8"/>
  <c r="AJ89" i="8"/>
  <c r="AK89" i="8"/>
  <c r="AL89" i="8"/>
  <c r="AM89" i="8"/>
  <c r="AN89" i="8"/>
  <c r="AO89" i="8"/>
  <c r="AP89" i="8"/>
  <c r="AQ89" i="8"/>
  <c r="AR89" i="8"/>
  <c r="AS89" i="8"/>
  <c r="AT89" i="8"/>
  <c r="AU89" i="8"/>
  <c r="AV89" i="8"/>
  <c r="AW89" i="8"/>
  <c r="AX89" i="8"/>
  <c r="AY89" i="8"/>
  <c r="AZ89" i="8"/>
  <c r="BA89" i="8"/>
  <c r="BB89" i="8"/>
  <c r="BC89" i="8"/>
  <c r="BD89" i="8"/>
  <c r="BE89" i="8"/>
  <c r="BF89" i="8"/>
  <c r="BG89" i="8"/>
  <c r="BH89" i="8"/>
  <c r="BI89" i="8"/>
  <c r="BJ89" i="8"/>
  <c r="BK89" i="8"/>
  <c r="BL89" i="8"/>
  <c r="BM89" i="8"/>
  <c r="BN89" i="8"/>
  <c r="BO89" i="8"/>
  <c r="BP89" i="8"/>
  <c r="BQ89" i="8"/>
  <c r="BR89" i="8"/>
  <c r="BS89" i="8"/>
  <c r="BT89" i="8"/>
  <c r="BU89" i="8"/>
  <c r="BV89" i="8"/>
  <c r="BW89" i="8"/>
  <c r="BX89" i="8"/>
  <c r="BY89" i="8"/>
  <c r="BZ89" i="8"/>
  <c r="CA89" i="8"/>
  <c r="CB89" i="8"/>
  <c r="CC89" i="8"/>
  <c r="CD89" i="8"/>
  <c r="CE89" i="8"/>
  <c r="CF89" i="8"/>
  <c r="CG89" i="8"/>
  <c r="CH89" i="8"/>
  <c r="CI89" i="8"/>
  <c r="CJ89" i="8"/>
  <c r="CK89" i="8"/>
  <c r="CL89" i="8"/>
  <c r="CM89" i="8"/>
  <c r="CN89" i="8"/>
  <c r="CO89" i="8"/>
  <c r="CP89" i="8"/>
  <c r="CQ89" i="8"/>
  <c r="CR89" i="8"/>
  <c r="CS89" i="8"/>
  <c r="CT89" i="8"/>
  <c r="CU89" i="8"/>
  <c r="CV89" i="8"/>
  <c r="CW89" i="8"/>
  <c r="CX89" i="8"/>
  <c r="CY89" i="8"/>
  <c r="CZ89" i="8"/>
  <c r="DA89" i="8"/>
  <c r="DB89" i="8"/>
  <c r="DC89" i="8"/>
  <c r="DD89" i="8"/>
  <c r="DE89" i="8"/>
  <c r="DF89" i="8"/>
  <c r="DG89" i="8"/>
  <c r="DH89" i="8"/>
  <c r="DI89" i="8"/>
  <c r="DJ89" i="8"/>
  <c r="DK89" i="8"/>
  <c r="DL89" i="8"/>
  <c r="DM89" i="8"/>
  <c r="DN89" i="8"/>
  <c r="DO89" i="8"/>
  <c r="E89" i="8"/>
  <c r="AJ14" i="7" l="1"/>
  <c r="AK14" i="7" s="1"/>
  <c r="DO88" i="8" l="1"/>
  <c r="AO90" i="6" l="1"/>
  <c r="F88" i="8" l="1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AG88" i="8"/>
  <c r="AH88" i="8"/>
  <c r="AI88" i="8"/>
  <c r="AJ88" i="8"/>
  <c r="AK88" i="8"/>
  <c r="AL88" i="8"/>
  <c r="AM88" i="8"/>
  <c r="AN88" i="8"/>
  <c r="AO88" i="8"/>
  <c r="AP88" i="8"/>
  <c r="AQ88" i="8"/>
  <c r="AR88" i="8"/>
  <c r="AS88" i="8"/>
  <c r="AT88" i="8"/>
  <c r="AU88" i="8"/>
  <c r="AV88" i="8"/>
  <c r="AW88" i="8"/>
  <c r="AX88" i="8"/>
  <c r="AY88" i="8"/>
  <c r="AZ88" i="8"/>
  <c r="BA88" i="8"/>
  <c r="BB88" i="8"/>
  <c r="BC88" i="8"/>
  <c r="BD88" i="8"/>
  <c r="BE88" i="8"/>
  <c r="BF88" i="8"/>
  <c r="BG88" i="8"/>
  <c r="BH88" i="8"/>
  <c r="BI88" i="8"/>
  <c r="BJ88" i="8"/>
  <c r="BK88" i="8"/>
  <c r="BL88" i="8"/>
  <c r="BM88" i="8"/>
  <c r="BN88" i="8"/>
  <c r="BO88" i="8"/>
  <c r="BP88" i="8"/>
  <c r="BQ88" i="8"/>
  <c r="BR88" i="8"/>
  <c r="BS88" i="8"/>
  <c r="BT88" i="8"/>
  <c r="BU88" i="8"/>
  <c r="BV88" i="8"/>
  <c r="BW88" i="8"/>
  <c r="BX88" i="8"/>
  <c r="BY88" i="8"/>
  <c r="BZ88" i="8"/>
  <c r="CA88" i="8"/>
  <c r="CB88" i="8"/>
  <c r="CC88" i="8"/>
  <c r="CD88" i="8"/>
  <c r="CE88" i="8"/>
  <c r="CF88" i="8"/>
  <c r="CG88" i="8"/>
  <c r="CH88" i="8"/>
  <c r="CI88" i="8"/>
  <c r="CJ88" i="8"/>
  <c r="CK88" i="8"/>
  <c r="CL88" i="8"/>
  <c r="CM88" i="8"/>
  <c r="CN88" i="8"/>
  <c r="CO88" i="8"/>
  <c r="CP88" i="8"/>
  <c r="CQ88" i="8"/>
  <c r="CR88" i="8"/>
  <c r="CS88" i="8"/>
  <c r="CT88" i="8"/>
  <c r="CU88" i="8"/>
  <c r="CV88" i="8"/>
  <c r="CW88" i="8"/>
  <c r="CX88" i="8"/>
  <c r="CY88" i="8"/>
  <c r="CZ88" i="8"/>
  <c r="DA88" i="8"/>
  <c r="DB88" i="8"/>
  <c r="DC88" i="8"/>
  <c r="DD88" i="8"/>
  <c r="DE88" i="8"/>
  <c r="DF88" i="8"/>
  <c r="DG88" i="8"/>
  <c r="DH88" i="8"/>
  <c r="DI88" i="8"/>
  <c r="DJ88" i="8"/>
  <c r="DK88" i="8"/>
  <c r="DL88" i="8"/>
  <c r="DM88" i="8"/>
  <c r="DN88" i="8"/>
  <c r="E88" i="8"/>
  <c r="G14" i="1" l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H13" i="1"/>
  <c r="G13" i="1"/>
  <c r="B33" i="7" l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13" i="1"/>
  <c r="AC9" i="1" l="1"/>
  <c r="Y9" i="1"/>
  <c r="R9" i="1"/>
  <c r="I29" i="1"/>
  <c r="I30" i="1"/>
  <c r="I31" i="1"/>
  <c r="I32" i="1"/>
  <c r="I33" i="1"/>
  <c r="I34" i="1"/>
  <c r="S8" i="1" s="1"/>
  <c r="I35" i="1"/>
  <c r="I36" i="1"/>
  <c r="I37" i="1"/>
  <c r="I38" i="1"/>
  <c r="I39" i="1"/>
  <c r="T3" i="1" s="1"/>
  <c r="I40" i="1"/>
  <c r="I41" i="1"/>
  <c r="S2" i="1" s="1"/>
  <c r="I42" i="1"/>
  <c r="S3" i="1" s="1"/>
  <c r="I43" i="1"/>
  <c r="S4" i="1" s="1"/>
  <c r="I44" i="1"/>
  <c r="T4" i="1" s="1"/>
  <c r="I45" i="1"/>
  <c r="T6" i="1" s="1"/>
  <c r="I46" i="1"/>
  <c r="T7" i="1" s="1"/>
  <c r="I47" i="1"/>
  <c r="I48" i="1"/>
  <c r="T9" i="1" s="1"/>
  <c r="I49" i="1"/>
  <c r="R6" i="1" s="1"/>
  <c r="I14" i="1"/>
  <c r="I15" i="1"/>
  <c r="R3" i="1" s="1"/>
  <c r="I16" i="1"/>
  <c r="I17" i="1"/>
  <c r="S9" i="1" s="1"/>
  <c r="I18" i="1"/>
  <c r="I19" i="1"/>
  <c r="I20" i="1"/>
  <c r="I21" i="1"/>
  <c r="R2" i="1" s="1"/>
  <c r="I22" i="1"/>
  <c r="S7" i="1" s="1"/>
  <c r="I23" i="1"/>
  <c r="I24" i="1"/>
  <c r="I25" i="1"/>
  <c r="I26" i="1"/>
  <c r="I27" i="1"/>
  <c r="I28" i="1"/>
  <c r="N9" i="1"/>
  <c r="T2" i="1" l="1"/>
  <c r="T5" i="1"/>
  <c r="R4" i="1"/>
  <c r="R5" i="1"/>
  <c r="A39" i="6" l="1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BE39" i="6"/>
  <c r="BF39" i="6"/>
  <c r="BG39" i="6"/>
  <c r="BH39" i="6"/>
  <c r="BI39" i="6"/>
  <c r="BJ39" i="6"/>
  <c r="BK39" i="6"/>
  <c r="BL39" i="6"/>
  <c r="BM39" i="6"/>
  <c r="BN39" i="6"/>
  <c r="BO39" i="6"/>
  <c r="BP39" i="6"/>
  <c r="BQ39" i="6"/>
  <c r="BR39" i="6"/>
  <c r="BS39" i="6"/>
  <c r="BT39" i="6"/>
  <c r="BU39" i="6"/>
  <c r="BV39" i="6"/>
  <c r="BW39" i="6"/>
  <c r="BX39" i="6"/>
  <c r="BY39" i="6"/>
  <c r="BZ39" i="6"/>
  <c r="CA39" i="6"/>
  <c r="CB39" i="6"/>
  <c r="CC39" i="6"/>
  <c r="CD39" i="6"/>
  <c r="CE39" i="6"/>
  <c r="CF39" i="6"/>
  <c r="CG39" i="6"/>
  <c r="CH39" i="6"/>
  <c r="CI39" i="6"/>
  <c r="CJ39" i="6"/>
  <c r="CK39" i="6"/>
  <c r="CL39" i="6"/>
  <c r="CM39" i="6"/>
  <c r="CN39" i="6"/>
  <c r="CO39" i="6"/>
  <c r="CP39" i="6"/>
  <c r="CQ39" i="6"/>
  <c r="CR39" i="6"/>
  <c r="CS39" i="6"/>
  <c r="CT39" i="6"/>
  <c r="CU39" i="6"/>
  <c r="CV39" i="6"/>
  <c r="CW39" i="6"/>
  <c r="CX39" i="6"/>
  <c r="CY39" i="6"/>
  <c r="CZ39" i="6"/>
  <c r="DA39" i="6"/>
  <c r="DB39" i="6"/>
  <c r="DC39" i="6"/>
  <c r="DD39" i="6"/>
  <c r="DE39" i="6"/>
  <c r="DF39" i="6"/>
  <c r="DG39" i="6"/>
  <c r="DH39" i="6"/>
  <c r="DI39" i="6"/>
  <c r="DJ39" i="6"/>
  <c r="DK39" i="6"/>
  <c r="DL39" i="6"/>
  <c r="A40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BD40" i="6"/>
  <c r="BE40" i="6"/>
  <c r="BF40" i="6"/>
  <c r="BG40" i="6"/>
  <c r="BH40" i="6"/>
  <c r="BI40" i="6"/>
  <c r="BJ40" i="6"/>
  <c r="BK40" i="6"/>
  <c r="BL40" i="6"/>
  <c r="BM40" i="6"/>
  <c r="BN40" i="6"/>
  <c r="BO40" i="6"/>
  <c r="BP40" i="6"/>
  <c r="BQ40" i="6"/>
  <c r="BR40" i="6"/>
  <c r="BS40" i="6"/>
  <c r="BT40" i="6"/>
  <c r="BU40" i="6"/>
  <c r="BV40" i="6"/>
  <c r="BW40" i="6"/>
  <c r="BX40" i="6"/>
  <c r="BY40" i="6"/>
  <c r="BZ40" i="6"/>
  <c r="CA40" i="6"/>
  <c r="CB40" i="6"/>
  <c r="CC40" i="6"/>
  <c r="CD40" i="6"/>
  <c r="CE40" i="6"/>
  <c r="CF40" i="6"/>
  <c r="CG40" i="6"/>
  <c r="CH40" i="6"/>
  <c r="CI40" i="6"/>
  <c r="CJ40" i="6"/>
  <c r="CK40" i="6"/>
  <c r="CL40" i="6"/>
  <c r="CM40" i="6"/>
  <c r="CN40" i="6"/>
  <c r="CO40" i="6"/>
  <c r="CP40" i="6"/>
  <c r="CQ40" i="6"/>
  <c r="CR40" i="6"/>
  <c r="CS40" i="6"/>
  <c r="CT40" i="6"/>
  <c r="CU40" i="6"/>
  <c r="CV40" i="6"/>
  <c r="CW40" i="6"/>
  <c r="CX40" i="6"/>
  <c r="CY40" i="6"/>
  <c r="CZ40" i="6"/>
  <c r="DA40" i="6"/>
  <c r="DB40" i="6"/>
  <c r="DC40" i="6"/>
  <c r="DD40" i="6"/>
  <c r="DE40" i="6"/>
  <c r="DF40" i="6"/>
  <c r="DG40" i="6"/>
  <c r="DH40" i="6"/>
  <c r="DI40" i="6"/>
  <c r="DJ40" i="6"/>
  <c r="DK40" i="6"/>
  <c r="DL40" i="6"/>
  <c r="A41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BE41" i="6"/>
  <c r="BF41" i="6"/>
  <c r="BG41" i="6"/>
  <c r="BH41" i="6"/>
  <c r="BI41" i="6"/>
  <c r="BJ41" i="6"/>
  <c r="BK41" i="6"/>
  <c r="BL41" i="6"/>
  <c r="BM41" i="6"/>
  <c r="BN41" i="6"/>
  <c r="BO41" i="6"/>
  <c r="BP41" i="6"/>
  <c r="BQ41" i="6"/>
  <c r="BR41" i="6"/>
  <c r="BS41" i="6"/>
  <c r="BT41" i="6"/>
  <c r="BU41" i="6"/>
  <c r="BV41" i="6"/>
  <c r="BW41" i="6"/>
  <c r="BX41" i="6"/>
  <c r="BY41" i="6"/>
  <c r="BZ41" i="6"/>
  <c r="CA41" i="6"/>
  <c r="CB41" i="6"/>
  <c r="CC41" i="6"/>
  <c r="CD41" i="6"/>
  <c r="CE41" i="6"/>
  <c r="CF41" i="6"/>
  <c r="CG41" i="6"/>
  <c r="CH41" i="6"/>
  <c r="CI41" i="6"/>
  <c r="CJ41" i="6"/>
  <c r="CK41" i="6"/>
  <c r="CL41" i="6"/>
  <c r="CM41" i="6"/>
  <c r="CN41" i="6"/>
  <c r="CO41" i="6"/>
  <c r="CP41" i="6"/>
  <c r="CQ41" i="6"/>
  <c r="CR41" i="6"/>
  <c r="CS41" i="6"/>
  <c r="CT41" i="6"/>
  <c r="CU41" i="6"/>
  <c r="CV41" i="6"/>
  <c r="CW41" i="6"/>
  <c r="CX41" i="6"/>
  <c r="CY41" i="6"/>
  <c r="CZ41" i="6"/>
  <c r="DA41" i="6"/>
  <c r="DB41" i="6"/>
  <c r="DC41" i="6"/>
  <c r="DD41" i="6"/>
  <c r="DE41" i="6"/>
  <c r="DF41" i="6"/>
  <c r="DG41" i="6"/>
  <c r="DH41" i="6"/>
  <c r="DI41" i="6"/>
  <c r="DJ41" i="6"/>
  <c r="DK41" i="6"/>
  <c r="DL41" i="6"/>
  <c r="A42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BG42" i="6"/>
  <c r="BH42" i="6"/>
  <c r="BI42" i="6"/>
  <c r="BJ42" i="6"/>
  <c r="BK42" i="6"/>
  <c r="BL42" i="6"/>
  <c r="BM42" i="6"/>
  <c r="BN42" i="6"/>
  <c r="BO42" i="6"/>
  <c r="BP42" i="6"/>
  <c r="BQ42" i="6"/>
  <c r="BR42" i="6"/>
  <c r="BS42" i="6"/>
  <c r="BT42" i="6"/>
  <c r="BU42" i="6"/>
  <c r="BV42" i="6"/>
  <c r="BW42" i="6"/>
  <c r="BX42" i="6"/>
  <c r="BY42" i="6"/>
  <c r="BZ42" i="6"/>
  <c r="CA42" i="6"/>
  <c r="CB42" i="6"/>
  <c r="CC42" i="6"/>
  <c r="CD42" i="6"/>
  <c r="CE42" i="6"/>
  <c r="CF42" i="6"/>
  <c r="CG42" i="6"/>
  <c r="CH42" i="6"/>
  <c r="CI42" i="6"/>
  <c r="CJ42" i="6"/>
  <c r="CK42" i="6"/>
  <c r="CL42" i="6"/>
  <c r="CM42" i="6"/>
  <c r="CN42" i="6"/>
  <c r="CO42" i="6"/>
  <c r="CP42" i="6"/>
  <c r="CQ42" i="6"/>
  <c r="CR42" i="6"/>
  <c r="CS42" i="6"/>
  <c r="CT42" i="6"/>
  <c r="CU42" i="6"/>
  <c r="CV42" i="6"/>
  <c r="CW42" i="6"/>
  <c r="CX42" i="6"/>
  <c r="CY42" i="6"/>
  <c r="CZ42" i="6"/>
  <c r="DA42" i="6"/>
  <c r="DB42" i="6"/>
  <c r="DC42" i="6"/>
  <c r="DD42" i="6"/>
  <c r="DE42" i="6"/>
  <c r="DF42" i="6"/>
  <c r="DG42" i="6"/>
  <c r="DH42" i="6"/>
  <c r="DI42" i="6"/>
  <c r="DJ42" i="6"/>
  <c r="DK42" i="6"/>
  <c r="DL42" i="6"/>
  <c r="A43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BG43" i="6"/>
  <c r="BH43" i="6"/>
  <c r="BI43" i="6"/>
  <c r="BJ43" i="6"/>
  <c r="BK43" i="6"/>
  <c r="BL43" i="6"/>
  <c r="BM43" i="6"/>
  <c r="BN43" i="6"/>
  <c r="BO43" i="6"/>
  <c r="BP43" i="6"/>
  <c r="BQ43" i="6"/>
  <c r="BR43" i="6"/>
  <c r="BS43" i="6"/>
  <c r="BT43" i="6"/>
  <c r="BU43" i="6"/>
  <c r="BV43" i="6"/>
  <c r="BW43" i="6"/>
  <c r="BX43" i="6"/>
  <c r="BY43" i="6"/>
  <c r="BZ43" i="6"/>
  <c r="CA43" i="6"/>
  <c r="CB43" i="6"/>
  <c r="CC43" i="6"/>
  <c r="CD43" i="6"/>
  <c r="CE43" i="6"/>
  <c r="CF43" i="6"/>
  <c r="CG43" i="6"/>
  <c r="CH43" i="6"/>
  <c r="CI43" i="6"/>
  <c r="CJ43" i="6"/>
  <c r="CK43" i="6"/>
  <c r="CL43" i="6"/>
  <c r="CM43" i="6"/>
  <c r="CN43" i="6"/>
  <c r="CO43" i="6"/>
  <c r="CP43" i="6"/>
  <c r="CQ43" i="6"/>
  <c r="CR43" i="6"/>
  <c r="CS43" i="6"/>
  <c r="CT43" i="6"/>
  <c r="CU43" i="6"/>
  <c r="CV43" i="6"/>
  <c r="CW43" i="6"/>
  <c r="CX43" i="6"/>
  <c r="CY43" i="6"/>
  <c r="CZ43" i="6"/>
  <c r="DA43" i="6"/>
  <c r="DB43" i="6"/>
  <c r="DC43" i="6"/>
  <c r="DD43" i="6"/>
  <c r="DE43" i="6"/>
  <c r="DF43" i="6"/>
  <c r="DG43" i="6"/>
  <c r="DH43" i="6"/>
  <c r="DI43" i="6"/>
  <c r="DJ43" i="6"/>
  <c r="DK43" i="6"/>
  <c r="DL43" i="6"/>
  <c r="A44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BE44" i="6"/>
  <c r="BF44" i="6"/>
  <c r="BG44" i="6"/>
  <c r="BH44" i="6"/>
  <c r="BI44" i="6"/>
  <c r="BJ44" i="6"/>
  <c r="BK44" i="6"/>
  <c r="BL44" i="6"/>
  <c r="BM44" i="6"/>
  <c r="BN44" i="6"/>
  <c r="BO44" i="6"/>
  <c r="BP44" i="6"/>
  <c r="BQ44" i="6"/>
  <c r="BR44" i="6"/>
  <c r="BS44" i="6"/>
  <c r="BT44" i="6"/>
  <c r="BU44" i="6"/>
  <c r="BV44" i="6"/>
  <c r="BW44" i="6"/>
  <c r="BX44" i="6"/>
  <c r="BY44" i="6"/>
  <c r="BZ44" i="6"/>
  <c r="CA44" i="6"/>
  <c r="CB44" i="6"/>
  <c r="CC44" i="6"/>
  <c r="CD44" i="6"/>
  <c r="CE44" i="6"/>
  <c r="CF44" i="6"/>
  <c r="CG44" i="6"/>
  <c r="CH44" i="6"/>
  <c r="CI44" i="6"/>
  <c r="CJ44" i="6"/>
  <c r="CK44" i="6"/>
  <c r="CL44" i="6"/>
  <c r="CM44" i="6"/>
  <c r="CN44" i="6"/>
  <c r="CO44" i="6"/>
  <c r="CP44" i="6"/>
  <c r="CQ44" i="6"/>
  <c r="CR44" i="6"/>
  <c r="CS44" i="6"/>
  <c r="CT44" i="6"/>
  <c r="CU44" i="6"/>
  <c r="CV44" i="6"/>
  <c r="CW44" i="6"/>
  <c r="CX44" i="6"/>
  <c r="CY44" i="6"/>
  <c r="CZ44" i="6"/>
  <c r="DA44" i="6"/>
  <c r="DB44" i="6"/>
  <c r="DC44" i="6"/>
  <c r="DD44" i="6"/>
  <c r="DE44" i="6"/>
  <c r="DF44" i="6"/>
  <c r="DG44" i="6"/>
  <c r="DH44" i="6"/>
  <c r="DI44" i="6"/>
  <c r="DJ44" i="6"/>
  <c r="DK44" i="6"/>
  <c r="DL44" i="6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BN45" i="6"/>
  <c r="BO45" i="6"/>
  <c r="BP45" i="6"/>
  <c r="BQ45" i="6"/>
  <c r="BR45" i="6"/>
  <c r="BS45" i="6"/>
  <c r="BT45" i="6"/>
  <c r="BU45" i="6"/>
  <c r="BV45" i="6"/>
  <c r="BW45" i="6"/>
  <c r="BX45" i="6"/>
  <c r="BY45" i="6"/>
  <c r="BZ45" i="6"/>
  <c r="CA45" i="6"/>
  <c r="CB45" i="6"/>
  <c r="CC45" i="6"/>
  <c r="CD45" i="6"/>
  <c r="CE45" i="6"/>
  <c r="CF45" i="6"/>
  <c r="CG45" i="6"/>
  <c r="CH45" i="6"/>
  <c r="CI45" i="6"/>
  <c r="CJ45" i="6"/>
  <c r="CK45" i="6"/>
  <c r="CL45" i="6"/>
  <c r="CM45" i="6"/>
  <c r="CN45" i="6"/>
  <c r="CO45" i="6"/>
  <c r="CP45" i="6"/>
  <c r="CQ45" i="6"/>
  <c r="CR45" i="6"/>
  <c r="CS45" i="6"/>
  <c r="CT45" i="6"/>
  <c r="CU45" i="6"/>
  <c r="CV45" i="6"/>
  <c r="CW45" i="6"/>
  <c r="CX45" i="6"/>
  <c r="CY45" i="6"/>
  <c r="CZ45" i="6"/>
  <c r="DA45" i="6"/>
  <c r="DB45" i="6"/>
  <c r="DC45" i="6"/>
  <c r="DD45" i="6"/>
  <c r="DE45" i="6"/>
  <c r="DF45" i="6"/>
  <c r="DG45" i="6"/>
  <c r="DH45" i="6"/>
  <c r="DI45" i="6"/>
  <c r="DJ45" i="6"/>
  <c r="DK45" i="6"/>
  <c r="DL45" i="6"/>
  <c r="A46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BB46" i="6"/>
  <c r="BC46" i="6"/>
  <c r="BD46" i="6"/>
  <c r="BE46" i="6"/>
  <c r="BF46" i="6"/>
  <c r="BG46" i="6"/>
  <c r="BH46" i="6"/>
  <c r="BI46" i="6"/>
  <c r="BJ46" i="6"/>
  <c r="BK46" i="6"/>
  <c r="BL46" i="6"/>
  <c r="BM46" i="6"/>
  <c r="BN46" i="6"/>
  <c r="BO46" i="6"/>
  <c r="BP46" i="6"/>
  <c r="BQ46" i="6"/>
  <c r="BR46" i="6"/>
  <c r="BS46" i="6"/>
  <c r="BT46" i="6"/>
  <c r="BU46" i="6"/>
  <c r="BV46" i="6"/>
  <c r="BW46" i="6"/>
  <c r="BX46" i="6"/>
  <c r="BY46" i="6"/>
  <c r="BZ46" i="6"/>
  <c r="CA46" i="6"/>
  <c r="CB46" i="6"/>
  <c r="CC46" i="6"/>
  <c r="CD46" i="6"/>
  <c r="CE46" i="6"/>
  <c r="CF46" i="6"/>
  <c r="CG46" i="6"/>
  <c r="CH46" i="6"/>
  <c r="CI46" i="6"/>
  <c r="CJ46" i="6"/>
  <c r="CK46" i="6"/>
  <c r="CL46" i="6"/>
  <c r="CM46" i="6"/>
  <c r="CN46" i="6"/>
  <c r="CO46" i="6"/>
  <c r="CP46" i="6"/>
  <c r="CQ46" i="6"/>
  <c r="CR46" i="6"/>
  <c r="CS46" i="6"/>
  <c r="CT46" i="6"/>
  <c r="CU46" i="6"/>
  <c r="CV46" i="6"/>
  <c r="CW46" i="6"/>
  <c r="CX46" i="6"/>
  <c r="CY46" i="6"/>
  <c r="CZ46" i="6"/>
  <c r="DA46" i="6"/>
  <c r="DB46" i="6"/>
  <c r="DC46" i="6"/>
  <c r="DD46" i="6"/>
  <c r="DE46" i="6"/>
  <c r="DF46" i="6"/>
  <c r="DG46" i="6"/>
  <c r="DH46" i="6"/>
  <c r="DI46" i="6"/>
  <c r="DJ46" i="6"/>
  <c r="DK46" i="6"/>
  <c r="DL46" i="6"/>
  <c r="A47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BC47" i="6"/>
  <c r="BD47" i="6"/>
  <c r="BE47" i="6"/>
  <c r="BF47" i="6"/>
  <c r="BG47" i="6"/>
  <c r="BH47" i="6"/>
  <c r="BI47" i="6"/>
  <c r="BJ47" i="6"/>
  <c r="BK47" i="6"/>
  <c r="BL47" i="6"/>
  <c r="BM47" i="6"/>
  <c r="BN47" i="6"/>
  <c r="BO47" i="6"/>
  <c r="BP47" i="6"/>
  <c r="BQ47" i="6"/>
  <c r="BR47" i="6"/>
  <c r="BS47" i="6"/>
  <c r="BT47" i="6"/>
  <c r="BU47" i="6"/>
  <c r="BV47" i="6"/>
  <c r="BW47" i="6"/>
  <c r="BX47" i="6"/>
  <c r="BY47" i="6"/>
  <c r="BZ47" i="6"/>
  <c r="CA47" i="6"/>
  <c r="CB47" i="6"/>
  <c r="CC47" i="6"/>
  <c r="CD47" i="6"/>
  <c r="CE47" i="6"/>
  <c r="CF47" i="6"/>
  <c r="CG47" i="6"/>
  <c r="CH47" i="6"/>
  <c r="CI47" i="6"/>
  <c r="CJ47" i="6"/>
  <c r="CK47" i="6"/>
  <c r="CL47" i="6"/>
  <c r="CM47" i="6"/>
  <c r="CN47" i="6"/>
  <c r="CO47" i="6"/>
  <c r="CP47" i="6"/>
  <c r="CQ47" i="6"/>
  <c r="CR47" i="6"/>
  <c r="CS47" i="6"/>
  <c r="CT47" i="6"/>
  <c r="CU47" i="6"/>
  <c r="CV47" i="6"/>
  <c r="CW47" i="6"/>
  <c r="CX47" i="6"/>
  <c r="CY47" i="6"/>
  <c r="CZ47" i="6"/>
  <c r="DA47" i="6"/>
  <c r="DB47" i="6"/>
  <c r="DC47" i="6"/>
  <c r="DD47" i="6"/>
  <c r="DE47" i="6"/>
  <c r="DF47" i="6"/>
  <c r="DG47" i="6"/>
  <c r="DH47" i="6"/>
  <c r="DI47" i="6"/>
  <c r="DJ47" i="6"/>
  <c r="DK47" i="6"/>
  <c r="DL47" i="6"/>
  <c r="A48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BC48" i="6"/>
  <c r="BD48" i="6"/>
  <c r="BE48" i="6"/>
  <c r="BF48" i="6"/>
  <c r="BG48" i="6"/>
  <c r="BH48" i="6"/>
  <c r="BI48" i="6"/>
  <c r="BJ48" i="6"/>
  <c r="BK48" i="6"/>
  <c r="BL48" i="6"/>
  <c r="BM48" i="6"/>
  <c r="BN48" i="6"/>
  <c r="BO48" i="6"/>
  <c r="BP48" i="6"/>
  <c r="BQ48" i="6"/>
  <c r="BR48" i="6"/>
  <c r="BS48" i="6"/>
  <c r="BT48" i="6"/>
  <c r="BU48" i="6"/>
  <c r="BV48" i="6"/>
  <c r="BW48" i="6"/>
  <c r="BX48" i="6"/>
  <c r="BY48" i="6"/>
  <c r="BZ48" i="6"/>
  <c r="CA48" i="6"/>
  <c r="CB48" i="6"/>
  <c r="CC48" i="6"/>
  <c r="CD48" i="6"/>
  <c r="CE48" i="6"/>
  <c r="CF48" i="6"/>
  <c r="CG48" i="6"/>
  <c r="CH48" i="6"/>
  <c r="CI48" i="6"/>
  <c r="CJ48" i="6"/>
  <c r="CK48" i="6"/>
  <c r="CL48" i="6"/>
  <c r="CM48" i="6"/>
  <c r="CN48" i="6"/>
  <c r="CO48" i="6"/>
  <c r="CP48" i="6"/>
  <c r="CQ48" i="6"/>
  <c r="CR48" i="6"/>
  <c r="CS48" i="6"/>
  <c r="CT48" i="6"/>
  <c r="CU48" i="6"/>
  <c r="CV48" i="6"/>
  <c r="CW48" i="6"/>
  <c r="CX48" i="6"/>
  <c r="CY48" i="6"/>
  <c r="CZ48" i="6"/>
  <c r="DA48" i="6"/>
  <c r="DB48" i="6"/>
  <c r="DC48" i="6"/>
  <c r="DD48" i="6"/>
  <c r="DE48" i="6"/>
  <c r="DF48" i="6"/>
  <c r="DG48" i="6"/>
  <c r="DH48" i="6"/>
  <c r="DI48" i="6"/>
  <c r="DJ48" i="6"/>
  <c r="DK48" i="6"/>
  <c r="DL48" i="6"/>
  <c r="A49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BA49" i="6"/>
  <c r="BB49" i="6"/>
  <c r="BC49" i="6"/>
  <c r="BD49" i="6"/>
  <c r="BE49" i="6"/>
  <c r="BF49" i="6"/>
  <c r="BG49" i="6"/>
  <c r="BH49" i="6"/>
  <c r="BI49" i="6"/>
  <c r="BJ49" i="6"/>
  <c r="BK49" i="6"/>
  <c r="BL49" i="6"/>
  <c r="BM49" i="6"/>
  <c r="BN49" i="6"/>
  <c r="BO49" i="6"/>
  <c r="BP49" i="6"/>
  <c r="BQ49" i="6"/>
  <c r="BR49" i="6"/>
  <c r="BS49" i="6"/>
  <c r="BT49" i="6"/>
  <c r="BU49" i="6"/>
  <c r="BV49" i="6"/>
  <c r="BW49" i="6"/>
  <c r="BX49" i="6"/>
  <c r="BY49" i="6"/>
  <c r="BZ49" i="6"/>
  <c r="CA49" i="6"/>
  <c r="CB49" i="6"/>
  <c r="CC49" i="6"/>
  <c r="CD49" i="6"/>
  <c r="CE49" i="6"/>
  <c r="CF49" i="6"/>
  <c r="CG49" i="6"/>
  <c r="CH49" i="6"/>
  <c r="CI49" i="6"/>
  <c r="CJ49" i="6"/>
  <c r="CK49" i="6"/>
  <c r="CL49" i="6"/>
  <c r="CM49" i="6"/>
  <c r="CN49" i="6"/>
  <c r="CO49" i="6"/>
  <c r="CP49" i="6"/>
  <c r="CQ49" i="6"/>
  <c r="CR49" i="6"/>
  <c r="CS49" i="6"/>
  <c r="CT49" i="6"/>
  <c r="CU49" i="6"/>
  <c r="CV49" i="6"/>
  <c r="CW49" i="6"/>
  <c r="CX49" i="6"/>
  <c r="CY49" i="6"/>
  <c r="CZ49" i="6"/>
  <c r="DA49" i="6"/>
  <c r="DB49" i="6"/>
  <c r="DC49" i="6"/>
  <c r="DD49" i="6"/>
  <c r="DE49" i="6"/>
  <c r="DF49" i="6"/>
  <c r="DG49" i="6"/>
  <c r="DH49" i="6"/>
  <c r="DI49" i="6"/>
  <c r="DJ49" i="6"/>
  <c r="DK49" i="6"/>
  <c r="DL49" i="6"/>
  <c r="A50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BA50" i="6"/>
  <c r="BB50" i="6"/>
  <c r="BC50" i="6"/>
  <c r="BD50" i="6"/>
  <c r="BE50" i="6"/>
  <c r="BF50" i="6"/>
  <c r="BG50" i="6"/>
  <c r="BH50" i="6"/>
  <c r="BI50" i="6"/>
  <c r="BJ50" i="6"/>
  <c r="BK50" i="6"/>
  <c r="BL50" i="6"/>
  <c r="BM50" i="6"/>
  <c r="BN50" i="6"/>
  <c r="BO50" i="6"/>
  <c r="BP50" i="6"/>
  <c r="BQ50" i="6"/>
  <c r="BR50" i="6"/>
  <c r="BS50" i="6"/>
  <c r="BT50" i="6"/>
  <c r="BU50" i="6"/>
  <c r="BV50" i="6"/>
  <c r="BW50" i="6"/>
  <c r="BX50" i="6"/>
  <c r="BY50" i="6"/>
  <c r="BZ50" i="6"/>
  <c r="CA50" i="6"/>
  <c r="CB50" i="6"/>
  <c r="CC50" i="6"/>
  <c r="CD50" i="6"/>
  <c r="CE50" i="6"/>
  <c r="CF50" i="6"/>
  <c r="CG50" i="6"/>
  <c r="CH50" i="6"/>
  <c r="CI50" i="6"/>
  <c r="CJ50" i="6"/>
  <c r="CK50" i="6"/>
  <c r="CL50" i="6"/>
  <c r="CM50" i="6"/>
  <c r="CN50" i="6"/>
  <c r="CO50" i="6"/>
  <c r="CP50" i="6"/>
  <c r="CQ50" i="6"/>
  <c r="CR50" i="6"/>
  <c r="CS50" i="6"/>
  <c r="CT50" i="6"/>
  <c r="CU50" i="6"/>
  <c r="CV50" i="6"/>
  <c r="CW50" i="6"/>
  <c r="CX50" i="6"/>
  <c r="CY50" i="6"/>
  <c r="CZ50" i="6"/>
  <c r="DA50" i="6"/>
  <c r="DB50" i="6"/>
  <c r="DC50" i="6"/>
  <c r="DD50" i="6"/>
  <c r="DE50" i="6"/>
  <c r="DF50" i="6"/>
  <c r="DG50" i="6"/>
  <c r="DH50" i="6"/>
  <c r="DI50" i="6"/>
  <c r="DJ50" i="6"/>
  <c r="DK50" i="6"/>
  <c r="DL50" i="6"/>
  <c r="A51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BG51" i="6"/>
  <c r="BH51" i="6"/>
  <c r="BI51" i="6"/>
  <c r="BJ51" i="6"/>
  <c r="BK51" i="6"/>
  <c r="BL51" i="6"/>
  <c r="BM51" i="6"/>
  <c r="BN51" i="6"/>
  <c r="BO51" i="6"/>
  <c r="BP51" i="6"/>
  <c r="BQ51" i="6"/>
  <c r="BR51" i="6"/>
  <c r="BS51" i="6"/>
  <c r="BT51" i="6"/>
  <c r="BU51" i="6"/>
  <c r="BV51" i="6"/>
  <c r="BW51" i="6"/>
  <c r="BX51" i="6"/>
  <c r="BY51" i="6"/>
  <c r="BZ51" i="6"/>
  <c r="CA51" i="6"/>
  <c r="CB51" i="6"/>
  <c r="CC51" i="6"/>
  <c r="CD51" i="6"/>
  <c r="CE51" i="6"/>
  <c r="CF51" i="6"/>
  <c r="CG51" i="6"/>
  <c r="CH51" i="6"/>
  <c r="CI51" i="6"/>
  <c r="CJ51" i="6"/>
  <c r="CK51" i="6"/>
  <c r="CL51" i="6"/>
  <c r="CM51" i="6"/>
  <c r="CN51" i="6"/>
  <c r="CO51" i="6"/>
  <c r="CP51" i="6"/>
  <c r="CQ51" i="6"/>
  <c r="CR51" i="6"/>
  <c r="CS51" i="6"/>
  <c r="CT51" i="6"/>
  <c r="CU51" i="6"/>
  <c r="CV51" i="6"/>
  <c r="CW51" i="6"/>
  <c r="CX51" i="6"/>
  <c r="CY51" i="6"/>
  <c r="CZ51" i="6"/>
  <c r="DA51" i="6"/>
  <c r="DB51" i="6"/>
  <c r="DC51" i="6"/>
  <c r="DD51" i="6"/>
  <c r="DE51" i="6"/>
  <c r="DF51" i="6"/>
  <c r="DG51" i="6"/>
  <c r="DH51" i="6"/>
  <c r="DI51" i="6"/>
  <c r="DJ51" i="6"/>
  <c r="DK51" i="6"/>
  <c r="DL51" i="6"/>
  <c r="A52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BG52" i="6"/>
  <c r="BH52" i="6"/>
  <c r="BI52" i="6"/>
  <c r="BJ52" i="6"/>
  <c r="BK52" i="6"/>
  <c r="BL52" i="6"/>
  <c r="BM52" i="6"/>
  <c r="BN52" i="6"/>
  <c r="BO52" i="6"/>
  <c r="BP52" i="6"/>
  <c r="BQ52" i="6"/>
  <c r="BR52" i="6"/>
  <c r="BS52" i="6"/>
  <c r="BT52" i="6"/>
  <c r="BU52" i="6"/>
  <c r="BV52" i="6"/>
  <c r="BW52" i="6"/>
  <c r="BX52" i="6"/>
  <c r="BY52" i="6"/>
  <c r="BZ52" i="6"/>
  <c r="CA52" i="6"/>
  <c r="CB52" i="6"/>
  <c r="CC52" i="6"/>
  <c r="CD52" i="6"/>
  <c r="CE52" i="6"/>
  <c r="CF52" i="6"/>
  <c r="CG52" i="6"/>
  <c r="CH52" i="6"/>
  <c r="CI52" i="6"/>
  <c r="CJ52" i="6"/>
  <c r="CK52" i="6"/>
  <c r="CL52" i="6"/>
  <c r="CM52" i="6"/>
  <c r="CN52" i="6"/>
  <c r="CO52" i="6"/>
  <c r="CP52" i="6"/>
  <c r="CQ52" i="6"/>
  <c r="CR52" i="6"/>
  <c r="CS52" i="6"/>
  <c r="CT52" i="6"/>
  <c r="CU52" i="6"/>
  <c r="CV52" i="6"/>
  <c r="CW52" i="6"/>
  <c r="CX52" i="6"/>
  <c r="CY52" i="6"/>
  <c r="CZ52" i="6"/>
  <c r="DA52" i="6"/>
  <c r="DB52" i="6"/>
  <c r="DC52" i="6"/>
  <c r="DD52" i="6"/>
  <c r="DE52" i="6"/>
  <c r="DF52" i="6"/>
  <c r="DG52" i="6"/>
  <c r="DH52" i="6"/>
  <c r="DI52" i="6"/>
  <c r="DJ52" i="6"/>
  <c r="DK52" i="6"/>
  <c r="DL52" i="6"/>
  <c r="A53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BC53" i="6"/>
  <c r="BD53" i="6"/>
  <c r="BE53" i="6"/>
  <c r="BF53" i="6"/>
  <c r="BG53" i="6"/>
  <c r="BH53" i="6"/>
  <c r="BI53" i="6"/>
  <c r="BJ53" i="6"/>
  <c r="BK53" i="6"/>
  <c r="BL53" i="6"/>
  <c r="BM53" i="6"/>
  <c r="BN53" i="6"/>
  <c r="BO53" i="6"/>
  <c r="BP53" i="6"/>
  <c r="BQ53" i="6"/>
  <c r="BR53" i="6"/>
  <c r="BS53" i="6"/>
  <c r="BT53" i="6"/>
  <c r="BU53" i="6"/>
  <c r="BV53" i="6"/>
  <c r="BW53" i="6"/>
  <c r="BX53" i="6"/>
  <c r="BY53" i="6"/>
  <c r="BZ53" i="6"/>
  <c r="CA53" i="6"/>
  <c r="CB53" i="6"/>
  <c r="CC53" i="6"/>
  <c r="CD53" i="6"/>
  <c r="CE53" i="6"/>
  <c r="CF53" i="6"/>
  <c r="CG53" i="6"/>
  <c r="CH53" i="6"/>
  <c r="CI53" i="6"/>
  <c r="CJ53" i="6"/>
  <c r="CK53" i="6"/>
  <c r="CL53" i="6"/>
  <c r="CM53" i="6"/>
  <c r="CN53" i="6"/>
  <c r="CO53" i="6"/>
  <c r="CP53" i="6"/>
  <c r="CQ53" i="6"/>
  <c r="CR53" i="6"/>
  <c r="CS53" i="6"/>
  <c r="CT53" i="6"/>
  <c r="CU53" i="6"/>
  <c r="CV53" i="6"/>
  <c r="CW53" i="6"/>
  <c r="CX53" i="6"/>
  <c r="CY53" i="6"/>
  <c r="CZ53" i="6"/>
  <c r="DA53" i="6"/>
  <c r="DB53" i="6"/>
  <c r="DC53" i="6"/>
  <c r="DD53" i="6"/>
  <c r="DE53" i="6"/>
  <c r="DF53" i="6"/>
  <c r="DG53" i="6"/>
  <c r="DH53" i="6"/>
  <c r="DI53" i="6"/>
  <c r="DJ53" i="6"/>
  <c r="DK53" i="6"/>
  <c r="DL53" i="6"/>
  <c r="A54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AZ54" i="6"/>
  <c r="BA54" i="6"/>
  <c r="BB54" i="6"/>
  <c r="BC54" i="6"/>
  <c r="BD54" i="6"/>
  <c r="BE54" i="6"/>
  <c r="BF54" i="6"/>
  <c r="BG54" i="6"/>
  <c r="BH54" i="6"/>
  <c r="BI54" i="6"/>
  <c r="BJ54" i="6"/>
  <c r="BK54" i="6"/>
  <c r="BL54" i="6"/>
  <c r="BM54" i="6"/>
  <c r="BN54" i="6"/>
  <c r="BO54" i="6"/>
  <c r="BP54" i="6"/>
  <c r="BQ54" i="6"/>
  <c r="BR54" i="6"/>
  <c r="BS54" i="6"/>
  <c r="BT54" i="6"/>
  <c r="BU54" i="6"/>
  <c r="BV54" i="6"/>
  <c r="BW54" i="6"/>
  <c r="BX54" i="6"/>
  <c r="BY54" i="6"/>
  <c r="BZ54" i="6"/>
  <c r="CA54" i="6"/>
  <c r="CB54" i="6"/>
  <c r="CC54" i="6"/>
  <c r="CD54" i="6"/>
  <c r="CE54" i="6"/>
  <c r="CF54" i="6"/>
  <c r="CG54" i="6"/>
  <c r="CH54" i="6"/>
  <c r="CI54" i="6"/>
  <c r="CJ54" i="6"/>
  <c r="CK54" i="6"/>
  <c r="CL54" i="6"/>
  <c r="CM54" i="6"/>
  <c r="CN54" i="6"/>
  <c r="CO54" i="6"/>
  <c r="CP54" i="6"/>
  <c r="CQ54" i="6"/>
  <c r="CR54" i="6"/>
  <c r="CS54" i="6"/>
  <c r="CT54" i="6"/>
  <c r="CU54" i="6"/>
  <c r="CV54" i="6"/>
  <c r="CW54" i="6"/>
  <c r="CX54" i="6"/>
  <c r="CY54" i="6"/>
  <c r="CZ54" i="6"/>
  <c r="DA54" i="6"/>
  <c r="DB54" i="6"/>
  <c r="DC54" i="6"/>
  <c r="DD54" i="6"/>
  <c r="DE54" i="6"/>
  <c r="DF54" i="6"/>
  <c r="DG54" i="6"/>
  <c r="DH54" i="6"/>
  <c r="DI54" i="6"/>
  <c r="DJ54" i="6"/>
  <c r="DK54" i="6"/>
  <c r="DL54" i="6"/>
  <c r="A55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BA55" i="6"/>
  <c r="BB55" i="6"/>
  <c r="BC55" i="6"/>
  <c r="BD55" i="6"/>
  <c r="BE55" i="6"/>
  <c r="BF55" i="6"/>
  <c r="BG55" i="6"/>
  <c r="BH55" i="6"/>
  <c r="BI55" i="6"/>
  <c r="BJ55" i="6"/>
  <c r="BK55" i="6"/>
  <c r="BL55" i="6"/>
  <c r="BM55" i="6"/>
  <c r="BN55" i="6"/>
  <c r="BO55" i="6"/>
  <c r="BP55" i="6"/>
  <c r="BQ55" i="6"/>
  <c r="BR55" i="6"/>
  <c r="BS55" i="6"/>
  <c r="BT55" i="6"/>
  <c r="BU55" i="6"/>
  <c r="BV55" i="6"/>
  <c r="BW55" i="6"/>
  <c r="BX55" i="6"/>
  <c r="BY55" i="6"/>
  <c r="BZ55" i="6"/>
  <c r="CA55" i="6"/>
  <c r="CB55" i="6"/>
  <c r="CC55" i="6"/>
  <c r="CD55" i="6"/>
  <c r="CE55" i="6"/>
  <c r="CF55" i="6"/>
  <c r="CG55" i="6"/>
  <c r="CH55" i="6"/>
  <c r="CI55" i="6"/>
  <c r="CJ55" i="6"/>
  <c r="CK55" i="6"/>
  <c r="CL55" i="6"/>
  <c r="CM55" i="6"/>
  <c r="CN55" i="6"/>
  <c r="CO55" i="6"/>
  <c r="CP55" i="6"/>
  <c r="CQ55" i="6"/>
  <c r="CR55" i="6"/>
  <c r="CS55" i="6"/>
  <c r="CT55" i="6"/>
  <c r="CU55" i="6"/>
  <c r="CV55" i="6"/>
  <c r="CW55" i="6"/>
  <c r="CX55" i="6"/>
  <c r="CY55" i="6"/>
  <c r="CZ55" i="6"/>
  <c r="DA55" i="6"/>
  <c r="DB55" i="6"/>
  <c r="DC55" i="6"/>
  <c r="DD55" i="6"/>
  <c r="DE55" i="6"/>
  <c r="DF55" i="6"/>
  <c r="DG55" i="6"/>
  <c r="DH55" i="6"/>
  <c r="DI55" i="6"/>
  <c r="DJ55" i="6"/>
  <c r="DK55" i="6"/>
  <c r="DL55" i="6"/>
  <c r="A56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BE56" i="6"/>
  <c r="BF56" i="6"/>
  <c r="BG56" i="6"/>
  <c r="BH56" i="6"/>
  <c r="BI56" i="6"/>
  <c r="BJ56" i="6"/>
  <c r="BK56" i="6"/>
  <c r="BL56" i="6"/>
  <c r="BM56" i="6"/>
  <c r="BN56" i="6"/>
  <c r="BO56" i="6"/>
  <c r="BP56" i="6"/>
  <c r="BQ56" i="6"/>
  <c r="BR56" i="6"/>
  <c r="BS56" i="6"/>
  <c r="BT56" i="6"/>
  <c r="BU56" i="6"/>
  <c r="BV56" i="6"/>
  <c r="BW56" i="6"/>
  <c r="BX56" i="6"/>
  <c r="BY56" i="6"/>
  <c r="BZ56" i="6"/>
  <c r="CA56" i="6"/>
  <c r="CB56" i="6"/>
  <c r="CC56" i="6"/>
  <c r="CD56" i="6"/>
  <c r="CE56" i="6"/>
  <c r="CF56" i="6"/>
  <c r="CG56" i="6"/>
  <c r="CH56" i="6"/>
  <c r="CI56" i="6"/>
  <c r="CJ56" i="6"/>
  <c r="CK56" i="6"/>
  <c r="CL56" i="6"/>
  <c r="CM56" i="6"/>
  <c r="CN56" i="6"/>
  <c r="CO56" i="6"/>
  <c r="CP56" i="6"/>
  <c r="CQ56" i="6"/>
  <c r="CR56" i="6"/>
  <c r="CS56" i="6"/>
  <c r="CT56" i="6"/>
  <c r="CU56" i="6"/>
  <c r="CV56" i="6"/>
  <c r="CW56" i="6"/>
  <c r="CX56" i="6"/>
  <c r="CY56" i="6"/>
  <c r="CZ56" i="6"/>
  <c r="DA56" i="6"/>
  <c r="DB56" i="6"/>
  <c r="DC56" i="6"/>
  <c r="DD56" i="6"/>
  <c r="DE56" i="6"/>
  <c r="DF56" i="6"/>
  <c r="DG56" i="6"/>
  <c r="DH56" i="6"/>
  <c r="DI56" i="6"/>
  <c r="DJ56" i="6"/>
  <c r="DK56" i="6"/>
  <c r="DL56" i="6"/>
  <c r="A57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AZ57" i="6"/>
  <c r="BA57" i="6"/>
  <c r="BB57" i="6"/>
  <c r="BC57" i="6"/>
  <c r="BD57" i="6"/>
  <c r="BE57" i="6"/>
  <c r="BF57" i="6"/>
  <c r="BG57" i="6"/>
  <c r="BH57" i="6"/>
  <c r="BI57" i="6"/>
  <c r="BJ57" i="6"/>
  <c r="BK57" i="6"/>
  <c r="BL57" i="6"/>
  <c r="BM57" i="6"/>
  <c r="BN57" i="6"/>
  <c r="BO57" i="6"/>
  <c r="BP57" i="6"/>
  <c r="BQ57" i="6"/>
  <c r="BR57" i="6"/>
  <c r="BS57" i="6"/>
  <c r="BT57" i="6"/>
  <c r="BU57" i="6"/>
  <c r="BV57" i="6"/>
  <c r="BW57" i="6"/>
  <c r="BX57" i="6"/>
  <c r="BY57" i="6"/>
  <c r="BZ57" i="6"/>
  <c r="CA57" i="6"/>
  <c r="CB57" i="6"/>
  <c r="CC57" i="6"/>
  <c r="CD57" i="6"/>
  <c r="CE57" i="6"/>
  <c r="CF57" i="6"/>
  <c r="CG57" i="6"/>
  <c r="CH57" i="6"/>
  <c r="CI57" i="6"/>
  <c r="CJ57" i="6"/>
  <c r="CK57" i="6"/>
  <c r="CL57" i="6"/>
  <c r="CM57" i="6"/>
  <c r="CN57" i="6"/>
  <c r="CO57" i="6"/>
  <c r="CP57" i="6"/>
  <c r="CQ57" i="6"/>
  <c r="CR57" i="6"/>
  <c r="CS57" i="6"/>
  <c r="CT57" i="6"/>
  <c r="CU57" i="6"/>
  <c r="CV57" i="6"/>
  <c r="CW57" i="6"/>
  <c r="CX57" i="6"/>
  <c r="CY57" i="6"/>
  <c r="CZ57" i="6"/>
  <c r="DA57" i="6"/>
  <c r="DB57" i="6"/>
  <c r="DC57" i="6"/>
  <c r="DD57" i="6"/>
  <c r="DE57" i="6"/>
  <c r="DF57" i="6"/>
  <c r="DG57" i="6"/>
  <c r="DH57" i="6"/>
  <c r="DI57" i="6"/>
  <c r="DJ57" i="6"/>
  <c r="DK57" i="6"/>
  <c r="DL57" i="6"/>
  <c r="A58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AX58" i="6"/>
  <c r="AY58" i="6"/>
  <c r="AZ58" i="6"/>
  <c r="BA58" i="6"/>
  <c r="BB58" i="6"/>
  <c r="BC58" i="6"/>
  <c r="BD58" i="6"/>
  <c r="BE58" i="6"/>
  <c r="BF58" i="6"/>
  <c r="BG58" i="6"/>
  <c r="BH58" i="6"/>
  <c r="BI58" i="6"/>
  <c r="BJ58" i="6"/>
  <c r="BK58" i="6"/>
  <c r="BL58" i="6"/>
  <c r="BM58" i="6"/>
  <c r="BN58" i="6"/>
  <c r="BO58" i="6"/>
  <c r="BP58" i="6"/>
  <c r="BQ58" i="6"/>
  <c r="BR58" i="6"/>
  <c r="BS58" i="6"/>
  <c r="BT58" i="6"/>
  <c r="BU58" i="6"/>
  <c r="BV58" i="6"/>
  <c r="BW58" i="6"/>
  <c r="BX58" i="6"/>
  <c r="BY58" i="6"/>
  <c r="BZ58" i="6"/>
  <c r="CA58" i="6"/>
  <c r="CB58" i="6"/>
  <c r="CC58" i="6"/>
  <c r="CD58" i="6"/>
  <c r="CE58" i="6"/>
  <c r="CF58" i="6"/>
  <c r="CG58" i="6"/>
  <c r="CH58" i="6"/>
  <c r="CI58" i="6"/>
  <c r="CJ58" i="6"/>
  <c r="CK58" i="6"/>
  <c r="CL58" i="6"/>
  <c r="CM58" i="6"/>
  <c r="CN58" i="6"/>
  <c r="CO58" i="6"/>
  <c r="CP58" i="6"/>
  <c r="CQ58" i="6"/>
  <c r="CR58" i="6"/>
  <c r="CS58" i="6"/>
  <c r="CT58" i="6"/>
  <c r="CU58" i="6"/>
  <c r="CV58" i="6"/>
  <c r="CW58" i="6"/>
  <c r="CX58" i="6"/>
  <c r="CY58" i="6"/>
  <c r="CZ58" i="6"/>
  <c r="DA58" i="6"/>
  <c r="DB58" i="6"/>
  <c r="DC58" i="6"/>
  <c r="DD58" i="6"/>
  <c r="DE58" i="6"/>
  <c r="DF58" i="6"/>
  <c r="DG58" i="6"/>
  <c r="DH58" i="6"/>
  <c r="DI58" i="6"/>
  <c r="DJ58" i="6"/>
  <c r="DK58" i="6"/>
  <c r="DL58" i="6"/>
  <c r="A59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Z59" i="6"/>
  <c r="BA59" i="6"/>
  <c r="BB59" i="6"/>
  <c r="BC59" i="6"/>
  <c r="BD59" i="6"/>
  <c r="BE59" i="6"/>
  <c r="BF59" i="6"/>
  <c r="BG59" i="6"/>
  <c r="BH59" i="6"/>
  <c r="BI59" i="6"/>
  <c r="BJ59" i="6"/>
  <c r="BK59" i="6"/>
  <c r="BL59" i="6"/>
  <c r="BM59" i="6"/>
  <c r="BN59" i="6"/>
  <c r="BO59" i="6"/>
  <c r="BP59" i="6"/>
  <c r="BQ59" i="6"/>
  <c r="BR59" i="6"/>
  <c r="BS59" i="6"/>
  <c r="BT59" i="6"/>
  <c r="BU59" i="6"/>
  <c r="BV59" i="6"/>
  <c r="BW59" i="6"/>
  <c r="BX59" i="6"/>
  <c r="BY59" i="6"/>
  <c r="BZ59" i="6"/>
  <c r="CA59" i="6"/>
  <c r="CB59" i="6"/>
  <c r="CC59" i="6"/>
  <c r="CD59" i="6"/>
  <c r="CE59" i="6"/>
  <c r="CF59" i="6"/>
  <c r="CG59" i="6"/>
  <c r="CH59" i="6"/>
  <c r="CI59" i="6"/>
  <c r="CJ59" i="6"/>
  <c r="CK59" i="6"/>
  <c r="CL59" i="6"/>
  <c r="CM59" i="6"/>
  <c r="CN59" i="6"/>
  <c r="CO59" i="6"/>
  <c r="CP59" i="6"/>
  <c r="CQ59" i="6"/>
  <c r="CR59" i="6"/>
  <c r="CS59" i="6"/>
  <c r="CT59" i="6"/>
  <c r="CU59" i="6"/>
  <c r="CV59" i="6"/>
  <c r="CW59" i="6"/>
  <c r="CX59" i="6"/>
  <c r="CY59" i="6"/>
  <c r="CZ59" i="6"/>
  <c r="DA59" i="6"/>
  <c r="DB59" i="6"/>
  <c r="DC59" i="6"/>
  <c r="DD59" i="6"/>
  <c r="DE59" i="6"/>
  <c r="DF59" i="6"/>
  <c r="DG59" i="6"/>
  <c r="DH59" i="6"/>
  <c r="DI59" i="6"/>
  <c r="DJ59" i="6"/>
  <c r="DK59" i="6"/>
  <c r="DL59" i="6"/>
  <c r="A60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BG60" i="6"/>
  <c r="BH60" i="6"/>
  <c r="BI60" i="6"/>
  <c r="BJ60" i="6"/>
  <c r="BK60" i="6"/>
  <c r="BL60" i="6"/>
  <c r="BM60" i="6"/>
  <c r="BN60" i="6"/>
  <c r="BO60" i="6"/>
  <c r="BP60" i="6"/>
  <c r="BQ60" i="6"/>
  <c r="BR60" i="6"/>
  <c r="BS60" i="6"/>
  <c r="BT60" i="6"/>
  <c r="BU60" i="6"/>
  <c r="BV60" i="6"/>
  <c r="BW60" i="6"/>
  <c r="BX60" i="6"/>
  <c r="BY60" i="6"/>
  <c r="BZ60" i="6"/>
  <c r="CA60" i="6"/>
  <c r="CB60" i="6"/>
  <c r="CC60" i="6"/>
  <c r="CD60" i="6"/>
  <c r="CE60" i="6"/>
  <c r="CF60" i="6"/>
  <c r="CG60" i="6"/>
  <c r="CH60" i="6"/>
  <c r="CI60" i="6"/>
  <c r="CJ60" i="6"/>
  <c r="CK60" i="6"/>
  <c r="CL60" i="6"/>
  <c r="CM60" i="6"/>
  <c r="CN60" i="6"/>
  <c r="CO60" i="6"/>
  <c r="CP60" i="6"/>
  <c r="CQ60" i="6"/>
  <c r="CR60" i="6"/>
  <c r="CS60" i="6"/>
  <c r="CT60" i="6"/>
  <c r="CU60" i="6"/>
  <c r="CV60" i="6"/>
  <c r="CW60" i="6"/>
  <c r="CX60" i="6"/>
  <c r="CY60" i="6"/>
  <c r="CZ60" i="6"/>
  <c r="DA60" i="6"/>
  <c r="DB60" i="6"/>
  <c r="DC60" i="6"/>
  <c r="DD60" i="6"/>
  <c r="DE60" i="6"/>
  <c r="DF60" i="6"/>
  <c r="DG60" i="6"/>
  <c r="DH60" i="6"/>
  <c r="DI60" i="6"/>
  <c r="DJ60" i="6"/>
  <c r="DK60" i="6"/>
  <c r="DL60" i="6"/>
  <c r="A61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BH61" i="6"/>
  <c r="BI61" i="6"/>
  <c r="BJ61" i="6"/>
  <c r="BK61" i="6"/>
  <c r="BL61" i="6"/>
  <c r="BM61" i="6"/>
  <c r="BN61" i="6"/>
  <c r="BO61" i="6"/>
  <c r="BP61" i="6"/>
  <c r="BQ61" i="6"/>
  <c r="BR61" i="6"/>
  <c r="BS61" i="6"/>
  <c r="BT61" i="6"/>
  <c r="BU61" i="6"/>
  <c r="BV61" i="6"/>
  <c r="BW61" i="6"/>
  <c r="BX61" i="6"/>
  <c r="BY61" i="6"/>
  <c r="BZ61" i="6"/>
  <c r="CA61" i="6"/>
  <c r="CB61" i="6"/>
  <c r="CC61" i="6"/>
  <c r="CD61" i="6"/>
  <c r="CE61" i="6"/>
  <c r="CF61" i="6"/>
  <c r="CG61" i="6"/>
  <c r="CH61" i="6"/>
  <c r="CI61" i="6"/>
  <c r="CJ61" i="6"/>
  <c r="CK61" i="6"/>
  <c r="CL61" i="6"/>
  <c r="CM61" i="6"/>
  <c r="CN61" i="6"/>
  <c r="CO61" i="6"/>
  <c r="CP61" i="6"/>
  <c r="CQ61" i="6"/>
  <c r="CR61" i="6"/>
  <c r="CS61" i="6"/>
  <c r="CT61" i="6"/>
  <c r="CU61" i="6"/>
  <c r="CV61" i="6"/>
  <c r="CW61" i="6"/>
  <c r="CX61" i="6"/>
  <c r="CY61" i="6"/>
  <c r="CZ61" i="6"/>
  <c r="DA61" i="6"/>
  <c r="DB61" i="6"/>
  <c r="DC61" i="6"/>
  <c r="DD61" i="6"/>
  <c r="DE61" i="6"/>
  <c r="DF61" i="6"/>
  <c r="DG61" i="6"/>
  <c r="DH61" i="6"/>
  <c r="DI61" i="6"/>
  <c r="DJ61" i="6"/>
  <c r="DK61" i="6"/>
  <c r="DL61" i="6"/>
  <c r="A62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AZ62" i="6"/>
  <c r="BA62" i="6"/>
  <c r="BB62" i="6"/>
  <c r="BC62" i="6"/>
  <c r="BD62" i="6"/>
  <c r="BE62" i="6"/>
  <c r="BF62" i="6"/>
  <c r="BG62" i="6"/>
  <c r="BH62" i="6"/>
  <c r="BI62" i="6"/>
  <c r="BJ62" i="6"/>
  <c r="BK62" i="6"/>
  <c r="BL62" i="6"/>
  <c r="BM62" i="6"/>
  <c r="BN62" i="6"/>
  <c r="BO62" i="6"/>
  <c r="BP62" i="6"/>
  <c r="BQ62" i="6"/>
  <c r="BR62" i="6"/>
  <c r="BS62" i="6"/>
  <c r="BT62" i="6"/>
  <c r="BU62" i="6"/>
  <c r="BV62" i="6"/>
  <c r="BW62" i="6"/>
  <c r="BX62" i="6"/>
  <c r="BY62" i="6"/>
  <c r="BZ62" i="6"/>
  <c r="CA62" i="6"/>
  <c r="CB62" i="6"/>
  <c r="CC62" i="6"/>
  <c r="CD62" i="6"/>
  <c r="CE62" i="6"/>
  <c r="CF62" i="6"/>
  <c r="CG62" i="6"/>
  <c r="CH62" i="6"/>
  <c r="CI62" i="6"/>
  <c r="CJ62" i="6"/>
  <c r="CK62" i="6"/>
  <c r="CL62" i="6"/>
  <c r="CM62" i="6"/>
  <c r="CN62" i="6"/>
  <c r="CO62" i="6"/>
  <c r="CP62" i="6"/>
  <c r="CQ62" i="6"/>
  <c r="CR62" i="6"/>
  <c r="CS62" i="6"/>
  <c r="CT62" i="6"/>
  <c r="CU62" i="6"/>
  <c r="CV62" i="6"/>
  <c r="CW62" i="6"/>
  <c r="CX62" i="6"/>
  <c r="CY62" i="6"/>
  <c r="CZ62" i="6"/>
  <c r="DA62" i="6"/>
  <c r="DB62" i="6"/>
  <c r="DC62" i="6"/>
  <c r="DD62" i="6"/>
  <c r="DE62" i="6"/>
  <c r="DF62" i="6"/>
  <c r="DG62" i="6"/>
  <c r="DH62" i="6"/>
  <c r="DI62" i="6"/>
  <c r="DJ62" i="6"/>
  <c r="DK62" i="6"/>
  <c r="DL62" i="6"/>
  <c r="A63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AS63" i="6"/>
  <c r="AT63" i="6"/>
  <c r="AU63" i="6"/>
  <c r="AV63" i="6"/>
  <c r="AW63" i="6"/>
  <c r="AX63" i="6"/>
  <c r="AY63" i="6"/>
  <c r="AZ63" i="6"/>
  <c r="BA63" i="6"/>
  <c r="BB63" i="6"/>
  <c r="BC63" i="6"/>
  <c r="BD63" i="6"/>
  <c r="BE63" i="6"/>
  <c r="BF63" i="6"/>
  <c r="BG63" i="6"/>
  <c r="BH63" i="6"/>
  <c r="BI63" i="6"/>
  <c r="BJ63" i="6"/>
  <c r="BK63" i="6"/>
  <c r="BL63" i="6"/>
  <c r="BM63" i="6"/>
  <c r="BN63" i="6"/>
  <c r="BO63" i="6"/>
  <c r="BP63" i="6"/>
  <c r="BQ63" i="6"/>
  <c r="BR63" i="6"/>
  <c r="BS63" i="6"/>
  <c r="BT63" i="6"/>
  <c r="BU63" i="6"/>
  <c r="BV63" i="6"/>
  <c r="BW63" i="6"/>
  <c r="BX63" i="6"/>
  <c r="BY63" i="6"/>
  <c r="BZ63" i="6"/>
  <c r="CA63" i="6"/>
  <c r="CB63" i="6"/>
  <c r="CC63" i="6"/>
  <c r="CD63" i="6"/>
  <c r="CE63" i="6"/>
  <c r="CF63" i="6"/>
  <c r="CG63" i="6"/>
  <c r="CH63" i="6"/>
  <c r="CI63" i="6"/>
  <c r="CJ63" i="6"/>
  <c r="CK63" i="6"/>
  <c r="CL63" i="6"/>
  <c r="CM63" i="6"/>
  <c r="CN63" i="6"/>
  <c r="CO63" i="6"/>
  <c r="CP63" i="6"/>
  <c r="CQ63" i="6"/>
  <c r="CR63" i="6"/>
  <c r="CS63" i="6"/>
  <c r="CT63" i="6"/>
  <c r="CU63" i="6"/>
  <c r="CV63" i="6"/>
  <c r="CW63" i="6"/>
  <c r="CX63" i="6"/>
  <c r="CY63" i="6"/>
  <c r="CZ63" i="6"/>
  <c r="DA63" i="6"/>
  <c r="DB63" i="6"/>
  <c r="DC63" i="6"/>
  <c r="DD63" i="6"/>
  <c r="DE63" i="6"/>
  <c r="DF63" i="6"/>
  <c r="DG63" i="6"/>
  <c r="DH63" i="6"/>
  <c r="DI63" i="6"/>
  <c r="DJ63" i="6"/>
  <c r="DK63" i="6"/>
  <c r="DL63" i="6"/>
  <c r="D33" i="7" l="1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C33" i="7"/>
  <c r="DH2" i="6"/>
  <c r="DI2" i="6"/>
  <c r="DJ2" i="6"/>
  <c r="DK2" i="6"/>
  <c r="DL2" i="6"/>
  <c r="DH3" i="6"/>
  <c r="DI3" i="6"/>
  <c r="DJ3" i="6"/>
  <c r="DK3" i="6"/>
  <c r="DL3" i="6"/>
  <c r="DH4" i="6"/>
  <c r="DI4" i="6"/>
  <c r="DJ4" i="6"/>
  <c r="DK4" i="6"/>
  <c r="DL4" i="6"/>
  <c r="DH5" i="6"/>
  <c r="AQ32" i="7" s="1"/>
  <c r="DI5" i="6"/>
  <c r="AR32" i="7" s="1"/>
  <c r="DJ5" i="6"/>
  <c r="AS32" i="7" s="1"/>
  <c r="DK5" i="6"/>
  <c r="AT32" i="7" s="1"/>
  <c r="DL5" i="6"/>
  <c r="AU32" i="7" s="1"/>
  <c r="DH6" i="6"/>
  <c r="AQ9" i="7" s="1"/>
  <c r="DI6" i="6"/>
  <c r="AR9" i="7" s="1"/>
  <c r="DJ6" i="6"/>
  <c r="AS9" i="7" s="1"/>
  <c r="DK6" i="6"/>
  <c r="AT9" i="7" s="1"/>
  <c r="DL6" i="6"/>
  <c r="AU9" i="7" s="1"/>
  <c r="DH7" i="6"/>
  <c r="AQ10" i="7" s="1"/>
  <c r="DI7" i="6"/>
  <c r="AR10" i="7" s="1"/>
  <c r="DJ7" i="6"/>
  <c r="AS10" i="7" s="1"/>
  <c r="DK7" i="6"/>
  <c r="AT10" i="7" s="1"/>
  <c r="DL7" i="6"/>
  <c r="AU10" i="7" s="1"/>
  <c r="DH8" i="6"/>
  <c r="AQ24" i="7" s="1"/>
  <c r="DI8" i="6"/>
  <c r="AR24" i="7" s="1"/>
  <c r="DJ8" i="6"/>
  <c r="AS24" i="7" s="1"/>
  <c r="DK8" i="6"/>
  <c r="AT24" i="7" s="1"/>
  <c r="DL8" i="6"/>
  <c r="AU24" i="7" s="1"/>
  <c r="DH9" i="6"/>
  <c r="DI9" i="6"/>
  <c r="DJ9" i="6"/>
  <c r="DK9" i="6"/>
  <c r="DL9" i="6"/>
  <c r="DH10" i="6"/>
  <c r="AQ28" i="7" s="1"/>
  <c r="DI10" i="6"/>
  <c r="AR28" i="7" s="1"/>
  <c r="DJ10" i="6"/>
  <c r="AS28" i="7" s="1"/>
  <c r="DK10" i="6"/>
  <c r="AT28" i="7" s="1"/>
  <c r="DL10" i="6"/>
  <c r="AU28" i="7" s="1"/>
  <c r="DH11" i="6"/>
  <c r="DI11" i="6"/>
  <c r="DJ11" i="6"/>
  <c r="DK11" i="6"/>
  <c r="DL11" i="6"/>
  <c r="DH12" i="6"/>
  <c r="AQ29" i="7" s="1"/>
  <c r="M72" i="7" s="1"/>
  <c r="DI12" i="6"/>
  <c r="AR29" i="7" s="1"/>
  <c r="DJ12" i="6"/>
  <c r="AS29" i="7" s="1"/>
  <c r="DK12" i="6"/>
  <c r="AT29" i="7" s="1"/>
  <c r="DL12" i="6"/>
  <c r="AU29" i="7" s="1"/>
  <c r="DH13" i="6"/>
  <c r="DH104" i="6" s="1"/>
  <c r="DI13" i="6"/>
  <c r="DI104" i="6" s="1"/>
  <c r="DJ13" i="6"/>
  <c r="DJ104" i="6" s="1"/>
  <c r="DK13" i="6"/>
  <c r="DK104" i="6" s="1"/>
  <c r="DL13" i="6"/>
  <c r="DL104" i="6" s="1"/>
  <c r="DH14" i="6"/>
  <c r="DI14" i="6"/>
  <c r="DJ14" i="6"/>
  <c r="DK14" i="6"/>
  <c r="DL14" i="6"/>
  <c r="DH15" i="6"/>
  <c r="DI15" i="6"/>
  <c r="DJ15" i="6"/>
  <c r="DK15" i="6"/>
  <c r="DL15" i="6"/>
  <c r="DH16" i="6"/>
  <c r="DI16" i="6"/>
  <c r="DJ16" i="6"/>
  <c r="DK16" i="6"/>
  <c r="DL16" i="6"/>
  <c r="DH17" i="6"/>
  <c r="DI17" i="6"/>
  <c r="DJ17" i="6"/>
  <c r="DK17" i="6"/>
  <c r="DL17" i="6"/>
  <c r="DH18" i="6"/>
  <c r="DI18" i="6"/>
  <c r="DJ18" i="6"/>
  <c r="DK18" i="6"/>
  <c r="DL18" i="6"/>
  <c r="DH19" i="6"/>
  <c r="DI19" i="6"/>
  <c r="DJ19" i="6"/>
  <c r="DK19" i="6"/>
  <c r="DL19" i="6"/>
  <c r="DH20" i="6"/>
  <c r="AQ23" i="7" s="1"/>
  <c r="DI20" i="6"/>
  <c r="AR23" i="7" s="1"/>
  <c r="DJ20" i="6"/>
  <c r="AS23" i="7" s="1"/>
  <c r="DK20" i="6"/>
  <c r="AT23" i="7" s="1"/>
  <c r="DL20" i="6"/>
  <c r="AU23" i="7" s="1"/>
  <c r="DH21" i="6"/>
  <c r="DI21" i="6"/>
  <c r="DJ21" i="6"/>
  <c r="DK21" i="6"/>
  <c r="DK66" i="6" s="1"/>
  <c r="DL21" i="6"/>
  <c r="DH22" i="6"/>
  <c r="DI22" i="6"/>
  <c r="DJ22" i="6"/>
  <c r="DK22" i="6"/>
  <c r="DL22" i="6"/>
  <c r="DH23" i="6"/>
  <c r="AQ25" i="7" s="1"/>
  <c r="DI23" i="6"/>
  <c r="AR25" i="7" s="1"/>
  <c r="DJ23" i="6"/>
  <c r="AS25" i="7" s="1"/>
  <c r="DK23" i="6"/>
  <c r="AT25" i="7" s="1"/>
  <c r="DL23" i="6"/>
  <c r="AU25" i="7" s="1"/>
  <c r="DH24" i="6"/>
  <c r="AQ20" i="7" s="1"/>
  <c r="DI24" i="6"/>
  <c r="AR20" i="7" s="1"/>
  <c r="DJ24" i="6"/>
  <c r="AS20" i="7" s="1"/>
  <c r="DK24" i="6"/>
  <c r="AT20" i="7" s="1"/>
  <c r="DL24" i="6"/>
  <c r="AU20" i="7" s="1"/>
  <c r="DH25" i="6"/>
  <c r="AQ21" i="7" s="1"/>
  <c r="DI25" i="6"/>
  <c r="AR21" i="7" s="1"/>
  <c r="DJ25" i="6"/>
  <c r="AS21" i="7" s="1"/>
  <c r="DK25" i="6"/>
  <c r="AT21" i="7" s="1"/>
  <c r="DL25" i="6"/>
  <c r="AU21" i="7" s="1"/>
  <c r="DH26" i="6"/>
  <c r="AQ22" i="7" s="1"/>
  <c r="DI26" i="6"/>
  <c r="AR22" i="7" s="1"/>
  <c r="DJ26" i="6"/>
  <c r="AS22" i="7" s="1"/>
  <c r="DK26" i="6"/>
  <c r="AT22" i="7" s="1"/>
  <c r="DL26" i="6"/>
  <c r="AU22" i="7" s="1"/>
  <c r="DH27" i="6"/>
  <c r="DI27" i="6"/>
  <c r="DJ27" i="6"/>
  <c r="DK27" i="6"/>
  <c r="DL27" i="6"/>
  <c r="DH28" i="6"/>
  <c r="DI28" i="6"/>
  <c r="DJ28" i="6"/>
  <c r="DK28" i="6"/>
  <c r="DL28" i="6"/>
  <c r="DH29" i="6"/>
  <c r="DI29" i="6"/>
  <c r="DJ29" i="6"/>
  <c r="DK29" i="6"/>
  <c r="DL29" i="6"/>
  <c r="DH30" i="6"/>
  <c r="DI30" i="6"/>
  <c r="DJ30" i="6"/>
  <c r="DK30" i="6"/>
  <c r="DL30" i="6"/>
  <c r="DH31" i="6"/>
  <c r="DI31" i="6"/>
  <c r="DJ31" i="6"/>
  <c r="DK31" i="6"/>
  <c r="DL31" i="6"/>
  <c r="DH32" i="6"/>
  <c r="DI32" i="6"/>
  <c r="DJ32" i="6"/>
  <c r="DK32" i="6"/>
  <c r="DL32" i="6"/>
  <c r="DH33" i="6"/>
  <c r="DI33" i="6"/>
  <c r="DJ33" i="6"/>
  <c r="DK33" i="6"/>
  <c r="DL33" i="6"/>
  <c r="DH34" i="6"/>
  <c r="DI34" i="6"/>
  <c r="DJ34" i="6"/>
  <c r="DK34" i="6"/>
  <c r="DL34" i="6"/>
  <c r="DH35" i="6"/>
  <c r="AQ18" i="7" s="1"/>
  <c r="DI35" i="6"/>
  <c r="AR18" i="7" s="1"/>
  <c r="DJ35" i="6"/>
  <c r="AS18" i="7" s="1"/>
  <c r="DK35" i="6"/>
  <c r="AT18" i="7" s="1"/>
  <c r="DL35" i="6"/>
  <c r="AU18" i="7" s="1"/>
  <c r="DH36" i="6"/>
  <c r="DI36" i="6"/>
  <c r="DJ36" i="6"/>
  <c r="DK36" i="6"/>
  <c r="DL36" i="6"/>
  <c r="DH37" i="6"/>
  <c r="AQ19" i="7" s="1"/>
  <c r="DI37" i="6"/>
  <c r="AR19" i="7" s="1"/>
  <c r="DJ37" i="6"/>
  <c r="AS19" i="7" s="1"/>
  <c r="DK37" i="6"/>
  <c r="AT19" i="7" s="1"/>
  <c r="DL37" i="6"/>
  <c r="AU19" i="7" s="1"/>
  <c r="DH38" i="6"/>
  <c r="DI38" i="6"/>
  <c r="DJ38" i="6"/>
  <c r="DK38" i="6"/>
  <c r="DL38" i="6"/>
  <c r="F57" i="7" l="1"/>
  <c r="BC33" i="7"/>
  <c r="G57" i="7"/>
  <c r="E57" i="7"/>
  <c r="M70" i="7"/>
  <c r="AV33" i="7"/>
  <c r="DJ66" i="6"/>
  <c r="AQ8" i="7"/>
  <c r="AQ31" i="7"/>
  <c r="AT8" i="7"/>
  <c r="AT31" i="7"/>
  <c r="AU8" i="7"/>
  <c r="AU31" i="7"/>
  <c r="AS8" i="7"/>
  <c r="AS31" i="7"/>
  <c r="AR8" i="7"/>
  <c r="AQ2" i="7" s="1"/>
  <c r="AR31" i="7"/>
  <c r="DI66" i="6"/>
  <c r="DH66" i="6"/>
  <c r="DL66" i="6"/>
  <c r="AT30" i="7"/>
  <c r="DK103" i="6"/>
  <c r="DK105" i="6" s="1"/>
  <c r="AS30" i="7"/>
  <c r="DJ103" i="6"/>
  <c r="DJ105" i="6" s="1"/>
  <c r="AR30" i="7"/>
  <c r="DI103" i="6"/>
  <c r="DI105" i="6" s="1"/>
  <c r="AQ30" i="7"/>
  <c r="AU30" i="7"/>
  <c r="DL103" i="6"/>
  <c r="DL105" i="6" s="1"/>
  <c r="D57" i="7"/>
  <c r="B57" i="7"/>
  <c r="C57" i="7"/>
  <c r="AU11" i="7"/>
  <c r="AT26" i="7"/>
  <c r="AS26" i="7"/>
  <c r="AQ11" i="7"/>
  <c r="AT27" i="7"/>
  <c r="AS6" i="7"/>
  <c r="AR6" i="7"/>
  <c r="AS27" i="7"/>
  <c r="AR26" i="7"/>
  <c r="AQ6" i="7"/>
  <c r="AR27" i="7"/>
  <c r="AT11" i="7"/>
  <c r="AQ26" i="7"/>
  <c r="AP6" i="7"/>
  <c r="AQ27" i="7"/>
  <c r="AS11" i="7"/>
  <c r="AR11" i="7"/>
  <c r="AU26" i="7"/>
  <c r="AU27" i="7"/>
  <c r="AT6" i="7"/>
  <c r="AT3" i="7"/>
  <c r="AS3" i="7"/>
  <c r="AQ3" i="7"/>
  <c r="AR3" i="7"/>
  <c r="M74" i="7" l="1"/>
  <c r="AS2" i="7"/>
  <c r="AT2" i="7"/>
  <c r="AR2" i="7"/>
  <c r="Z29" i="1"/>
  <c r="AR5" i="7"/>
  <c r="AT4" i="7"/>
  <c r="AR4" i="7"/>
  <c r="AQ5" i="7"/>
  <c r="AS5" i="7"/>
  <c r="AQ4" i="7"/>
  <c r="AS4" i="7"/>
  <c r="AT5" i="7"/>
  <c r="Z30" i="1" l="1"/>
  <c r="Z31" i="1" s="1"/>
  <c r="Z32" i="1" s="1"/>
  <c r="Z33" i="1" s="1"/>
  <c r="Y45" i="1"/>
  <c r="I13" i="1"/>
  <c r="AT52" i="7" l="1"/>
  <c r="AS52" i="7"/>
  <c r="AR52" i="7"/>
  <c r="AQ52" i="7"/>
  <c r="AU52" i="7"/>
  <c r="AQ51" i="7"/>
  <c r="AS51" i="7"/>
  <c r="AT51" i="7"/>
  <c r="AR51" i="7"/>
  <c r="AU51" i="7"/>
  <c r="AR36" i="7"/>
  <c r="AS34" i="7"/>
  <c r="AU37" i="7"/>
  <c r="AU38" i="7"/>
  <c r="AU42" i="7"/>
  <c r="AT39" i="7"/>
  <c r="AR50" i="7"/>
  <c r="AR49" i="7"/>
  <c r="AT48" i="7"/>
  <c r="AS48" i="7"/>
  <c r="AR43" i="7"/>
  <c r="AR45" i="7"/>
  <c r="AR87" i="7" s="1"/>
  <c r="AU36" i="7"/>
  <c r="AQ39" i="7"/>
  <c r="AT47" i="7"/>
  <c r="AR34" i="7"/>
  <c r="AS42" i="7"/>
  <c r="AS49" i="7"/>
  <c r="AT45" i="7"/>
  <c r="AT87" i="7" s="1"/>
  <c r="AR35" i="7"/>
  <c r="AS41" i="7"/>
  <c r="AS46" i="7"/>
  <c r="AQ34" i="7"/>
  <c r="AQ37" i="7"/>
  <c r="AR38" i="7"/>
  <c r="AT42" i="7"/>
  <c r="AQ40" i="7"/>
  <c r="AS50" i="7"/>
  <c r="AT49" i="7"/>
  <c r="AS47" i="7"/>
  <c r="AS43" i="7"/>
  <c r="AU43" i="7"/>
  <c r="AU40" i="7"/>
  <c r="AT50" i="7"/>
  <c r="AU49" i="7"/>
  <c r="AT44" i="7"/>
  <c r="AQ44" i="7"/>
  <c r="AS36" i="7"/>
  <c r="AT34" i="7"/>
  <c r="AS37" i="7"/>
  <c r="AS40" i="7"/>
  <c r="AU39" i="7"/>
  <c r="AU50" i="7"/>
  <c r="AT46" i="7"/>
  <c r="AT43" i="7"/>
  <c r="AQ35" i="7"/>
  <c r="AQ42" i="7"/>
  <c r="AS39" i="7"/>
  <c r="AU46" i="7"/>
  <c r="AR44" i="7"/>
  <c r="AU34" i="7"/>
  <c r="AT41" i="7"/>
  <c r="AC12" i="1"/>
  <c r="AQ45" i="7"/>
  <c r="AQ38" i="7"/>
  <c r="AU47" i="7"/>
  <c r="AQ46" i="7"/>
  <c r="AU35" i="7"/>
  <c r="AT40" i="7"/>
  <c r="AQ49" i="7"/>
  <c r="AS45" i="7"/>
  <c r="AS87" i="7" s="1"/>
  <c r="AT36" i="7"/>
  <c r="AT35" i="7"/>
  <c r="AR37" i="7"/>
  <c r="AS38" i="7"/>
  <c r="AR39" i="7"/>
  <c r="AQ48" i="7"/>
  <c r="AR41" i="7"/>
  <c r="AQ47" i="7"/>
  <c r="AU44" i="7"/>
  <c r="AQ36" i="7"/>
  <c r="AT37" i="7"/>
  <c r="AQ41" i="7"/>
  <c r="AU48" i="7"/>
  <c r="AR47" i="7"/>
  <c r="AQ43" i="7"/>
  <c r="AU41" i="7"/>
  <c r="AR40" i="7"/>
  <c r="AR48" i="7"/>
  <c r="AS44" i="7"/>
  <c r="AS35" i="7"/>
  <c r="AR42" i="7"/>
  <c r="AR46" i="7"/>
  <c r="AU45" i="7"/>
  <c r="AU87" i="7" s="1"/>
  <c r="AT38" i="7"/>
  <c r="AQ50" i="7"/>
  <c r="AQ91" i="7" s="1"/>
  <c r="A4" i="6"/>
  <c r="F15" i="1" s="1"/>
  <c r="A5" i="6"/>
  <c r="F16" i="1" s="1"/>
  <c r="A6" i="6"/>
  <c r="F17" i="1" s="1"/>
  <c r="A7" i="6"/>
  <c r="F18" i="1" s="1"/>
  <c r="A8" i="6"/>
  <c r="F19" i="1" s="1"/>
  <c r="A9" i="6"/>
  <c r="F20" i="1" s="1"/>
  <c r="A10" i="6"/>
  <c r="F21" i="1" s="1"/>
  <c r="A11" i="6"/>
  <c r="F22" i="1" s="1"/>
  <c r="A12" i="6"/>
  <c r="F23" i="1" s="1"/>
  <c r="A13" i="6"/>
  <c r="F24" i="1" s="1"/>
  <c r="A14" i="6"/>
  <c r="F25" i="1" s="1"/>
  <c r="A15" i="6"/>
  <c r="F26" i="1" s="1"/>
  <c r="A16" i="6"/>
  <c r="F27" i="1" s="1"/>
  <c r="A17" i="6"/>
  <c r="F28" i="1" s="1"/>
  <c r="A18" i="6"/>
  <c r="F29" i="1" s="1"/>
  <c r="A19" i="6"/>
  <c r="F30" i="1" s="1"/>
  <c r="A20" i="6"/>
  <c r="F31" i="1" s="1"/>
  <c r="A21" i="6"/>
  <c r="F32" i="1" s="1"/>
  <c r="A22" i="6"/>
  <c r="F33" i="1" s="1"/>
  <c r="A23" i="6"/>
  <c r="F34" i="1" s="1"/>
  <c r="A24" i="6"/>
  <c r="F35" i="1" s="1"/>
  <c r="A25" i="6"/>
  <c r="F36" i="1" s="1"/>
  <c r="A26" i="6"/>
  <c r="F37" i="1" s="1"/>
  <c r="A27" i="6"/>
  <c r="F38" i="1" s="1"/>
  <c r="A28" i="6"/>
  <c r="F39" i="1" s="1"/>
  <c r="A29" i="6"/>
  <c r="F40" i="1" s="1"/>
  <c r="A30" i="6"/>
  <c r="F41" i="1" s="1"/>
  <c r="A31" i="6"/>
  <c r="F42" i="1" s="1"/>
  <c r="A32" i="6"/>
  <c r="F43" i="1" s="1"/>
  <c r="A33" i="6"/>
  <c r="F44" i="1" s="1"/>
  <c r="A34" i="6"/>
  <c r="F45" i="1" s="1"/>
  <c r="A35" i="6"/>
  <c r="F46" i="1" s="1"/>
  <c r="A36" i="6"/>
  <c r="F47" i="1" s="1"/>
  <c r="A37" i="6"/>
  <c r="F48" i="1" s="1"/>
  <c r="A38" i="6"/>
  <c r="F49" i="1" s="1"/>
  <c r="A3" i="6"/>
  <c r="F14" i="1" s="1"/>
  <c r="A2" i="6"/>
  <c r="F13" i="1" s="1"/>
  <c r="BB40" i="7" l="1"/>
  <c r="F70" i="7"/>
  <c r="M75" i="7"/>
  <c r="F66" i="7"/>
  <c r="F63" i="7"/>
  <c r="M73" i="7"/>
  <c r="M71" i="7"/>
  <c r="F58" i="7"/>
  <c r="F71" i="7"/>
  <c r="F72" i="7"/>
  <c r="F61" i="7"/>
  <c r="AQ87" i="7"/>
  <c r="AQ92" i="7" s="1"/>
  <c r="F60" i="7"/>
  <c r="F62" i="7"/>
  <c r="F68" i="7"/>
  <c r="F64" i="7"/>
  <c r="F67" i="7"/>
  <c r="F69" i="7"/>
  <c r="F73" i="7"/>
  <c r="F65" i="7"/>
  <c r="AT77" i="7"/>
  <c r="AS77" i="7"/>
  <c r="AQ78" i="7"/>
  <c r="AU77" i="7"/>
  <c r="AU79" i="7"/>
  <c r="AQ79" i="7"/>
  <c r="AS90" i="7"/>
  <c r="AT78" i="7"/>
  <c r="AR90" i="7"/>
  <c r="AU91" i="7"/>
  <c r="AU88" i="7"/>
  <c r="AU89" i="7" s="1"/>
  <c r="AT93" i="7"/>
  <c r="AT94" i="7"/>
  <c r="AR88" i="7"/>
  <c r="AR89" i="7" s="1"/>
  <c r="AR91" i="7"/>
  <c r="AR92" i="7" s="1"/>
  <c r="AT79" i="7"/>
  <c r="AS79" i="7"/>
  <c r="AS93" i="7"/>
  <c r="AS94" i="7"/>
  <c r="AQ77" i="7"/>
  <c r="AU93" i="7"/>
  <c r="AU94" i="7"/>
  <c r="AT90" i="7"/>
  <c r="AS88" i="7"/>
  <c r="AS89" i="7" s="1"/>
  <c r="AS91" i="7"/>
  <c r="AS92" i="7" s="1"/>
  <c r="AR94" i="7"/>
  <c r="AR93" i="7"/>
  <c r="AU78" i="7"/>
  <c r="AR77" i="7"/>
  <c r="AT88" i="7"/>
  <c r="AT89" i="7" s="1"/>
  <c r="AT91" i="7"/>
  <c r="AT92" i="7" s="1"/>
  <c r="AS78" i="7"/>
  <c r="AQ90" i="7"/>
  <c r="AU90" i="7"/>
  <c r="AR78" i="7"/>
  <c r="AR79" i="7"/>
  <c r="W14" i="1"/>
  <c r="W15" i="1"/>
  <c r="AC3" i="1" s="1"/>
  <c r="W16" i="1"/>
  <c r="W17" i="1"/>
  <c r="AD9" i="1" s="1"/>
  <c r="W18" i="1"/>
  <c r="W19" i="1"/>
  <c r="W20" i="1"/>
  <c r="W21" i="1"/>
  <c r="AC2" i="1" s="1"/>
  <c r="W22" i="1"/>
  <c r="AD7" i="1" s="1"/>
  <c r="W23" i="1"/>
  <c r="W24" i="1"/>
  <c r="W25" i="1"/>
  <c r="W26" i="1"/>
  <c r="W27" i="1"/>
  <c r="W28" i="1"/>
  <c r="W29" i="1"/>
  <c r="W30" i="1"/>
  <c r="W31" i="1"/>
  <c r="W32" i="1"/>
  <c r="W33" i="1"/>
  <c r="W34" i="1"/>
  <c r="AD8" i="1" s="1"/>
  <c r="W35" i="1"/>
  <c r="W36" i="1"/>
  <c r="W37" i="1"/>
  <c r="W38" i="1"/>
  <c r="W39" i="1"/>
  <c r="AE3" i="1" s="1"/>
  <c r="W40" i="1"/>
  <c r="W41" i="1"/>
  <c r="AD2" i="1" s="1"/>
  <c r="W42" i="1"/>
  <c r="AD3" i="1" s="1"/>
  <c r="W43" i="1"/>
  <c r="AD4" i="1" s="1"/>
  <c r="W44" i="1"/>
  <c r="AE4" i="1" s="1"/>
  <c r="W45" i="1"/>
  <c r="AE6" i="1" s="1"/>
  <c r="W46" i="1"/>
  <c r="AE7" i="1" s="1"/>
  <c r="W47" i="1"/>
  <c r="W48" i="1"/>
  <c r="AE9" i="1" s="1"/>
  <c r="W49" i="1"/>
  <c r="AC6" i="1" s="1"/>
  <c r="W13" i="1"/>
  <c r="Y3" i="1"/>
  <c r="Z9" i="1"/>
  <c r="Y2" i="1"/>
  <c r="Z7" i="1"/>
  <c r="Z8" i="1"/>
  <c r="AA3" i="1"/>
  <c r="Z2" i="1"/>
  <c r="Z3" i="1"/>
  <c r="Z4" i="1"/>
  <c r="AA4" i="1"/>
  <c r="AA6" i="1"/>
  <c r="AA7" i="1"/>
  <c r="AA9" i="1"/>
  <c r="Y6" i="1"/>
  <c r="AQ93" i="7" l="1"/>
  <c r="AQ94" i="7"/>
  <c r="AU92" i="7"/>
  <c r="AE2" i="1"/>
  <c r="AA2" i="1"/>
  <c r="AE5" i="1"/>
  <c r="AA5" i="1"/>
  <c r="Y4" i="1"/>
  <c r="Y5" i="1"/>
  <c r="AC5" i="1"/>
  <c r="AC4" i="1"/>
  <c r="AE18" i="1"/>
  <c r="AF18" i="1" s="1"/>
  <c r="AE17" i="1"/>
  <c r="AF17" i="1" s="1"/>
  <c r="AE14" i="1"/>
  <c r="AF14" i="1" s="1"/>
  <c r="AE15" i="1" l="1"/>
  <c r="AE16" i="1"/>
  <c r="Z13" i="1"/>
  <c r="AB13" i="1" s="1"/>
  <c r="AF16" i="1" l="1"/>
  <c r="AF22" i="1" s="1"/>
  <c r="AF15" i="1"/>
  <c r="AF23" i="1" s="1"/>
  <c r="Z35" i="1"/>
  <c r="N3" i="1" l="1"/>
  <c r="O9" i="1"/>
  <c r="N2" i="1"/>
  <c r="O7" i="1"/>
  <c r="P3" i="1"/>
  <c r="O2" i="1"/>
  <c r="O3" i="1"/>
  <c r="O4" i="1"/>
  <c r="P4" i="1"/>
  <c r="P6" i="1"/>
  <c r="P7" i="1"/>
  <c r="O8" i="1"/>
  <c r="P9" i="1"/>
  <c r="N6" i="1"/>
  <c r="J3" i="1"/>
  <c r="K9" i="1"/>
  <c r="J2" i="1"/>
  <c r="K7" i="1"/>
  <c r="L3" i="1"/>
  <c r="K2" i="1"/>
  <c r="K3" i="1"/>
  <c r="K4" i="1"/>
  <c r="L4" i="1"/>
  <c r="L6" i="1"/>
  <c r="L7" i="1"/>
  <c r="K8" i="1"/>
  <c r="L9" i="1"/>
  <c r="J6" i="1"/>
  <c r="J9" i="1"/>
  <c r="P2" i="1" l="1"/>
  <c r="L2" i="1"/>
  <c r="P13" i="1"/>
  <c r="P5" i="1"/>
  <c r="N5" i="1"/>
  <c r="N4" i="1"/>
  <c r="J5" i="1"/>
  <c r="J4" i="1"/>
  <c r="L5" i="1"/>
  <c r="CX2" i="6"/>
  <c r="CY2" i="6"/>
  <c r="CZ2" i="6"/>
  <c r="DA2" i="6"/>
  <c r="DB2" i="6"/>
  <c r="DC2" i="6"/>
  <c r="DD2" i="6"/>
  <c r="DE2" i="6"/>
  <c r="DF2" i="6"/>
  <c r="DG2" i="6"/>
  <c r="CX3" i="6"/>
  <c r="CY3" i="6"/>
  <c r="CZ3" i="6"/>
  <c r="DA3" i="6"/>
  <c r="DB3" i="6"/>
  <c r="DC3" i="6"/>
  <c r="DD3" i="6"/>
  <c r="DE3" i="6"/>
  <c r="DF3" i="6"/>
  <c r="DG3" i="6"/>
  <c r="CX4" i="6"/>
  <c r="CY4" i="6"/>
  <c r="CZ4" i="6"/>
  <c r="DA4" i="6"/>
  <c r="DB4" i="6"/>
  <c r="DC4" i="6"/>
  <c r="DD4" i="6"/>
  <c r="DE4" i="6"/>
  <c r="DF4" i="6"/>
  <c r="DG4" i="6"/>
  <c r="CX5" i="6"/>
  <c r="AG32" i="7" s="1"/>
  <c r="AG52" i="7" s="1"/>
  <c r="CY5" i="6"/>
  <c r="AH32" i="7" s="1"/>
  <c r="AH52" i="7" s="1"/>
  <c r="CZ5" i="6"/>
  <c r="AI32" i="7" s="1"/>
  <c r="AI52" i="7" s="1"/>
  <c r="DA5" i="6"/>
  <c r="AJ32" i="7" s="1"/>
  <c r="AJ52" i="7" s="1"/>
  <c r="DB5" i="6"/>
  <c r="AK32" i="7" s="1"/>
  <c r="AK52" i="7" s="1"/>
  <c r="DC5" i="6"/>
  <c r="AL32" i="7" s="1"/>
  <c r="AL52" i="7" s="1"/>
  <c r="DD5" i="6"/>
  <c r="AM32" i="7" s="1"/>
  <c r="AM52" i="7" s="1"/>
  <c r="DE5" i="6"/>
  <c r="AN32" i="7" s="1"/>
  <c r="AN52" i="7" s="1"/>
  <c r="DF5" i="6"/>
  <c r="AO32" i="7" s="1"/>
  <c r="AO52" i="7" s="1"/>
  <c r="DG5" i="6"/>
  <c r="AP32" i="7" s="1"/>
  <c r="AP52" i="7" s="1"/>
  <c r="CX6" i="6"/>
  <c r="AG9" i="7" s="1"/>
  <c r="AG49" i="7" s="1"/>
  <c r="CY6" i="6"/>
  <c r="AH9" i="7" s="1"/>
  <c r="AH49" i="7" s="1"/>
  <c r="CZ6" i="6"/>
  <c r="AI9" i="7" s="1"/>
  <c r="AI49" i="7" s="1"/>
  <c r="DA6" i="6"/>
  <c r="AJ9" i="7" s="1"/>
  <c r="AJ49" i="7" s="1"/>
  <c r="DB6" i="6"/>
  <c r="AK9" i="7" s="1"/>
  <c r="AK49" i="7" s="1"/>
  <c r="DC6" i="6"/>
  <c r="AL9" i="7" s="1"/>
  <c r="AL49" i="7" s="1"/>
  <c r="DD6" i="6"/>
  <c r="AM9" i="7" s="1"/>
  <c r="AM49" i="7" s="1"/>
  <c r="DE6" i="6"/>
  <c r="AN9" i="7" s="1"/>
  <c r="AN49" i="7" s="1"/>
  <c r="DF6" i="6"/>
  <c r="AO9" i="7" s="1"/>
  <c r="AO49" i="7" s="1"/>
  <c r="DG6" i="6"/>
  <c r="AP9" i="7" s="1"/>
  <c r="CX7" i="6"/>
  <c r="AG10" i="7" s="1"/>
  <c r="CY7" i="6"/>
  <c r="AH10" i="7" s="1"/>
  <c r="CZ7" i="6"/>
  <c r="AI10" i="7" s="1"/>
  <c r="DA7" i="6"/>
  <c r="AJ10" i="7" s="1"/>
  <c r="DB7" i="6"/>
  <c r="AK10" i="7" s="1"/>
  <c r="DC7" i="6"/>
  <c r="AL10" i="7" s="1"/>
  <c r="DD7" i="6"/>
  <c r="AM10" i="7" s="1"/>
  <c r="DE7" i="6"/>
  <c r="AN10" i="7" s="1"/>
  <c r="DF7" i="6"/>
  <c r="AO10" i="7" s="1"/>
  <c r="DG7" i="6"/>
  <c r="AP10" i="7" s="1"/>
  <c r="CX8" i="6"/>
  <c r="AG24" i="7" s="1"/>
  <c r="AG40" i="7" s="1"/>
  <c r="CY8" i="6"/>
  <c r="AH24" i="7" s="1"/>
  <c r="AH40" i="7" s="1"/>
  <c r="CZ8" i="6"/>
  <c r="AI24" i="7" s="1"/>
  <c r="AI40" i="7" s="1"/>
  <c r="DA8" i="6"/>
  <c r="AJ24" i="7" s="1"/>
  <c r="AJ40" i="7" s="1"/>
  <c r="DB8" i="6"/>
  <c r="AK24" i="7" s="1"/>
  <c r="AK40" i="7" s="1"/>
  <c r="DC8" i="6"/>
  <c r="AL24" i="7" s="1"/>
  <c r="AL40" i="7" s="1"/>
  <c r="DD8" i="6"/>
  <c r="AM24" i="7" s="1"/>
  <c r="AM40" i="7" s="1"/>
  <c r="DE8" i="6"/>
  <c r="AN24" i="7" s="1"/>
  <c r="AN40" i="7" s="1"/>
  <c r="DF8" i="6"/>
  <c r="AO24" i="7" s="1"/>
  <c r="AO40" i="7" s="1"/>
  <c r="DG8" i="6"/>
  <c r="AP24" i="7" s="1"/>
  <c r="AP40" i="7" s="1"/>
  <c r="CX9" i="6"/>
  <c r="CY9" i="6"/>
  <c r="CZ9" i="6"/>
  <c r="DA9" i="6"/>
  <c r="DB9" i="6"/>
  <c r="DC9" i="6"/>
  <c r="DD9" i="6"/>
  <c r="DE9" i="6"/>
  <c r="DF9" i="6"/>
  <c r="DG9" i="6"/>
  <c r="CX10" i="6"/>
  <c r="AG28" i="7" s="1"/>
  <c r="CY10" i="6"/>
  <c r="AH28" i="7" s="1"/>
  <c r="CZ10" i="6"/>
  <c r="AI28" i="7" s="1"/>
  <c r="DA10" i="6"/>
  <c r="AJ28" i="7" s="1"/>
  <c r="DB10" i="6"/>
  <c r="AK28" i="7" s="1"/>
  <c r="DC10" i="6"/>
  <c r="AL28" i="7" s="1"/>
  <c r="DD10" i="6"/>
  <c r="AM28" i="7" s="1"/>
  <c r="DE10" i="6"/>
  <c r="AN28" i="7" s="1"/>
  <c r="DF10" i="6"/>
  <c r="AO28" i="7" s="1"/>
  <c r="DG10" i="6"/>
  <c r="AP28" i="7" s="1"/>
  <c r="CX11" i="6"/>
  <c r="CY11" i="6"/>
  <c r="CZ11" i="6"/>
  <c r="DA11" i="6"/>
  <c r="DB11" i="6"/>
  <c r="DC11" i="6"/>
  <c r="DD11" i="6"/>
  <c r="DE11" i="6"/>
  <c r="DF11" i="6"/>
  <c r="DG11" i="6"/>
  <c r="CX12" i="6"/>
  <c r="AG29" i="7" s="1"/>
  <c r="CY12" i="6"/>
  <c r="AH29" i="7" s="1"/>
  <c r="CZ12" i="6"/>
  <c r="AI29" i="7" s="1"/>
  <c r="DA12" i="6"/>
  <c r="AJ29" i="7" s="1"/>
  <c r="DB12" i="6"/>
  <c r="AK29" i="7" s="1"/>
  <c r="DC12" i="6"/>
  <c r="AL29" i="7" s="1"/>
  <c r="DD12" i="6"/>
  <c r="AM29" i="7" s="1"/>
  <c r="DE12" i="6"/>
  <c r="AN29" i="7" s="1"/>
  <c r="DF12" i="6"/>
  <c r="AO29" i="7" s="1"/>
  <c r="DG12" i="6"/>
  <c r="AP29" i="7" s="1"/>
  <c r="CX13" i="6"/>
  <c r="CX104" i="6" s="1"/>
  <c r="CY13" i="6"/>
  <c r="CY104" i="6" s="1"/>
  <c r="CZ13" i="6"/>
  <c r="CZ104" i="6" s="1"/>
  <c r="DA13" i="6"/>
  <c r="DA104" i="6" s="1"/>
  <c r="DB13" i="6"/>
  <c r="DB104" i="6" s="1"/>
  <c r="DC13" i="6"/>
  <c r="DC104" i="6" s="1"/>
  <c r="DD13" i="6"/>
  <c r="DD104" i="6" s="1"/>
  <c r="DE13" i="6"/>
  <c r="DE104" i="6" s="1"/>
  <c r="DF13" i="6"/>
  <c r="DF104" i="6" s="1"/>
  <c r="DG13" i="6"/>
  <c r="DG104" i="6" s="1"/>
  <c r="CX14" i="6"/>
  <c r="CY14" i="6"/>
  <c r="CZ14" i="6"/>
  <c r="DA14" i="6"/>
  <c r="DB14" i="6"/>
  <c r="DC14" i="6"/>
  <c r="DD14" i="6"/>
  <c r="DE14" i="6"/>
  <c r="DF14" i="6"/>
  <c r="DG14" i="6"/>
  <c r="CX15" i="6"/>
  <c r="CY15" i="6"/>
  <c r="CZ15" i="6"/>
  <c r="DA15" i="6"/>
  <c r="DB15" i="6"/>
  <c r="DC15" i="6"/>
  <c r="DD15" i="6"/>
  <c r="DE15" i="6"/>
  <c r="DF15" i="6"/>
  <c r="DG15" i="6"/>
  <c r="CX16" i="6"/>
  <c r="CY16" i="6"/>
  <c r="CZ16" i="6"/>
  <c r="DA16" i="6"/>
  <c r="DB16" i="6"/>
  <c r="DC16" i="6"/>
  <c r="DD16" i="6"/>
  <c r="DE16" i="6"/>
  <c r="DF16" i="6"/>
  <c r="DG16" i="6"/>
  <c r="CX17" i="6"/>
  <c r="CY17" i="6"/>
  <c r="CZ17" i="6"/>
  <c r="DA17" i="6"/>
  <c r="DB17" i="6"/>
  <c r="DC17" i="6"/>
  <c r="DD17" i="6"/>
  <c r="DE17" i="6"/>
  <c r="DF17" i="6"/>
  <c r="DG17" i="6"/>
  <c r="CX18" i="6"/>
  <c r="CY18" i="6"/>
  <c r="CZ18" i="6"/>
  <c r="DA18" i="6"/>
  <c r="DB18" i="6"/>
  <c r="DC18" i="6"/>
  <c r="DD18" i="6"/>
  <c r="DE18" i="6"/>
  <c r="DF18" i="6"/>
  <c r="DG18" i="6"/>
  <c r="CX19" i="6"/>
  <c r="CY19" i="6"/>
  <c r="CZ19" i="6"/>
  <c r="DA19" i="6"/>
  <c r="DB19" i="6"/>
  <c r="DC19" i="6"/>
  <c r="DD19" i="6"/>
  <c r="DE19" i="6"/>
  <c r="DF19" i="6"/>
  <c r="DG19" i="6"/>
  <c r="CX20" i="6"/>
  <c r="AG23" i="7" s="1"/>
  <c r="AG39" i="7" s="1"/>
  <c r="CY20" i="6"/>
  <c r="AH23" i="7" s="1"/>
  <c r="AH39" i="7" s="1"/>
  <c r="CZ20" i="6"/>
  <c r="AI23" i="7" s="1"/>
  <c r="AI39" i="7" s="1"/>
  <c r="DA20" i="6"/>
  <c r="AJ23" i="7" s="1"/>
  <c r="AJ39" i="7" s="1"/>
  <c r="DB20" i="6"/>
  <c r="AK23" i="7" s="1"/>
  <c r="AK39" i="7" s="1"/>
  <c r="DC20" i="6"/>
  <c r="AL23" i="7" s="1"/>
  <c r="AL39" i="7" s="1"/>
  <c r="DD20" i="6"/>
  <c r="AM23" i="7" s="1"/>
  <c r="AM39" i="7" s="1"/>
  <c r="DE20" i="6"/>
  <c r="AN23" i="7" s="1"/>
  <c r="AN39" i="7" s="1"/>
  <c r="DF20" i="6"/>
  <c r="AO23" i="7" s="1"/>
  <c r="AO39" i="7" s="1"/>
  <c r="DG20" i="6"/>
  <c r="AP23" i="7" s="1"/>
  <c r="AP39" i="7" s="1"/>
  <c r="CX21" i="6"/>
  <c r="CY21" i="6"/>
  <c r="CZ21" i="6"/>
  <c r="DA21" i="6"/>
  <c r="DB21" i="6"/>
  <c r="DC21" i="6"/>
  <c r="DD21" i="6"/>
  <c r="DE21" i="6"/>
  <c r="DF21" i="6"/>
  <c r="DG21" i="6"/>
  <c r="CX22" i="6"/>
  <c r="CY22" i="6"/>
  <c r="CZ22" i="6"/>
  <c r="DA22" i="6"/>
  <c r="DB22" i="6"/>
  <c r="DC22" i="6"/>
  <c r="DD22" i="6"/>
  <c r="DE22" i="6"/>
  <c r="DF22" i="6"/>
  <c r="DG22" i="6"/>
  <c r="CX23" i="6"/>
  <c r="AG25" i="7" s="1"/>
  <c r="AG41" i="7" s="1"/>
  <c r="CY23" i="6"/>
  <c r="AH25" i="7" s="1"/>
  <c r="AH41" i="7" s="1"/>
  <c r="CZ23" i="6"/>
  <c r="AI25" i="7" s="1"/>
  <c r="AI41" i="7" s="1"/>
  <c r="DA23" i="6"/>
  <c r="AJ25" i="7" s="1"/>
  <c r="AJ41" i="7" s="1"/>
  <c r="DB23" i="6"/>
  <c r="AK25" i="7" s="1"/>
  <c r="AK41" i="7" s="1"/>
  <c r="DC23" i="6"/>
  <c r="AL25" i="7" s="1"/>
  <c r="AL41" i="7" s="1"/>
  <c r="DD23" i="6"/>
  <c r="AM25" i="7" s="1"/>
  <c r="AM41" i="7" s="1"/>
  <c r="DE23" i="6"/>
  <c r="AN25" i="7" s="1"/>
  <c r="AN41" i="7" s="1"/>
  <c r="DF23" i="6"/>
  <c r="AO25" i="7" s="1"/>
  <c r="AO41" i="7" s="1"/>
  <c r="DG23" i="6"/>
  <c r="AP25" i="7" s="1"/>
  <c r="AP41" i="7" s="1"/>
  <c r="CX24" i="6"/>
  <c r="AG20" i="7" s="1"/>
  <c r="AG36" i="7" s="1"/>
  <c r="CY24" i="6"/>
  <c r="AH20" i="7" s="1"/>
  <c r="AH36" i="7" s="1"/>
  <c r="CZ24" i="6"/>
  <c r="AI20" i="7" s="1"/>
  <c r="AI36" i="7" s="1"/>
  <c r="DA24" i="6"/>
  <c r="AJ20" i="7" s="1"/>
  <c r="AJ36" i="7" s="1"/>
  <c r="DB24" i="6"/>
  <c r="AK20" i="7" s="1"/>
  <c r="AK36" i="7" s="1"/>
  <c r="DC24" i="6"/>
  <c r="AL20" i="7" s="1"/>
  <c r="AL36" i="7" s="1"/>
  <c r="DD24" i="6"/>
  <c r="AM20" i="7" s="1"/>
  <c r="AM36" i="7" s="1"/>
  <c r="DE24" i="6"/>
  <c r="AN20" i="7" s="1"/>
  <c r="AN36" i="7" s="1"/>
  <c r="DF24" i="6"/>
  <c r="AO20" i="7" s="1"/>
  <c r="AO36" i="7" s="1"/>
  <c r="DG24" i="6"/>
  <c r="AP20" i="7" s="1"/>
  <c r="AP36" i="7" s="1"/>
  <c r="CX25" i="6"/>
  <c r="AG21" i="7" s="1"/>
  <c r="AG37" i="7" s="1"/>
  <c r="CY25" i="6"/>
  <c r="AH21" i="7" s="1"/>
  <c r="AH37" i="7" s="1"/>
  <c r="CZ25" i="6"/>
  <c r="AI21" i="7" s="1"/>
  <c r="AI37" i="7" s="1"/>
  <c r="DA25" i="6"/>
  <c r="AJ21" i="7" s="1"/>
  <c r="AJ37" i="7" s="1"/>
  <c r="DB25" i="6"/>
  <c r="AK21" i="7" s="1"/>
  <c r="AK37" i="7" s="1"/>
  <c r="DC25" i="6"/>
  <c r="AL21" i="7" s="1"/>
  <c r="AL37" i="7" s="1"/>
  <c r="DD25" i="6"/>
  <c r="AM21" i="7" s="1"/>
  <c r="AM37" i="7" s="1"/>
  <c r="DE25" i="6"/>
  <c r="AN21" i="7" s="1"/>
  <c r="AN37" i="7" s="1"/>
  <c r="DF25" i="6"/>
  <c r="AO21" i="7" s="1"/>
  <c r="AO37" i="7" s="1"/>
  <c r="DG25" i="6"/>
  <c r="AP21" i="7" s="1"/>
  <c r="AP37" i="7" s="1"/>
  <c r="CX26" i="6"/>
  <c r="AG22" i="7" s="1"/>
  <c r="AG38" i="7" s="1"/>
  <c r="CY26" i="6"/>
  <c r="AH22" i="7" s="1"/>
  <c r="AH38" i="7" s="1"/>
  <c r="CZ26" i="6"/>
  <c r="AI22" i="7" s="1"/>
  <c r="AI38" i="7" s="1"/>
  <c r="DA26" i="6"/>
  <c r="AJ22" i="7" s="1"/>
  <c r="AJ38" i="7" s="1"/>
  <c r="DB26" i="6"/>
  <c r="AK22" i="7" s="1"/>
  <c r="AK38" i="7" s="1"/>
  <c r="DC26" i="6"/>
  <c r="AL22" i="7" s="1"/>
  <c r="AL38" i="7" s="1"/>
  <c r="DD26" i="6"/>
  <c r="AM22" i="7" s="1"/>
  <c r="AM38" i="7" s="1"/>
  <c r="DE26" i="6"/>
  <c r="AN22" i="7" s="1"/>
  <c r="AN38" i="7" s="1"/>
  <c r="DF26" i="6"/>
  <c r="AO22" i="7" s="1"/>
  <c r="AO38" i="7" s="1"/>
  <c r="DG26" i="6"/>
  <c r="AP22" i="7" s="1"/>
  <c r="AP38" i="7" s="1"/>
  <c r="CX27" i="6"/>
  <c r="CY27" i="6"/>
  <c r="CZ27" i="6"/>
  <c r="DA27" i="6"/>
  <c r="DB27" i="6"/>
  <c r="DC27" i="6"/>
  <c r="DD27" i="6"/>
  <c r="DE27" i="6"/>
  <c r="DF27" i="6"/>
  <c r="DG27" i="6"/>
  <c r="CX28" i="6"/>
  <c r="CY28" i="6"/>
  <c r="CZ28" i="6"/>
  <c r="DA28" i="6"/>
  <c r="DB28" i="6"/>
  <c r="DC28" i="6"/>
  <c r="DD28" i="6"/>
  <c r="DE28" i="6"/>
  <c r="DF28" i="6"/>
  <c r="DG28" i="6"/>
  <c r="CX29" i="6"/>
  <c r="CY29" i="6"/>
  <c r="CZ29" i="6"/>
  <c r="DA29" i="6"/>
  <c r="DB29" i="6"/>
  <c r="DC29" i="6"/>
  <c r="DD29" i="6"/>
  <c r="DE29" i="6"/>
  <c r="DF29" i="6"/>
  <c r="DG29" i="6"/>
  <c r="CX30" i="6"/>
  <c r="CY30" i="6"/>
  <c r="CZ30" i="6"/>
  <c r="DA30" i="6"/>
  <c r="DB30" i="6"/>
  <c r="DC30" i="6"/>
  <c r="DD30" i="6"/>
  <c r="DE30" i="6"/>
  <c r="DF30" i="6"/>
  <c r="DG30" i="6"/>
  <c r="CX31" i="6"/>
  <c r="CY31" i="6"/>
  <c r="CZ31" i="6"/>
  <c r="DA31" i="6"/>
  <c r="DB31" i="6"/>
  <c r="DC31" i="6"/>
  <c r="DD31" i="6"/>
  <c r="DE31" i="6"/>
  <c r="DF31" i="6"/>
  <c r="DG31" i="6"/>
  <c r="CX32" i="6"/>
  <c r="CY32" i="6"/>
  <c r="CZ32" i="6"/>
  <c r="DA32" i="6"/>
  <c r="DB32" i="6"/>
  <c r="DC32" i="6"/>
  <c r="DD32" i="6"/>
  <c r="DE32" i="6"/>
  <c r="DF32" i="6"/>
  <c r="DG32" i="6"/>
  <c r="CX33" i="6"/>
  <c r="CY33" i="6"/>
  <c r="CZ33" i="6"/>
  <c r="DA33" i="6"/>
  <c r="DB33" i="6"/>
  <c r="DC33" i="6"/>
  <c r="DD33" i="6"/>
  <c r="DE33" i="6"/>
  <c r="DF33" i="6"/>
  <c r="DG33" i="6"/>
  <c r="CX34" i="6"/>
  <c r="CY34" i="6"/>
  <c r="CZ34" i="6"/>
  <c r="DA34" i="6"/>
  <c r="DB34" i="6"/>
  <c r="DC34" i="6"/>
  <c r="DD34" i="6"/>
  <c r="DE34" i="6"/>
  <c r="DF34" i="6"/>
  <c r="DG34" i="6"/>
  <c r="CX35" i="6"/>
  <c r="AG18" i="7" s="1"/>
  <c r="AG34" i="7" s="1"/>
  <c r="CY35" i="6"/>
  <c r="AH18" i="7" s="1"/>
  <c r="AH34" i="7" s="1"/>
  <c r="CZ35" i="6"/>
  <c r="AI18" i="7" s="1"/>
  <c r="AI34" i="7" s="1"/>
  <c r="DA35" i="6"/>
  <c r="AJ18" i="7" s="1"/>
  <c r="AJ34" i="7" s="1"/>
  <c r="DB35" i="6"/>
  <c r="AK18" i="7" s="1"/>
  <c r="AK34" i="7" s="1"/>
  <c r="DC35" i="6"/>
  <c r="AL18" i="7" s="1"/>
  <c r="AL34" i="7" s="1"/>
  <c r="DD35" i="6"/>
  <c r="AM18" i="7" s="1"/>
  <c r="AM34" i="7" s="1"/>
  <c r="DE35" i="6"/>
  <c r="AN18" i="7" s="1"/>
  <c r="AN34" i="7" s="1"/>
  <c r="DF35" i="6"/>
  <c r="AO18" i="7" s="1"/>
  <c r="AO34" i="7" s="1"/>
  <c r="DG35" i="6"/>
  <c r="AP18" i="7" s="1"/>
  <c r="AP34" i="7" s="1"/>
  <c r="CX36" i="6"/>
  <c r="CY36" i="6"/>
  <c r="CZ36" i="6"/>
  <c r="DA36" i="6"/>
  <c r="DB36" i="6"/>
  <c r="DC36" i="6"/>
  <c r="DD36" i="6"/>
  <c r="DE36" i="6"/>
  <c r="DF36" i="6"/>
  <c r="DG36" i="6"/>
  <c r="CX37" i="6"/>
  <c r="AG19" i="7" s="1"/>
  <c r="AG35" i="7" s="1"/>
  <c r="CY37" i="6"/>
  <c r="AH19" i="7" s="1"/>
  <c r="AH35" i="7" s="1"/>
  <c r="CZ37" i="6"/>
  <c r="AI19" i="7" s="1"/>
  <c r="AI35" i="7" s="1"/>
  <c r="DA37" i="6"/>
  <c r="AJ19" i="7" s="1"/>
  <c r="AJ35" i="7" s="1"/>
  <c r="DB37" i="6"/>
  <c r="AK19" i="7" s="1"/>
  <c r="AK35" i="7" s="1"/>
  <c r="DC37" i="6"/>
  <c r="AL19" i="7" s="1"/>
  <c r="AL35" i="7" s="1"/>
  <c r="DD37" i="6"/>
  <c r="AM19" i="7" s="1"/>
  <c r="AM35" i="7" s="1"/>
  <c r="DE37" i="6"/>
  <c r="AN19" i="7" s="1"/>
  <c r="AN35" i="7" s="1"/>
  <c r="DF37" i="6"/>
  <c r="AO19" i="7" s="1"/>
  <c r="AO35" i="7" s="1"/>
  <c r="DG37" i="6"/>
  <c r="AP19" i="7" s="1"/>
  <c r="AP35" i="7" s="1"/>
  <c r="CX38" i="6"/>
  <c r="CY38" i="6"/>
  <c r="CZ38" i="6"/>
  <c r="DA38" i="6"/>
  <c r="DB38" i="6"/>
  <c r="DC38" i="6"/>
  <c r="DD38" i="6"/>
  <c r="DE38" i="6"/>
  <c r="DF38" i="6"/>
  <c r="DG38" i="6"/>
  <c r="AI8" i="7" l="1"/>
  <c r="AI46" i="7" s="1"/>
  <c r="AI31" i="7"/>
  <c r="AI51" i="7" s="1"/>
  <c r="AP8" i="7"/>
  <c r="AP2" i="7" s="1"/>
  <c r="AP31" i="7"/>
  <c r="AP51" i="7" s="1"/>
  <c r="AH8" i="7"/>
  <c r="AH46" i="7" s="1"/>
  <c r="AH31" i="7"/>
  <c r="AH51" i="7" s="1"/>
  <c r="AO8" i="7"/>
  <c r="AO46" i="7" s="1"/>
  <c r="AO31" i="7"/>
  <c r="AO51" i="7" s="1"/>
  <c r="AG8" i="7"/>
  <c r="AG46" i="7" s="1"/>
  <c r="AG31" i="7"/>
  <c r="AG51" i="7" s="1"/>
  <c r="AN8" i="7"/>
  <c r="AN46" i="7" s="1"/>
  <c r="AN31" i="7"/>
  <c r="AN51" i="7" s="1"/>
  <c r="AM8" i="7"/>
  <c r="AM46" i="7" s="1"/>
  <c r="AM31" i="7"/>
  <c r="AM51" i="7" s="1"/>
  <c r="AL8" i="7"/>
  <c r="AL46" i="7" s="1"/>
  <c r="AL31" i="7"/>
  <c r="AL51" i="7" s="1"/>
  <c r="AK8" i="7"/>
  <c r="AK46" i="7" s="1"/>
  <c r="AK31" i="7"/>
  <c r="AK51" i="7" s="1"/>
  <c r="AJ8" i="7"/>
  <c r="AJ31" i="7"/>
  <c r="AJ51" i="7" s="1"/>
  <c r="DF66" i="6"/>
  <c r="CX66" i="6"/>
  <c r="DC66" i="6"/>
  <c r="DD66" i="6"/>
  <c r="DB66" i="6"/>
  <c r="DE66" i="6"/>
  <c r="DA66" i="6"/>
  <c r="CZ66" i="6"/>
  <c r="DG66" i="6"/>
  <c r="CY66" i="6"/>
  <c r="AK30" i="7"/>
  <c r="AK50" i="7" s="1"/>
  <c r="AK91" i="7" s="1"/>
  <c r="DB103" i="6"/>
  <c r="DB105" i="6" s="1"/>
  <c r="AM30" i="7"/>
  <c r="AM50" i="7" s="1"/>
  <c r="AM91" i="7" s="1"/>
  <c r="DD103" i="6"/>
  <c r="DD105" i="6" s="1"/>
  <c r="AL30" i="7"/>
  <c r="AL50" i="7" s="1"/>
  <c r="DC103" i="6"/>
  <c r="DC105" i="6" s="1"/>
  <c r="AJ30" i="7"/>
  <c r="AJ50" i="7" s="1"/>
  <c r="AJ91" i="7" s="1"/>
  <c r="DA103" i="6"/>
  <c r="DA105" i="6" s="1"/>
  <c r="AH30" i="7"/>
  <c r="AH50" i="7" s="1"/>
  <c r="CY103" i="6"/>
  <c r="CY105" i="6" s="1"/>
  <c r="AI30" i="7"/>
  <c r="AI50" i="7" s="1"/>
  <c r="AI91" i="7" s="1"/>
  <c r="CZ103" i="6"/>
  <c r="CZ105" i="6" s="1"/>
  <c r="AP30" i="7"/>
  <c r="AP50" i="7" s="1"/>
  <c r="DG103" i="6"/>
  <c r="DG105" i="6" s="1"/>
  <c r="DH103" i="6"/>
  <c r="DH105" i="6" s="1"/>
  <c r="AO30" i="7"/>
  <c r="AO50" i="7" s="1"/>
  <c r="AO91" i="7" s="1"/>
  <c r="DF103" i="6"/>
  <c r="DF105" i="6" s="1"/>
  <c r="AG30" i="7"/>
  <c r="AG50" i="7" s="1"/>
  <c r="AG91" i="7" s="1"/>
  <c r="AN30" i="7"/>
  <c r="AN50" i="7" s="1"/>
  <c r="AN91" i="7" s="1"/>
  <c r="DE103" i="6"/>
  <c r="DE105" i="6" s="1"/>
  <c r="E66" i="7"/>
  <c r="E68" i="7"/>
  <c r="AI79" i="7"/>
  <c r="AP79" i="7"/>
  <c r="E71" i="7"/>
  <c r="E70" i="7"/>
  <c r="E65" i="7"/>
  <c r="E72" i="7"/>
  <c r="E69" i="7"/>
  <c r="E67" i="7"/>
  <c r="AH79" i="7"/>
  <c r="AN79" i="7"/>
  <c r="AM79" i="7"/>
  <c r="AO79" i="7"/>
  <c r="AL79" i="7"/>
  <c r="AK79" i="7"/>
  <c r="AG79" i="7"/>
  <c r="AJ79" i="7"/>
  <c r="AM44" i="7"/>
  <c r="AO26" i="7"/>
  <c r="AG26" i="7"/>
  <c r="AG42" i="7" s="1"/>
  <c r="AK11" i="7"/>
  <c r="AK48" i="7" s="1"/>
  <c r="AK43" i="7"/>
  <c r="AL44" i="7"/>
  <c r="AK44" i="7"/>
  <c r="AJ11" i="7"/>
  <c r="AJ48" i="7" s="1"/>
  <c r="AN44" i="7"/>
  <c r="AP26" i="7"/>
  <c r="AP42" i="7" s="1"/>
  <c r="AP78" i="7" s="1"/>
  <c r="AO43" i="7"/>
  <c r="AG43" i="7"/>
  <c r="AH26" i="7"/>
  <c r="AH42" i="7" s="1"/>
  <c r="AH78" i="7" s="1"/>
  <c r="AL11" i="7"/>
  <c r="AL48" i="7" s="1"/>
  <c r="AL43" i="7"/>
  <c r="AL26" i="7"/>
  <c r="AL42" i="7" s="1"/>
  <c r="AL78" i="7" s="1"/>
  <c r="AP43" i="7"/>
  <c r="AH43" i="7"/>
  <c r="AK26" i="7"/>
  <c r="AK42" i="7" s="1"/>
  <c r="AK78" i="7" s="1"/>
  <c r="AO44" i="7"/>
  <c r="AG44" i="7"/>
  <c r="AH27" i="7"/>
  <c r="AH45" i="7" s="1"/>
  <c r="AH87" i="7" s="1"/>
  <c r="AG6" i="7"/>
  <c r="AF6" i="7"/>
  <c r="AG27" i="7"/>
  <c r="AG45" i="7" s="1"/>
  <c r="AG87" i="7" s="1"/>
  <c r="AN26" i="7"/>
  <c r="AN42" i="7" s="1"/>
  <c r="AN78" i="7" s="1"/>
  <c r="AM6" i="7"/>
  <c r="AN27" i="7"/>
  <c r="AN45" i="7" s="1"/>
  <c r="AN87" i="7" s="1"/>
  <c r="AJ43" i="7"/>
  <c r="AM26" i="7"/>
  <c r="AM42" i="7" s="1"/>
  <c r="AM78" i="7" s="1"/>
  <c r="AM27" i="7"/>
  <c r="AM45" i="7" s="1"/>
  <c r="AL6" i="7"/>
  <c r="AI11" i="7"/>
  <c r="AI48" i="7" s="1"/>
  <c r="AI43" i="7"/>
  <c r="AP27" i="7"/>
  <c r="AP45" i="7" s="1"/>
  <c r="AP87" i="7" s="1"/>
  <c r="AO6" i="7"/>
  <c r="AN6" i="7"/>
  <c r="AO27" i="7"/>
  <c r="AO45" i="7" s="1"/>
  <c r="AO87" i="7" s="1"/>
  <c r="AJ44" i="7"/>
  <c r="AH11" i="7"/>
  <c r="AH48" i="7" s="1"/>
  <c r="AI44" i="7"/>
  <c r="AJ6" i="7"/>
  <c r="AK27" i="7"/>
  <c r="AK45" i="7" s="1"/>
  <c r="AK87" i="7" s="1"/>
  <c r="AO11" i="7"/>
  <c r="AO48" i="7" s="1"/>
  <c r="AP44" i="7"/>
  <c r="AH44" i="7"/>
  <c r="AJ26" i="7"/>
  <c r="AJ42" i="7" s="1"/>
  <c r="AJ78" i="7" s="1"/>
  <c r="AJ27" i="7"/>
  <c r="AJ45" i="7" s="1"/>
  <c r="AJ87" i="7" s="1"/>
  <c r="AI6" i="7"/>
  <c r="AN11" i="7"/>
  <c r="AN48" i="7" s="1"/>
  <c r="AN43" i="7"/>
  <c r="AL27" i="7"/>
  <c r="AL45" i="7" s="1"/>
  <c r="AL87" i="7" s="1"/>
  <c r="AK6" i="7"/>
  <c r="AP11" i="7"/>
  <c r="AG11" i="7"/>
  <c r="AG48" i="7" s="1"/>
  <c r="AI26" i="7"/>
  <c r="AI42" i="7" s="1"/>
  <c r="AI78" i="7" s="1"/>
  <c r="AH6" i="7"/>
  <c r="AI27" i="7"/>
  <c r="AI45" i="7" s="1"/>
  <c r="AI87" i="7" s="1"/>
  <c r="AM11" i="7"/>
  <c r="AM48" i="7" s="1"/>
  <c r="AM43" i="7"/>
  <c r="AP3" i="7"/>
  <c r="AP49" i="7"/>
  <c r="AM3" i="7"/>
  <c r="AI3" i="7"/>
  <c r="AO3" i="7"/>
  <c r="AG3" i="7"/>
  <c r="AK3" i="7"/>
  <c r="AJ3" i="7"/>
  <c r="AN3" i="7"/>
  <c r="AJ47" i="7"/>
  <c r="AL3" i="7"/>
  <c r="AI47" i="7"/>
  <c r="AO47" i="7"/>
  <c r="AG47" i="7"/>
  <c r="AL47" i="7"/>
  <c r="AK47" i="7"/>
  <c r="AN47" i="7"/>
  <c r="AH47" i="7"/>
  <c r="AH3" i="7"/>
  <c r="AM47" i="7"/>
  <c r="AI2" i="7" l="1"/>
  <c r="AH2" i="7"/>
  <c r="AJ46" i="7"/>
  <c r="AJ90" i="7" s="1"/>
  <c r="AJ2" i="7"/>
  <c r="AP46" i="7"/>
  <c r="AL2" i="7"/>
  <c r="AM2" i="7"/>
  <c r="AG2" i="7"/>
  <c r="AQ88" i="7"/>
  <c r="AQ89" i="7" s="1"/>
  <c r="AN2" i="7"/>
  <c r="AK2" i="7"/>
  <c r="AO2" i="7"/>
  <c r="E64" i="7"/>
  <c r="AM87" i="7"/>
  <c r="AM94" i="7" s="1"/>
  <c r="Q70" i="7"/>
  <c r="AL88" i="7"/>
  <c r="AL89" i="7" s="1"/>
  <c r="AO42" i="7"/>
  <c r="AO78" i="7" s="1"/>
  <c r="AP91" i="7"/>
  <c r="AP92" i="7" s="1"/>
  <c r="AL91" i="7"/>
  <c r="AL92" i="7" s="1"/>
  <c r="AJ88" i="7"/>
  <c r="AJ89" i="7" s="1"/>
  <c r="AH88" i="7"/>
  <c r="AH89" i="7" s="1"/>
  <c r="AM88" i="7"/>
  <c r="AH91" i="7"/>
  <c r="AH92" i="7" s="1"/>
  <c r="AO88" i="7"/>
  <c r="AO89" i="7" s="1"/>
  <c r="AP88" i="7"/>
  <c r="AP89" i="7" s="1"/>
  <c r="AI88" i="7"/>
  <c r="AI89" i="7" s="1"/>
  <c r="AN88" i="7"/>
  <c r="AN89" i="7" s="1"/>
  <c r="AK88" i="7"/>
  <c r="AK89" i="7" s="1"/>
  <c r="AL94" i="7"/>
  <c r="AL93" i="7"/>
  <c r="AH93" i="7"/>
  <c r="AH94" i="7"/>
  <c r="AP93" i="7"/>
  <c r="AP94" i="7"/>
  <c r="AG92" i="7"/>
  <c r="AG93" i="7"/>
  <c r="AG94" i="7"/>
  <c r="AO92" i="7"/>
  <c r="AO93" i="7"/>
  <c r="AO94" i="7"/>
  <c r="AK93" i="7"/>
  <c r="AK94" i="7"/>
  <c r="AK92" i="7"/>
  <c r="AN93" i="7"/>
  <c r="AN92" i="7"/>
  <c r="AN94" i="7"/>
  <c r="AI94" i="7"/>
  <c r="AI92" i="7"/>
  <c r="AI93" i="7"/>
  <c r="AJ94" i="7"/>
  <c r="AJ92" i="7"/>
  <c r="AJ93" i="7"/>
  <c r="AG78" i="7"/>
  <c r="AN77" i="7"/>
  <c r="AH77" i="7"/>
  <c r="AP77" i="7"/>
  <c r="AJ77" i="7"/>
  <c r="AG77" i="7"/>
  <c r="AK77" i="7"/>
  <c r="AO77" i="7"/>
  <c r="AL77" i="7"/>
  <c r="AI77" i="7"/>
  <c r="AM77" i="7"/>
  <c r="AI90" i="7"/>
  <c r="AL90" i="7"/>
  <c r="AM90" i="7"/>
  <c r="AG90" i="7"/>
  <c r="AO90" i="7"/>
  <c r="AH90" i="7"/>
  <c r="AN90" i="7"/>
  <c r="AK90" i="7"/>
  <c r="E60" i="7"/>
  <c r="E105" i="7" s="1"/>
  <c r="E106" i="7" s="1"/>
  <c r="E59" i="7"/>
  <c r="E58" i="7"/>
  <c r="AP4" i="7"/>
  <c r="AP47" i="7"/>
  <c r="AP5" i="7"/>
  <c r="AP48" i="7"/>
  <c r="AO4" i="7"/>
  <c r="AG4" i="7"/>
  <c r="AG5" i="7"/>
  <c r="AO5" i="7"/>
  <c r="AK4" i="7"/>
  <c r="AJ5" i="7"/>
  <c r="AN4" i="7"/>
  <c r="AI4" i="7"/>
  <c r="AL5" i="7"/>
  <c r="AH4" i="7"/>
  <c r="AH5" i="7"/>
  <c r="AI5" i="7"/>
  <c r="AN5" i="7"/>
  <c r="AK5" i="7"/>
  <c r="AM5" i="7"/>
  <c r="AL4" i="7"/>
  <c r="AM4" i="7"/>
  <c r="AJ4" i="7"/>
  <c r="BB42" i="7" l="1"/>
  <c r="E61" i="7"/>
  <c r="E73" i="7"/>
  <c r="AM89" i="7"/>
  <c r="AM93" i="7"/>
  <c r="AM92" i="7"/>
  <c r="E62" i="7"/>
  <c r="E63" i="7"/>
  <c r="AP90" i="7"/>
  <c r="S15" i="1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BL2" i="6"/>
  <c r="BM2" i="6"/>
  <c r="BN2" i="6"/>
  <c r="BO2" i="6"/>
  <c r="BP2" i="6"/>
  <c r="BQ2" i="6"/>
  <c r="BR2" i="6"/>
  <c r="BS2" i="6"/>
  <c r="BT2" i="6"/>
  <c r="BU2" i="6"/>
  <c r="BV2" i="6"/>
  <c r="BW2" i="6"/>
  <c r="BX2" i="6"/>
  <c r="BY2" i="6"/>
  <c r="BZ2" i="6"/>
  <c r="CA2" i="6"/>
  <c r="CB2" i="6"/>
  <c r="CC2" i="6"/>
  <c r="CD2" i="6"/>
  <c r="CE2" i="6"/>
  <c r="CF2" i="6"/>
  <c r="CG2" i="6"/>
  <c r="CH2" i="6"/>
  <c r="CI2" i="6"/>
  <c r="CJ2" i="6"/>
  <c r="CK2" i="6"/>
  <c r="CL2" i="6"/>
  <c r="CM2" i="6"/>
  <c r="CN2" i="6"/>
  <c r="CO2" i="6"/>
  <c r="CP2" i="6"/>
  <c r="CQ2" i="6"/>
  <c r="CR2" i="6"/>
  <c r="CS2" i="6"/>
  <c r="CT2" i="6"/>
  <c r="CU2" i="6"/>
  <c r="CV2" i="6"/>
  <c r="CW2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CI3" i="6"/>
  <c r="CJ3" i="6"/>
  <c r="CK3" i="6"/>
  <c r="CL3" i="6"/>
  <c r="CM3" i="6"/>
  <c r="CN3" i="6"/>
  <c r="CO3" i="6"/>
  <c r="CP3" i="6"/>
  <c r="CQ3" i="6"/>
  <c r="CR3" i="6"/>
  <c r="CS3" i="6"/>
  <c r="CT3" i="6"/>
  <c r="CU3" i="6"/>
  <c r="CV3" i="6"/>
  <c r="CW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CI4" i="6"/>
  <c r="CJ4" i="6"/>
  <c r="CK4" i="6"/>
  <c r="CL4" i="6"/>
  <c r="CM4" i="6"/>
  <c r="CN4" i="6"/>
  <c r="CO4" i="6"/>
  <c r="CP4" i="6"/>
  <c r="CQ4" i="6"/>
  <c r="CR4" i="6"/>
  <c r="CS4" i="6"/>
  <c r="CT4" i="6"/>
  <c r="CU4" i="6"/>
  <c r="CV4" i="6"/>
  <c r="CW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32" i="7" s="1"/>
  <c r="B52" i="7" s="1"/>
  <c r="BT5" i="6"/>
  <c r="BU5" i="6"/>
  <c r="D32" i="7" s="1"/>
  <c r="D52" i="7" s="1"/>
  <c r="BV5" i="6"/>
  <c r="E32" i="7" s="1"/>
  <c r="E52" i="7" s="1"/>
  <c r="BW5" i="6"/>
  <c r="F32" i="7" s="1"/>
  <c r="F52" i="7" s="1"/>
  <c r="BX5" i="6"/>
  <c r="G32" i="7" s="1"/>
  <c r="G52" i="7" s="1"/>
  <c r="BY5" i="6"/>
  <c r="H32" i="7" s="1"/>
  <c r="H52" i="7" s="1"/>
  <c r="BZ5" i="6"/>
  <c r="I32" i="7" s="1"/>
  <c r="I52" i="7" s="1"/>
  <c r="CA5" i="6"/>
  <c r="J32" i="7" s="1"/>
  <c r="J52" i="7" s="1"/>
  <c r="CB5" i="6"/>
  <c r="K32" i="7" s="1"/>
  <c r="K52" i="7" s="1"/>
  <c r="CC5" i="6"/>
  <c r="L32" i="7" s="1"/>
  <c r="L52" i="7" s="1"/>
  <c r="CD5" i="6"/>
  <c r="M32" i="7" s="1"/>
  <c r="M52" i="7" s="1"/>
  <c r="CE5" i="6"/>
  <c r="N32" i="7" s="1"/>
  <c r="N52" i="7" s="1"/>
  <c r="CF5" i="6"/>
  <c r="O32" i="7" s="1"/>
  <c r="O52" i="7" s="1"/>
  <c r="CG5" i="6"/>
  <c r="P32" i="7" s="1"/>
  <c r="P52" i="7" s="1"/>
  <c r="CH5" i="6"/>
  <c r="Q32" i="7" s="1"/>
  <c r="Q52" i="7" s="1"/>
  <c r="CI5" i="6"/>
  <c r="R32" i="7" s="1"/>
  <c r="R52" i="7" s="1"/>
  <c r="CJ5" i="6"/>
  <c r="S32" i="7" s="1"/>
  <c r="S52" i="7" s="1"/>
  <c r="CK5" i="6"/>
  <c r="T32" i="7" s="1"/>
  <c r="T52" i="7" s="1"/>
  <c r="CL5" i="6"/>
  <c r="U32" i="7" s="1"/>
  <c r="U52" i="7" s="1"/>
  <c r="CM5" i="6"/>
  <c r="V32" i="7" s="1"/>
  <c r="V52" i="7" s="1"/>
  <c r="CN5" i="6"/>
  <c r="W32" i="7" s="1"/>
  <c r="W52" i="7" s="1"/>
  <c r="CO5" i="6"/>
  <c r="X32" i="7" s="1"/>
  <c r="X52" i="7" s="1"/>
  <c r="CP5" i="6"/>
  <c r="Y32" i="7" s="1"/>
  <c r="Y52" i="7" s="1"/>
  <c r="CQ5" i="6"/>
  <c r="Z32" i="7" s="1"/>
  <c r="Z52" i="7" s="1"/>
  <c r="CR5" i="6"/>
  <c r="AA32" i="7" s="1"/>
  <c r="AA52" i="7" s="1"/>
  <c r="CS5" i="6"/>
  <c r="AB32" i="7" s="1"/>
  <c r="AB52" i="7" s="1"/>
  <c r="CT5" i="6"/>
  <c r="AC32" i="7" s="1"/>
  <c r="AC52" i="7" s="1"/>
  <c r="CU5" i="6"/>
  <c r="AD32" i="7" s="1"/>
  <c r="AD52" i="7" s="1"/>
  <c r="CV5" i="6"/>
  <c r="AE32" i="7" s="1"/>
  <c r="AE52" i="7" s="1"/>
  <c r="CW5" i="6"/>
  <c r="AF32" i="7" s="1"/>
  <c r="AF52" i="7" s="1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9" i="7" s="1"/>
  <c r="B49" i="7" s="1"/>
  <c r="AZ49" i="7" s="1"/>
  <c r="BT6" i="6"/>
  <c r="C9" i="7" s="1"/>
  <c r="C49" i="7" s="1"/>
  <c r="BU6" i="6"/>
  <c r="D9" i="7" s="1"/>
  <c r="D49" i="7" s="1"/>
  <c r="BV6" i="6"/>
  <c r="E9" i="7" s="1"/>
  <c r="E49" i="7" s="1"/>
  <c r="BW6" i="6"/>
  <c r="F9" i="7" s="1"/>
  <c r="F49" i="7" s="1"/>
  <c r="BX6" i="6"/>
  <c r="G9" i="7" s="1"/>
  <c r="G49" i="7" s="1"/>
  <c r="BY6" i="6"/>
  <c r="H9" i="7" s="1"/>
  <c r="H49" i="7" s="1"/>
  <c r="BZ6" i="6"/>
  <c r="I9" i="7" s="1"/>
  <c r="CA6" i="6"/>
  <c r="J9" i="7" s="1"/>
  <c r="CB6" i="6"/>
  <c r="K9" i="7" s="1"/>
  <c r="K49" i="7" s="1"/>
  <c r="CC6" i="6"/>
  <c r="L9" i="7" s="1"/>
  <c r="L49" i="7" s="1"/>
  <c r="CD6" i="6"/>
  <c r="M9" i="7" s="1"/>
  <c r="M49" i="7" s="1"/>
  <c r="CE6" i="6"/>
  <c r="N9" i="7" s="1"/>
  <c r="N49" i="7" s="1"/>
  <c r="CF6" i="6"/>
  <c r="O9" i="7" s="1"/>
  <c r="O49" i="7" s="1"/>
  <c r="CG6" i="6"/>
  <c r="P9" i="7" s="1"/>
  <c r="P49" i="7" s="1"/>
  <c r="CH6" i="6"/>
  <c r="Q9" i="7" s="1"/>
  <c r="Q49" i="7" s="1"/>
  <c r="CI6" i="6"/>
  <c r="R9" i="7" s="1"/>
  <c r="R49" i="7" s="1"/>
  <c r="CJ6" i="6"/>
  <c r="S9" i="7" s="1"/>
  <c r="S49" i="7" s="1"/>
  <c r="CK6" i="6"/>
  <c r="T9" i="7" s="1"/>
  <c r="T49" i="7" s="1"/>
  <c r="CL6" i="6"/>
  <c r="U9" i="7" s="1"/>
  <c r="U49" i="7" s="1"/>
  <c r="CM6" i="6"/>
  <c r="V9" i="7" s="1"/>
  <c r="V49" i="7" s="1"/>
  <c r="CN6" i="6"/>
  <c r="W9" i="7" s="1"/>
  <c r="W49" i="7" s="1"/>
  <c r="CO6" i="6"/>
  <c r="X9" i="7" s="1"/>
  <c r="X49" i="7" s="1"/>
  <c r="CP6" i="6"/>
  <c r="Y9" i="7" s="1"/>
  <c r="Y49" i="7" s="1"/>
  <c r="CQ6" i="6"/>
  <c r="Z9" i="7" s="1"/>
  <c r="Z49" i="7" s="1"/>
  <c r="CR6" i="6"/>
  <c r="AA9" i="7" s="1"/>
  <c r="AA49" i="7" s="1"/>
  <c r="CS6" i="6"/>
  <c r="AB9" i="7" s="1"/>
  <c r="AB49" i="7" s="1"/>
  <c r="CT6" i="6"/>
  <c r="AC9" i="7" s="1"/>
  <c r="AC49" i="7" s="1"/>
  <c r="CU6" i="6"/>
  <c r="AD9" i="7" s="1"/>
  <c r="AD49" i="7" s="1"/>
  <c r="CV6" i="6"/>
  <c r="AE9" i="7" s="1"/>
  <c r="AE49" i="7" s="1"/>
  <c r="CW6" i="6"/>
  <c r="AF9" i="7" s="1"/>
  <c r="AF49" i="7" s="1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10" i="7" s="1"/>
  <c r="B47" i="7" s="1"/>
  <c r="AZ47" i="7" s="1"/>
  <c r="BT7" i="6"/>
  <c r="C10" i="7" s="1"/>
  <c r="BU7" i="6"/>
  <c r="D10" i="7" s="1"/>
  <c r="BV7" i="6"/>
  <c r="E10" i="7" s="1"/>
  <c r="BW7" i="6"/>
  <c r="F10" i="7" s="1"/>
  <c r="BX7" i="6"/>
  <c r="G10" i="7" s="1"/>
  <c r="BY7" i="6"/>
  <c r="H10" i="7" s="1"/>
  <c r="BZ7" i="6"/>
  <c r="I10" i="7" s="1"/>
  <c r="CA7" i="6"/>
  <c r="J10" i="7" s="1"/>
  <c r="CB7" i="6"/>
  <c r="K10" i="7" s="1"/>
  <c r="CC7" i="6"/>
  <c r="L10" i="7" s="1"/>
  <c r="CD7" i="6"/>
  <c r="M10" i="7" s="1"/>
  <c r="CE7" i="6"/>
  <c r="N10" i="7" s="1"/>
  <c r="CF7" i="6"/>
  <c r="O10" i="7" s="1"/>
  <c r="CG7" i="6"/>
  <c r="P10" i="7" s="1"/>
  <c r="CH7" i="6"/>
  <c r="Q10" i="7" s="1"/>
  <c r="CI7" i="6"/>
  <c r="R10" i="7" s="1"/>
  <c r="CJ7" i="6"/>
  <c r="S10" i="7" s="1"/>
  <c r="CK7" i="6"/>
  <c r="T10" i="7" s="1"/>
  <c r="CL7" i="6"/>
  <c r="U10" i="7" s="1"/>
  <c r="CM7" i="6"/>
  <c r="V10" i="7" s="1"/>
  <c r="CN7" i="6"/>
  <c r="W10" i="7" s="1"/>
  <c r="CO7" i="6"/>
  <c r="X10" i="7" s="1"/>
  <c r="CP7" i="6"/>
  <c r="Y10" i="7" s="1"/>
  <c r="CQ7" i="6"/>
  <c r="Z10" i="7" s="1"/>
  <c r="CR7" i="6"/>
  <c r="AA10" i="7" s="1"/>
  <c r="CS7" i="6"/>
  <c r="AB10" i="7" s="1"/>
  <c r="CT7" i="6"/>
  <c r="AC10" i="7" s="1"/>
  <c r="CU7" i="6"/>
  <c r="AD10" i="7" s="1"/>
  <c r="CV7" i="6"/>
  <c r="AE10" i="7" s="1"/>
  <c r="CW7" i="6"/>
  <c r="AF10" i="7" s="1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24" i="7" s="1"/>
  <c r="BT8" i="6"/>
  <c r="C24" i="7" s="1"/>
  <c r="BU8" i="6"/>
  <c r="D24" i="7" s="1"/>
  <c r="D40" i="7" s="1"/>
  <c r="BV8" i="6"/>
  <c r="E24" i="7" s="1"/>
  <c r="E40" i="7" s="1"/>
  <c r="BW8" i="6"/>
  <c r="F24" i="7" s="1"/>
  <c r="F40" i="7" s="1"/>
  <c r="BX8" i="6"/>
  <c r="G24" i="7" s="1"/>
  <c r="G40" i="7" s="1"/>
  <c r="BY8" i="6"/>
  <c r="H24" i="7" s="1"/>
  <c r="H40" i="7" s="1"/>
  <c r="BZ8" i="6"/>
  <c r="I24" i="7" s="1"/>
  <c r="I40" i="7" s="1"/>
  <c r="CA8" i="6"/>
  <c r="J24" i="7" s="1"/>
  <c r="J40" i="7" s="1"/>
  <c r="CB8" i="6"/>
  <c r="K24" i="7" s="1"/>
  <c r="K40" i="7" s="1"/>
  <c r="CC8" i="6"/>
  <c r="L24" i="7" s="1"/>
  <c r="L40" i="7" s="1"/>
  <c r="CD8" i="6"/>
  <c r="M24" i="7" s="1"/>
  <c r="M40" i="7" s="1"/>
  <c r="CE8" i="6"/>
  <c r="N24" i="7" s="1"/>
  <c r="N40" i="7" s="1"/>
  <c r="CF8" i="6"/>
  <c r="O24" i="7" s="1"/>
  <c r="O40" i="7" s="1"/>
  <c r="CG8" i="6"/>
  <c r="P24" i="7" s="1"/>
  <c r="P40" i="7" s="1"/>
  <c r="CH8" i="6"/>
  <c r="Q24" i="7" s="1"/>
  <c r="Q40" i="7" s="1"/>
  <c r="CI8" i="6"/>
  <c r="R24" i="7" s="1"/>
  <c r="R40" i="7" s="1"/>
  <c r="CJ8" i="6"/>
  <c r="S24" i="7" s="1"/>
  <c r="S40" i="7" s="1"/>
  <c r="CK8" i="6"/>
  <c r="T24" i="7" s="1"/>
  <c r="T40" i="7" s="1"/>
  <c r="CL8" i="6"/>
  <c r="U24" i="7" s="1"/>
  <c r="U40" i="7" s="1"/>
  <c r="CM8" i="6"/>
  <c r="V24" i="7" s="1"/>
  <c r="V40" i="7" s="1"/>
  <c r="CN8" i="6"/>
  <c r="W24" i="7" s="1"/>
  <c r="W40" i="7" s="1"/>
  <c r="CO8" i="6"/>
  <c r="X24" i="7" s="1"/>
  <c r="X40" i="7" s="1"/>
  <c r="CP8" i="6"/>
  <c r="Y24" i="7" s="1"/>
  <c r="Y40" i="7" s="1"/>
  <c r="CQ8" i="6"/>
  <c r="Z24" i="7" s="1"/>
  <c r="Z40" i="7" s="1"/>
  <c r="CR8" i="6"/>
  <c r="AA24" i="7" s="1"/>
  <c r="AA40" i="7" s="1"/>
  <c r="CS8" i="6"/>
  <c r="AB24" i="7" s="1"/>
  <c r="AB40" i="7" s="1"/>
  <c r="CT8" i="6"/>
  <c r="AC24" i="7" s="1"/>
  <c r="AC40" i="7" s="1"/>
  <c r="CU8" i="6"/>
  <c r="AD24" i="7" s="1"/>
  <c r="AD40" i="7" s="1"/>
  <c r="CV8" i="6"/>
  <c r="AE24" i="7" s="1"/>
  <c r="AE40" i="7" s="1"/>
  <c r="CW8" i="6"/>
  <c r="AF24" i="7" s="1"/>
  <c r="AF40" i="7" s="1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CI9" i="6"/>
  <c r="CJ9" i="6"/>
  <c r="CK9" i="6"/>
  <c r="CL9" i="6"/>
  <c r="CM9" i="6"/>
  <c r="CN9" i="6"/>
  <c r="CO9" i="6"/>
  <c r="CP9" i="6"/>
  <c r="CQ9" i="6"/>
  <c r="CR9" i="6"/>
  <c r="CS9" i="6"/>
  <c r="CT9" i="6"/>
  <c r="CU9" i="6"/>
  <c r="CV9" i="6"/>
  <c r="CW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28" i="7" s="1"/>
  <c r="B43" i="7" s="1"/>
  <c r="BT10" i="6"/>
  <c r="C28" i="7" s="1"/>
  <c r="AX28" i="7" s="1"/>
  <c r="BU10" i="6"/>
  <c r="D28" i="7" s="1"/>
  <c r="BV10" i="6"/>
  <c r="E28" i="7" s="1"/>
  <c r="BW10" i="6"/>
  <c r="F28" i="7" s="1"/>
  <c r="BX10" i="6"/>
  <c r="G28" i="7" s="1"/>
  <c r="BY10" i="6"/>
  <c r="H28" i="7" s="1"/>
  <c r="BZ10" i="6"/>
  <c r="I28" i="7" s="1"/>
  <c r="CA10" i="6"/>
  <c r="J28" i="7" s="1"/>
  <c r="CB10" i="6"/>
  <c r="K28" i="7" s="1"/>
  <c r="CC10" i="6"/>
  <c r="L28" i="7" s="1"/>
  <c r="CD10" i="6"/>
  <c r="M28" i="7" s="1"/>
  <c r="CE10" i="6"/>
  <c r="N28" i="7" s="1"/>
  <c r="CF10" i="6"/>
  <c r="O28" i="7" s="1"/>
  <c r="CG10" i="6"/>
  <c r="P28" i="7" s="1"/>
  <c r="CH10" i="6"/>
  <c r="Q28" i="7" s="1"/>
  <c r="CI10" i="6"/>
  <c r="R28" i="7" s="1"/>
  <c r="CJ10" i="6"/>
  <c r="S28" i="7" s="1"/>
  <c r="CK10" i="6"/>
  <c r="T28" i="7" s="1"/>
  <c r="CL10" i="6"/>
  <c r="U28" i="7" s="1"/>
  <c r="CM10" i="6"/>
  <c r="V28" i="7" s="1"/>
  <c r="CN10" i="6"/>
  <c r="W28" i="7" s="1"/>
  <c r="CO10" i="6"/>
  <c r="X28" i="7" s="1"/>
  <c r="CP10" i="6"/>
  <c r="Y28" i="7" s="1"/>
  <c r="CQ10" i="6"/>
  <c r="Z28" i="7" s="1"/>
  <c r="CR10" i="6"/>
  <c r="AA28" i="7" s="1"/>
  <c r="CS10" i="6"/>
  <c r="AB28" i="7" s="1"/>
  <c r="CT10" i="6"/>
  <c r="AC28" i="7" s="1"/>
  <c r="CU10" i="6"/>
  <c r="AD28" i="7" s="1"/>
  <c r="CV10" i="6"/>
  <c r="AE28" i="7" s="1"/>
  <c r="CW10" i="6"/>
  <c r="AF28" i="7" s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CI11" i="6"/>
  <c r="CJ11" i="6"/>
  <c r="CK11" i="6"/>
  <c r="CL11" i="6"/>
  <c r="CM11" i="6"/>
  <c r="CN11" i="6"/>
  <c r="CO11" i="6"/>
  <c r="CP11" i="6"/>
  <c r="CQ11" i="6"/>
  <c r="CR11" i="6"/>
  <c r="CS11" i="6"/>
  <c r="CT11" i="6"/>
  <c r="CU11" i="6"/>
  <c r="CV11" i="6"/>
  <c r="CW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29" i="7" s="1"/>
  <c r="B44" i="7" s="1"/>
  <c r="BT12" i="6"/>
  <c r="C29" i="7" s="1"/>
  <c r="BU12" i="6"/>
  <c r="D29" i="7" s="1"/>
  <c r="BV12" i="6"/>
  <c r="E29" i="7" s="1"/>
  <c r="BW12" i="6"/>
  <c r="F29" i="7" s="1"/>
  <c r="BX12" i="6"/>
  <c r="G29" i="7" s="1"/>
  <c r="BY12" i="6"/>
  <c r="H29" i="7" s="1"/>
  <c r="BZ12" i="6"/>
  <c r="I29" i="7" s="1"/>
  <c r="CA12" i="6"/>
  <c r="J29" i="7" s="1"/>
  <c r="CB12" i="6"/>
  <c r="K29" i="7" s="1"/>
  <c r="CC12" i="6"/>
  <c r="L29" i="7" s="1"/>
  <c r="CD12" i="6"/>
  <c r="M29" i="7" s="1"/>
  <c r="CE12" i="6"/>
  <c r="N29" i="7" s="1"/>
  <c r="CF12" i="6"/>
  <c r="O29" i="7" s="1"/>
  <c r="CG12" i="6"/>
  <c r="P29" i="7" s="1"/>
  <c r="CH12" i="6"/>
  <c r="Q29" i="7" s="1"/>
  <c r="CI12" i="6"/>
  <c r="R29" i="7" s="1"/>
  <c r="CJ12" i="6"/>
  <c r="S29" i="7" s="1"/>
  <c r="CK12" i="6"/>
  <c r="T29" i="7" s="1"/>
  <c r="CL12" i="6"/>
  <c r="U29" i="7" s="1"/>
  <c r="CM12" i="6"/>
  <c r="V29" i="7" s="1"/>
  <c r="CN12" i="6"/>
  <c r="W29" i="7" s="1"/>
  <c r="CO12" i="6"/>
  <c r="X29" i="7" s="1"/>
  <c r="CP12" i="6"/>
  <c r="Y29" i="7" s="1"/>
  <c r="CQ12" i="6"/>
  <c r="Z29" i="7" s="1"/>
  <c r="CR12" i="6"/>
  <c r="AA29" i="7" s="1"/>
  <c r="CS12" i="6"/>
  <c r="AB29" i="7" s="1"/>
  <c r="CT12" i="6"/>
  <c r="AC29" i="7" s="1"/>
  <c r="CU12" i="6"/>
  <c r="AD29" i="7" s="1"/>
  <c r="CV12" i="6"/>
  <c r="AE29" i="7" s="1"/>
  <c r="CW12" i="6"/>
  <c r="AF29" i="7" s="1"/>
  <c r="C13" i="6"/>
  <c r="C104" i="6" s="1"/>
  <c r="D13" i="6"/>
  <c r="D104" i="6" s="1"/>
  <c r="E13" i="6"/>
  <c r="E104" i="6" s="1"/>
  <c r="F13" i="6"/>
  <c r="F104" i="6" s="1"/>
  <c r="G13" i="6"/>
  <c r="G104" i="6" s="1"/>
  <c r="H13" i="6"/>
  <c r="H104" i="6" s="1"/>
  <c r="I13" i="6"/>
  <c r="I104" i="6" s="1"/>
  <c r="J13" i="6"/>
  <c r="J104" i="6" s="1"/>
  <c r="K13" i="6"/>
  <c r="K104" i="6" s="1"/>
  <c r="L13" i="6"/>
  <c r="L104" i="6" s="1"/>
  <c r="M13" i="6"/>
  <c r="M104" i="6" s="1"/>
  <c r="N13" i="6"/>
  <c r="N104" i="6" s="1"/>
  <c r="O13" i="6"/>
  <c r="O104" i="6" s="1"/>
  <c r="P13" i="6"/>
  <c r="P104" i="6" s="1"/>
  <c r="Q13" i="6"/>
  <c r="Q104" i="6" s="1"/>
  <c r="R13" i="6"/>
  <c r="R104" i="6" s="1"/>
  <c r="S13" i="6"/>
  <c r="S104" i="6" s="1"/>
  <c r="T13" i="6"/>
  <c r="T104" i="6" s="1"/>
  <c r="U13" i="6"/>
  <c r="U104" i="6" s="1"/>
  <c r="V13" i="6"/>
  <c r="V104" i="6" s="1"/>
  <c r="W13" i="6"/>
  <c r="W104" i="6" s="1"/>
  <c r="X13" i="6"/>
  <c r="X104" i="6" s="1"/>
  <c r="Y13" i="6"/>
  <c r="Y104" i="6" s="1"/>
  <c r="Z13" i="6"/>
  <c r="Z104" i="6" s="1"/>
  <c r="AA13" i="6"/>
  <c r="AA104" i="6" s="1"/>
  <c r="AB13" i="6"/>
  <c r="AB104" i="6" s="1"/>
  <c r="AC13" i="6"/>
  <c r="AC104" i="6" s="1"/>
  <c r="AD13" i="6"/>
  <c r="AD104" i="6" s="1"/>
  <c r="AE13" i="6"/>
  <c r="AE104" i="6" s="1"/>
  <c r="AF13" i="6"/>
  <c r="AF104" i="6" s="1"/>
  <c r="AG13" i="6"/>
  <c r="AG104" i="6" s="1"/>
  <c r="AH13" i="6"/>
  <c r="AH104" i="6" s="1"/>
  <c r="AI13" i="6"/>
  <c r="AI104" i="6" s="1"/>
  <c r="AJ13" i="6"/>
  <c r="AJ104" i="6" s="1"/>
  <c r="AK13" i="6"/>
  <c r="AK104" i="6" s="1"/>
  <c r="AL13" i="6"/>
  <c r="AL104" i="6" s="1"/>
  <c r="AM13" i="6"/>
  <c r="AM104" i="6" s="1"/>
  <c r="AN13" i="6"/>
  <c r="AN104" i="6" s="1"/>
  <c r="AO13" i="6"/>
  <c r="AO104" i="6" s="1"/>
  <c r="AP13" i="6"/>
  <c r="AP104" i="6" s="1"/>
  <c r="AQ13" i="6"/>
  <c r="AQ104" i="6" s="1"/>
  <c r="AR13" i="6"/>
  <c r="AR104" i="6" s="1"/>
  <c r="AS13" i="6"/>
  <c r="AS104" i="6" s="1"/>
  <c r="AT13" i="6"/>
  <c r="AT104" i="6" s="1"/>
  <c r="AU13" i="6"/>
  <c r="AU104" i="6" s="1"/>
  <c r="AV13" i="6"/>
  <c r="AV104" i="6" s="1"/>
  <c r="AW13" i="6"/>
  <c r="AW104" i="6" s="1"/>
  <c r="AX13" i="6"/>
  <c r="AX104" i="6" s="1"/>
  <c r="AY13" i="6"/>
  <c r="AY104" i="6" s="1"/>
  <c r="AZ13" i="6"/>
  <c r="AZ104" i="6" s="1"/>
  <c r="BA13" i="6"/>
  <c r="BA104" i="6" s="1"/>
  <c r="BB13" i="6"/>
  <c r="BB104" i="6" s="1"/>
  <c r="BC13" i="6"/>
  <c r="BC104" i="6" s="1"/>
  <c r="BD13" i="6"/>
  <c r="BD104" i="6" s="1"/>
  <c r="BE13" i="6"/>
  <c r="BE104" i="6" s="1"/>
  <c r="BF13" i="6"/>
  <c r="BF104" i="6" s="1"/>
  <c r="BG13" i="6"/>
  <c r="BG104" i="6" s="1"/>
  <c r="BH13" i="6"/>
  <c r="BH104" i="6" s="1"/>
  <c r="BI13" i="6"/>
  <c r="BI104" i="6" s="1"/>
  <c r="BJ13" i="6"/>
  <c r="BJ104" i="6" s="1"/>
  <c r="BK13" i="6"/>
  <c r="BK104" i="6" s="1"/>
  <c r="BL13" i="6"/>
  <c r="BL104" i="6" s="1"/>
  <c r="BM13" i="6"/>
  <c r="BM104" i="6" s="1"/>
  <c r="BN13" i="6"/>
  <c r="BN104" i="6" s="1"/>
  <c r="BO13" i="6"/>
  <c r="BO104" i="6" s="1"/>
  <c r="BP13" i="6"/>
  <c r="BP104" i="6" s="1"/>
  <c r="BQ13" i="6"/>
  <c r="BQ104" i="6" s="1"/>
  <c r="BR13" i="6"/>
  <c r="BR104" i="6" s="1"/>
  <c r="BS13" i="6"/>
  <c r="BT13" i="6"/>
  <c r="BT104" i="6" s="1"/>
  <c r="BU13" i="6"/>
  <c r="BU104" i="6" s="1"/>
  <c r="BV13" i="6"/>
  <c r="BV104" i="6" s="1"/>
  <c r="BW13" i="6"/>
  <c r="BW104" i="6" s="1"/>
  <c r="BX13" i="6"/>
  <c r="BX104" i="6" s="1"/>
  <c r="BY13" i="6"/>
  <c r="BY104" i="6" s="1"/>
  <c r="BZ13" i="6"/>
  <c r="BZ104" i="6" s="1"/>
  <c r="CA13" i="6"/>
  <c r="CA104" i="6" s="1"/>
  <c r="CB13" i="6"/>
  <c r="CB104" i="6" s="1"/>
  <c r="CC13" i="6"/>
  <c r="CC104" i="6" s="1"/>
  <c r="CD13" i="6"/>
  <c r="CD104" i="6" s="1"/>
  <c r="CE13" i="6"/>
  <c r="CE104" i="6" s="1"/>
  <c r="CF13" i="6"/>
  <c r="CF104" i="6" s="1"/>
  <c r="CG13" i="6"/>
  <c r="CG104" i="6" s="1"/>
  <c r="CH13" i="6"/>
  <c r="CH104" i="6" s="1"/>
  <c r="CI13" i="6"/>
  <c r="CI104" i="6" s="1"/>
  <c r="CJ13" i="6"/>
  <c r="CJ104" i="6" s="1"/>
  <c r="CK13" i="6"/>
  <c r="CK104" i="6" s="1"/>
  <c r="CL13" i="6"/>
  <c r="CL104" i="6" s="1"/>
  <c r="CM13" i="6"/>
  <c r="CM104" i="6" s="1"/>
  <c r="CN13" i="6"/>
  <c r="CN104" i="6" s="1"/>
  <c r="CO13" i="6"/>
  <c r="CO104" i="6" s="1"/>
  <c r="CP13" i="6"/>
  <c r="CP104" i="6" s="1"/>
  <c r="CQ13" i="6"/>
  <c r="CQ104" i="6" s="1"/>
  <c r="CR13" i="6"/>
  <c r="CR104" i="6" s="1"/>
  <c r="CS13" i="6"/>
  <c r="CS104" i="6" s="1"/>
  <c r="CT13" i="6"/>
  <c r="CT104" i="6" s="1"/>
  <c r="CU13" i="6"/>
  <c r="CU104" i="6" s="1"/>
  <c r="CV13" i="6"/>
  <c r="CV104" i="6" s="1"/>
  <c r="CW13" i="6"/>
  <c r="CW104" i="6" s="1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CI14" i="6"/>
  <c r="CJ14" i="6"/>
  <c r="CK14" i="6"/>
  <c r="CL14" i="6"/>
  <c r="CM14" i="6"/>
  <c r="CN14" i="6"/>
  <c r="CO14" i="6"/>
  <c r="CP14" i="6"/>
  <c r="CQ14" i="6"/>
  <c r="CR14" i="6"/>
  <c r="CS14" i="6"/>
  <c r="CT14" i="6"/>
  <c r="CU14" i="6"/>
  <c r="CV14" i="6"/>
  <c r="CW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CI15" i="6"/>
  <c r="CJ15" i="6"/>
  <c r="CK15" i="6"/>
  <c r="CL15" i="6"/>
  <c r="CM15" i="6"/>
  <c r="CN15" i="6"/>
  <c r="CO15" i="6"/>
  <c r="CP15" i="6"/>
  <c r="CQ15" i="6"/>
  <c r="CR15" i="6"/>
  <c r="CS15" i="6"/>
  <c r="CT15" i="6"/>
  <c r="CU15" i="6"/>
  <c r="CV15" i="6"/>
  <c r="CW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CI16" i="6"/>
  <c r="CJ16" i="6"/>
  <c r="CK16" i="6"/>
  <c r="CL16" i="6"/>
  <c r="CM16" i="6"/>
  <c r="CN16" i="6"/>
  <c r="CO16" i="6"/>
  <c r="CP16" i="6"/>
  <c r="CQ16" i="6"/>
  <c r="CR16" i="6"/>
  <c r="CS16" i="6"/>
  <c r="CT16" i="6"/>
  <c r="CU16" i="6"/>
  <c r="CV16" i="6"/>
  <c r="CW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CI17" i="6"/>
  <c r="CJ17" i="6"/>
  <c r="CK17" i="6"/>
  <c r="CL17" i="6"/>
  <c r="CM17" i="6"/>
  <c r="CN17" i="6"/>
  <c r="CO17" i="6"/>
  <c r="CP17" i="6"/>
  <c r="CQ17" i="6"/>
  <c r="CR17" i="6"/>
  <c r="CS17" i="6"/>
  <c r="CT17" i="6"/>
  <c r="CU17" i="6"/>
  <c r="CV17" i="6"/>
  <c r="CW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CI18" i="6"/>
  <c r="CJ18" i="6"/>
  <c r="CK18" i="6"/>
  <c r="CL18" i="6"/>
  <c r="CM18" i="6"/>
  <c r="CN18" i="6"/>
  <c r="CO18" i="6"/>
  <c r="CP18" i="6"/>
  <c r="CQ18" i="6"/>
  <c r="CR18" i="6"/>
  <c r="CS18" i="6"/>
  <c r="CT18" i="6"/>
  <c r="CU18" i="6"/>
  <c r="CV18" i="6"/>
  <c r="CW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CI19" i="6"/>
  <c r="CJ19" i="6"/>
  <c r="CK19" i="6"/>
  <c r="CL19" i="6"/>
  <c r="CM19" i="6"/>
  <c r="CN19" i="6"/>
  <c r="CO19" i="6"/>
  <c r="CP19" i="6"/>
  <c r="CQ19" i="6"/>
  <c r="CR19" i="6"/>
  <c r="CS19" i="6"/>
  <c r="CT19" i="6"/>
  <c r="CU19" i="6"/>
  <c r="CV19" i="6"/>
  <c r="CW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23" i="7" s="1"/>
  <c r="B39" i="7" s="1"/>
  <c r="BT20" i="6"/>
  <c r="C23" i="7" s="1"/>
  <c r="BU20" i="6"/>
  <c r="D23" i="7" s="1"/>
  <c r="D39" i="7" s="1"/>
  <c r="BV20" i="6"/>
  <c r="E23" i="7" s="1"/>
  <c r="E39" i="7" s="1"/>
  <c r="BW20" i="6"/>
  <c r="F23" i="7" s="1"/>
  <c r="F39" i="7" s="1"/>
  <c r="BX20" i="6"/>
  <c r="G23" i="7" s="1"/>
  <c r="G39" i="7" s="1"/>
  <c r="BY20" i="6"/>
  <c r="H23" i="7" s="1"/>
  <c r="H39" i="7" s="1"/>
  <c r="BZ20" i="6"/>
  <c r="I23" i="7" s="1"/>
  <c r="I39" i="7" s="1"/>
  <c r="CA20" i="6"/>
  <c r="J23" i="7" s="1"/>
  <c r="J39" i="7" s="1"/>
  <c r="CB20" i="6"/>
  <c r="K23" i="7" s="1"/>
  <c r="K39" i="7" s="1"/>
  <c r="CC20" i="6"/>
  <c r="L23" i="7" s="1"/>
  <c r="L39" i="7" s="1"/>
  <c r="CD20" i="6"/>
  <c r="M23" i="7" s="1"/>
  <c r="M39" i="7" s="1"/>
  <c r="CE20" i="6"/>
  <c r="N23" i="7" s="1"/>
  <c r="N39" i="7" s="1"/>
  <c r="CF20" i="6"/>
  <c r="O23" i="7" s="1"/>
  <c r="O39" i="7" s="1"/>
  <c r="CG20" i="6"/>
  <c r="P23" i="7" s="1"/>
  <c r="P39" i="7" s="1"/>
  <c r="CH20" i="6"/>
  <c r="Q23" i="7" s="1"/>
  <c r="Q39" i="7" s="1"/>
  <c r="CI20" i="6"/>
  <c r="R23" i="7" s="1"/>
  <c r="R39" i="7" s="1"/>
  <c r="CJ20" i="6"/>
  <c r="S23" i="7" s="1"/>
  <c r="S39" i="7" s="1"/>
  <c r="CK20" i="6"/>
  <c r="T23" i="7" s="1"/>
  <c r="T39" i="7" s="1"/>
  <c r="CL20" i="6"/>
  <c r="U23" i="7" s="1"/>
  <c r="U39" i="7" s="1"/>
  <c r="CM20" i="6"/>
  <c r="V23" i="7" s="1"/>
  <c r="V39" i="7" s="1"/>
  <c r="CN20" i="6"/>
  <c r="W23" i="7" s="1"/>
  <c r="W39" i="7" s="1"/>
  <c r="CO20" i="6"/>
  <c r="X23" i="7" s="1"/>
  <c r="X39" i="7" s="1"/>
  <c r="CP20" i="6"/>
  <c r="Y23" i="7" s="1"/>
  <c r="Y39" i="7" s="1"/>
  <c r="CQ20" i="6"/>
  <c r="Z23" i="7" s="1"/>
  <c r="Z39" i="7" s="1"/>
  <c r="CR20" i="6"/>
  <c r="AA23" i="7" s="1"/>
  <c r="AA39" i="7" s="1"/>
  <c r="CS20" i="6"/>
  <c r="AB23" i="7" s="1"/>
  <c r="AB39" i="7" s="1"/>
  <c r="CT20" i="6"/>
  <c r="AC23" i="7" s="1"/>
  <c r="AC39" i="7" s="1"/>
  <c r="CU20" i="6"/>
  <c r="AD23" i="7" s="1"/>
  <c r="AD39" i="7" s="1"/>
  <c r="CV20" i="6"/>
  <c r="AE23" i="7" s="1"/>
  <c r="AE39" i="7" s="1"/>
  <c r="CW20" i="6"/>
  <c r="AF23" i="7" s="1"/>
  <c r="AF39" i="7" s="1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CI21" i="6"/>
  <c r="CJ21" i="6"/>
  <c r="CK21" i="6"/>
  <c r="CL21" i="6"/>
  <c r="CM21" i="6"/>
  <c r="CN21" i="6"/>
  <c r="CO21" i="6"/>
  <c r="CP21" i="6"/>
  <c r="CQ21" i="6"/>
  <c r="CR21" i="6"/>
  <c r="CS21" i="6"/>
  <c r="CT21" i="6"/>
  <c r="CU21" i="6"/>
  <c r="CV21" i="6"/>
  <c r="CW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CI22" i="6"/>
  <c r="CJ22" i="6"/>
  <c r="CK22" i="6"/>
  <c r="CL22" i="6"/>
  <c r="CM22" i="6"/>
  <c r="CN22" i="6"/>
  <c r="CO22" i="6"/>
  <c r="CP22" i="6"/>
  <c r="CQ22" i="6"/>
  <c r="CR22" i="6"/>
  <c r="CS22" i="6"/>
  <c r="CT22" i="6"/>
  <c r="CU22" i="6"/>
  <c r="CV22" i="6"/>
  <c r="CW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25" i="7" s="1"/>
  <c r="B41" i="7" s="1"/>
  <c r="BT23" i="6"/>
  <c r="C25" i="7" s="1"/>
  <c r="BU23" i="6"/>
  <c r="D25" i="7" s="1"/>
  <c r="D41" i="7" s="1"/>
  <c r="BV23" i="6"/>
  <c r="E25" i="7" s="1"/>
  <c r="E41" i="7" s="1"/>
  <c r="BW23" i="6"/>
  <c r="F25" i="7" s="1"/>
  <c r="F41" i="7" s="1"/>
  <c r="BX23" i="6"/>
  <c r="G25" i="7" s="1"/>
  <c r="G41" i="7" s="1"/>
  <c r="BY23" i="6"/>
  <c r="H25" i="7" s="1"/>
  <c r="H41" i="7" s="1"/>
  <c r="BZ23" i="6"/>
  <c r="I25" i="7" s="1"/>
  <c r="I41" i="7" s="1"/>
  <c r="CA23" i="6"/>
  <c r="J25" i="7" s="1"/>
  <c r="J41" i="7" s="1"/>
  <c r="CB23" i="6"/>
  <c r="K25" i="7" s="1"/>
  <c r="K41" i="7" s="1"/>
  <c r="CC23" i="6"/>
  <c r="L25" i="7" s="1"/>
  <c r="L41" i="7" s="1"/>
  <c r="CD23" i="6"/>
  <c r="M25" i="7" s="1"/>
  <c r="M41" i="7" s="1"/>
  <c r="CE23" i="6"/>
  <c r="N25" i="7" s="1"/>
  <c r="N41" i="7" s="1"/>
  <c r="CF23" i="6"/>
  <c r="O25" i="7" s="1"/>
  <c r="O41" i="7" s="1"/>
  <c r="CG23" i="6"/>
  <c r="P25" i="7" s="1"/>
  <c r="P41" i="7" s="1"/>
  <c r="CH23" i="6"/>
  <c r="Q25" i="7" s="1"/>
  <c r="Q41" i="7" s="1"/>
  <c r="CI23" i="6"/>
  <c r="R25" i="7" s="1"/>
  <c r="R41" i="7" s="1"/>
  <c r="CJ23" i="6"/>
  <c r="S25" i="7" s="1"/>
  <c r="S41" i="7" s="1"/>
  <c r="CK23" i="6"/>
  <c r="T25" i="7" s="1"/>
  <c r="T41" i="7" s="1"/>
  <c r="CL23" i="6"/>
  <c r="U25" i="7" s="1"/>
  <c r="U41" i="7" s="1"/>
  <c r="CM23" i="6"/>
  <c r="V25" i="7" s="1"/>
  <c r="V41" i="7" s="1"/>
  <c r="CN23" i="6"/>
  <c r="W25" i="7" s="1"/>
  <c r="W41" i="7" s="1"/>
  <c r="CO23" i="6"/>
  <c r="X25" i="7" s="1"/>
  <c r="X41" i="7" s="1"/>
  <c r="CP23" i="6"/>
  <c r="Y25" i="7" s="1"/>
  <c r="Y41" i="7" s="1"/>
  <c r="CQ23" i="6"/>
  <c r="Z25" i="7" s="1"/>
  <c r="Z41" i="7" s="1"/>
  <c r="CR23" i="6"/>
  <c r="AA25" i="7" s="1"/>
  <c r="AA41" i="7" s="1"/>
  <c r="CS23" i="6"/>
  <c r="AB25" i="7" s="1"/>
  <c r="AB41" i="7" s="1"/>
  <c r="CT23" i="6"/>
  <c r="AC25" i="7" s="1"/>
  <c r="AC41" i="7" s="1"/>
  <c r="CU23" i="6"/>
  <c r="AD25" i="7" s="1"/>
  <c r="AD41" i="7" s="1"/>
  <c r="CV23" i="6"/>
  <c r="AE25" i="7" s="1"/>
  <c r="AE41" i="7" s="1"/>
  <c r="CW23" i="6"/>
  <c r="AF25" i="7" s="1"/>
  <c r="AF41" i="7" s="1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20" i="7" s="1"/>
  <c r="B36" i="7" s="1"/>
  <c r="BT24" i="6"/>
  <c r="C20" i="7" s="1"/>
  <c r="BU24" i="6"/>
  <c r="D20" i="7" s="1"/>
  <c r="D36" i="7" s="1"/>
  <c r="BV24" i="6"/>
  <c r="E20" i="7" s="1"/>
  <c r="E36" i="7" s="1"/>
  <c r="BW24" i="6"/>
  <c r="F20" i="7" s="1"/>
  <c r="F36" i="7" s="1"/>
  <c r="BX24" i="6"/>
  <c r="G20" i="7" s="1"/>
  <c r="G36" i="7" s="1"/>
  <c r="BY24" i="6"/>
  <c r="H20" i="7" s="1"/>
  <c r="H36" i="7" s="1"/>
  <c r="BZ24" i="6"/>
  <c r="I20" i="7" s="1"/>
  <c r="I36" i="7" s="1"/>
  <c r="CA24" i="6"/>
  <c r="J20" i="7" s="1"/>
  <c r="J36" i="7" s="1"/>
  <c r="CB24" i="6"/>
  <c r="K20" i="7" s="1"/>
  <c r="K36" i="7" s="1"/>
  <c r="CC24" i="6"/>
  <c r="L20" i="7" s="1"/>
  <c r="L36" i="7" s="1"/>
  <c r="CD24" i="6"/>
  <c r="M20" i="7" s="1"/>
  <c r="M36" i="7" s="1"/>
  <c r="CE24" i="6"/>
  <c r="N20" i="7" s="1"/>
  <c r="N36" i="7" s="1"/>
  <c r="CF24" i="6"/>
  <c r="O20" i="7" s="1"/>
  <c r="O36" i="7" s="1"/>
  <c r="CG24" i="6"/>
  <c r="P20" i="7" s="1"/>
  <c r="P36" i="7" s="1"/>
  <c r="CH24" i="6"/>
  <c r="Q20" i="7" s="1"/>
  <c r="Q36" i="7" s="1"/>
  <c r="CI24" i="6"/>
  <c r="R20" i="7" s="1"/>
  <c r="R36" i="7" s="1"/>
  <c r="CJ24" i="6"/>
  <c r="S20" i="7" s="1"/>
  <c r="S36" i="7" s="1"/>
  <c r="CK24" i="6"/>
  <c r="T20" i="7" s="1"/>
  <c r="T36" i="7" s="1"/>
  <c r="CL24" i="6"/>
  <c r="U20" i="7" s="1"/>
  <c r="U36" i="7" s="1"/>
  <c r="CM24" i="6"/>
  <c r="V20" i="7" s="1"/>
  <c r="V36" i="7" s="1"/>
  <c r="CN24" i="6"/>
  <c r="W20" i="7" s="1"/>
  <c r="W36" i="7" s="1"/>
  <c r="CO24" i="6"/>
  <c r="X20" i="7" s="1"/>
  <c r="X36" i="7" s="1"/>
  <c r="CP24" i="6"/>
  <c r="Y20" i="7" s="1"/>
  <c r="Y36" i="7" s="1"/>
  <c r="CQ24" i="6"/>
  <c r="Z20" i="7" s="1"/>
  <c r="Z36" i="7" s="1"/>
  <c r="CR24" i="6"/>
  <c r="AA20" i="7" s="1"/>
  <c r="AA36" i="7" s="1"/>
  <c r="CS24" i="6"/>
  <c r="AB20" i="7" s="1"/>
  <c r="AB36" i="7" s="1"/>
  <c r="CT24" i="6"/>
  <c r="AC20" i="7" s="1"/>
  <c r="AC36" i="7" s="1"/>
  <c r="CU24" i="6"/>
  <c r="AD20" i="7" s="1"/>
  <c r="AD36" i="7" s="1"/>
  <c r="CV24" i="6"/>
  <c r="AE20" i="7" s="1"/>
  <c r="AE36" i="7" s="1"/>
  <c r="CW24" i="6"/>
  <c r="AF20" i="7" s="1"/>
  <c r="AF36" i="7" s="1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21" i="7" s="1"/>
  <c r="B37" i="7" s="1"/>
  <c r="BT25" i="6"/>
  <c r="C21" i="7" s="1"/>
  <c r="BU25" i="6"/>
  <c r="D21" i="7" s="1"/>
  <c r="D37" i="7" s="1"/>
  <c r="BV25" i="6"/>
  <c r="E21" i="7" s="1"/>
  <c r="E37" i="7" s="1"/>
  <c r="BW25" i="6"/>
  <c r="F21" i="7" s="1"/>
  <c r="F37" i="7" s="1"/>
  <c r="BX25" i="6"/>
  <c r="G21" i="7" s="1"/>
  <c r="G37" i="7" s="1"/>
  <c r="BY25" i="6"/>
  <c r="H21" i="7" s="1"/>
  <c r="H37" i="7" s="1"/>
  <c r="BZ25" i="6"/>
  <c r="I21" i="7" s="1"/>
  <c r="I37" i="7" s="1"/>
  <c r="CA25" i="6"/>
  <c r="J21" i="7" s="1"/>
  <c r="J37" i="7" s="1"/>
  <c r="CB25" i="6"/>
  <c r="K21" i="7" s="1"/>
  <c r="K37" i="7" s="1"/>
  <c r="CC25" i="6"/>
  <c r="L21" i="7" s="1"/>
  <c r="L37" i="7" s="1"/>
  <c r="CD25" i="6"/>
  <c r="M21" i="7" s="1"/>
  <c r="M37" i="7" s="1"/>
  <c r="CE25" i="6"/>
  <c r="N21" i="7" s="1"/>
  <c r="N37" i="7" s="1"/>
  <c r="CF25" i="6"/>
  <c r="O21" i="7" s="1"/>
  <c r="O37" i="7" s="1"/>
  <c r="CG25" i="6"/>
  <c r="P21" i="7" s="1"/>
  <c r="P37" i="7" s="1"/>
  <c r="CH25" i="6"/>
  <c r="Q21" i="7" s="1"/>
  <c r="Q37" i="7" s="1"/>
  <c r="CI25" i="6"/>
  <c r="R21" i="7" s="1"/>
  <c r="R37" i="7" s="1"/>
  <c r="CJ25" i="6"/>
  <c r="S21" i="7" s="1"/>
  <c r="S37" i="7" s="1"/>
  <c r="CK25" i="6"/>
  <c r="T21" i="7" s="1"/>
  <c r="T37" i="7" s="1"/>
  <c r="CL25" i="6"/>
  <c r="U21" i="7" s="1"/>
  <c r="U37" i="7" s="1"/>
  <c r="CM25" i="6"/>
  <c r="V21" i="7" s="1"/>
  <c r="V37" i="7" s="1"/>
  <c r="CN25" i="6"/>
  <c r="W21" i="7" s="1"/>
  <c r="W37" i="7" s="1"/>
  <c r="CO25" i="6"/>
  <c r="X21" i="7" s="1"/>
  <c r="X37" i="7" s="1"/>
  <c r="CP25" i="6"/>
  <c r="Y21" i="7" s="1"/>
  <c r="Y37" i="7" s="1"/>
  <c r="CQ25" i="6"/>
  <c r="Z21" i="7" s="1"/>
  <c r="Z37" i="7" s="1"/>
  <c r="CR25" i="6"/>
  <c r="AA21" i="7" s="1"/>
  <c r="AA37" i="7" s="1"/>
  <c r="CS25" i="6"/>
  <c r="AB21" i="7" s="1"/>
  <c r="AB37" i="7" s="1"/>
  <c r="CT25" i="6"/>
  <c r="AC21" i="7" s="1"/>
  <c r="AC37" i="7" s="1"/>
  <c r="CU25" i="6"/>
  <c r="AD21" i="7" s="1"/>
  <c r="AD37" i="7" s="1"/>
  <c r="CV25" i="6"/>
  <c r="AE21" i="7" s="1"/>
  <c r="AE37" i="7" s="1"/>
  <c r="CW25" i="6"/>
  <c r="AF21" i="7" s="1"/>
  <c r="AF37" i="7" s="1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22" i="7" s="1"/>
  <c r="B38" i="7" s="1"/>
  <c r="BT26" i="6"/>
  <c r="C22" i="7" s="1"/>
  <c r="BU26" i="6"/>
  <c r="D22" i="7" s="1"/>
  <c r="D38" i="7" s="1"/>
  <c r="BV26" i="6"/>
  <c r="E22" i="7" s="1"/>
  <c r="E38" i="7" s="1"/>
  <c r="BW26" i="6"/>
  <c r="F22" i="7" s="1"/>
  <c r="F38" i="7" s="1"/>
  <c r="BX26" i="6"/>
  <c r="G22" i="7" s="1"/>
  <c r="G38" i="7" s="1"/>
  <c r="BY26" i="6"/>
  <c r="H22" i="7" s="1"/>
  <c r="H38" i="7" s="1"/>
  <c r="BZ26" i="6"/>
  <c r="I22" i="7" s="1"/>
  <c r="I38" i="7" s="1"/>
  <c r="CA26" i="6"/>
  <c r="J22" i="7" s="1"/>
  <c r="J38" i="7" s="1"/>
  <c r="CB26" i="6"/>
  <c r="K22" i="7" s="1"/>
  <c r="K38" i="7" s="1"/>
  <c r="CC26" i="6"/>
  <c r="L22" i="7" s="1"/>
  <c r="L38" i="7" s="1"/>
  <c r="CD26" i="6"/>
  <c r="M22" i="7" s="1"/>
  <c r="M38" i="7" s="1"/>
  <c r="CE26" i="6"/>
  <c r="N22" i="7" s="1"/>
  <c r="N38" i="7" s="1"/>
  <c r="CF26" i="6"/>
  <c r="O22" i="7" s="1"/>
  <c r="O38" i="7" s="1"/>
  <c r="CG26" i="6"/>
  <c r="P22" i="7" s="1"/>
  <c r="P38" i="7" s="1"/>
  <c r="CH26" i="6"/>
  <c r="Q22" i="7" s="1"/>
  <c r="Q38" i="7" s="1"/>
  <c r="CI26" i="6"/>
  <c r="R22" i="7" s="1"/>
  <c r="R38" i="7" s="1"/>
  <c r="CJ26" i="6"/>
  <c r="S22" i="7" s="1"/>
  <c r="S38" i="7" s="1"/>
  <c r="CK26" i="6"/>
  <c r="T22" i="7" s="1"/>
  <c r="T38" i="7" s="1"/>
  <c r="CL26" i="6"/>
  <c r="U22" i="7" s="1"/>
  <c r="U38" i="7" s="1"/>
  <c r="CM26" i="6"/>
  <c r="V22" i="7" s="1"/>
  <c r="V38" i="7" s="1"/>
  <c r="CN26" i="6"/>
  <c r="W22" i="7" s="1"/>
  <c r="W38" i="7" s="1"/>
  <c r="CO26" i="6"/>
  <c r="X22" i="7" s="1"/>
  <c r="X38" i="7" s="1"/>
  <c r="CP26" i="6"/>
  <c r="Y22" i="7" s="1"/>
  <c r="Y38" i="7" s="1"/>
  <c r="CQ26" i="6"/>
  <c r="Z22" i="7" s="1"/>
  <c r="Z38" i="7" s="1"/>
  <c r="CR26" i="6"/>
  <c r="AA22" i="7" s="1"/>
  <c r="AA38" i="7" s="1"/>
  <c r="CS26" i="6"/>
  <c r="AB22" i="7" s="1"/>
  <c r="AB38" i="7" s="1"/>
  <c r="CT26" i="6"/>
  <c r="AC22" i="7" s="1"/>
  <c r="AC38" i="7" s="1"/>
  <c r="CU26" i="6"/>
  <c r="AD22" i="7" s="1"/>
  <c r="AD38" i="7" s="1"/>
  <c r="CV26" i="6"/>
  <c r="AE22" i="7" s="1"/>
  <c r="AE38" i="7" s="1"/>
  <c r="CW26" i="6"/>
  <c r="AF22" i="7" s="1"/>
  <c r="AF38" i="7" s="1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CI27" i="6"/>
  <c r="CJ27" i="6"/>
  <c r="CK27" i="6"/>
  <c r="CL27" i="6"/>
  <c r="CM27" i="6"/>
  <c r="CN27" i="6"/>
  <c r="CO27" i="6"/>
  <c r="CP27" i="6"/>
  <c r="CQ27" i="6"/>
  <c r="CR27" i="6"/>
  <c r="CS27" i="6"/>
  <c r="CT27" i="6"/>
  <c r="CU27" i="6"/>
  <c r="CV27" i="6"/>
  <c r="CW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I28" i="6"/>
  <c r="CJ28" i="6"/>
  <c r="CK28" i="6"/>
  <c r="CL28" i="6"/>
  <c r="CM28" i="6"/>
  <c r="CN28" i="6"/>
  <c r="CO28" i="6"/>
  <c r="CP28" i="6"/>
  <c r="CQ28" i="6"/>
  <c r="CR28" i="6"/>
  <c r="CS28" i="6"/>
  <c r="CT28" i="6"/>
  <c r="CU28" i="6"/>
  <c r="CV28" i="6"/>
  <c r="CW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BN29" i="6"/>
  <c r="BO29" i="6"/>
  <c r="BP29" i="6"/>
  <c r="BQ29" i="6"/>
  <c r="BR29" i="6"/>
  <c r="BS29" i="6"/>
  <c r="BT29" i="6"/>
  <c r="BU29" i="6"/>
  <c r="BV29" i="6"/>
  <c r="BW29" i="6"/>
  <c r="BX29" i="6"/>
  <c r="BY29" i="6"/>
  <c r="BZ29" i="6"/>
  <c r="CA29" i="6"/>
  <c r="CB29" i="6"/>
  <c r="CC29" i="6"/>
  <c r="CD29" i="6"/>
  <c r="CE29" i="6"/>
  <c r="CF29" i="6"/>
  <c r="CG29" i="6"/>
  <c r="CH29" i="6"/>
  <c r="CI29" i="6"/>
  <c r="CJ29" i="6"/>
  <c r="CK29" i="6"/>
  <c r="CL29" i="6"/>
  <c r="CM29" i="6"/>
  <c r="CN29" i="6"/>
  <c r="CO29" i="6"/>
  <c r="CP29" i="6"/>
  <c r="CQ29" i="6"/>
  <c r="CR29" i="6"/>
  <c r="CS29" i="6"/>
  <c r="CT29" i="6"/>
  <c r="CU29" i="6"/>
  <c r="CV29" i="6"/>
  <c r="CW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Q30" i="6"/>
  <c r="BR30" i="6"/>
  <c r="BS30" i="6"/>
  <c r="BT30" i="6"/>
  <c r="BU30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CH30" i="6"/>
  <c r="CI30" i="6"/>
  <c r="CJ30" i="6"/>
  <c r="CK30" i="6"/>
  <c r="CL30" i="6"/>
  <c r="CM30" i="6"/>
  <c r="CN30" i="6"/>
  <c r="CO30" i="6"/>
  <c r="CP30" i="6"/>
  <c r="CQ30" i="6"/>
  <c r="CR30" i="6"/>
  <c r="CS30" i="6"/>
  <c r="CT30" i="6"/>
  <c r="CU30" i="6"/>
  <c r="CV30" i="6"/>
  <c r="CW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BN31" i="6"/>
  <c r="BO31" i="6"/>
  <c r="BP31" i="6"/>
  <c r="BQ31" i="6"/>
  <c r="BR31" i="6"/>
  <c r="BS31" i="6"/>
  <c r="BT31" i="6"/>
  <c r="BU31" i="6"/>
  <c r="BV31" i="6"/>
  <c r="BW31" i="6"/>
  <c r="BX31" i="6"/>
  <c r="BY31" i="6"/>
  <c r="BZ31" i="6"/>
  <c r="CA31" i="6"/>
  <c r="CB31" i="6"/>
  <c r="CC31" i="6"/>
  <c r="CD31" i="6"/>
  <c r="CE31" i="6"/>
  <c r="CF31" i="6"/>
  <c r="CG31" i="6"/>
  <c r="CH31" i="6"/>
  <c r="CI31" i="6"/>
  <c r="CJ31" i="6"/>
  <c r="CK31" i="6"/>
  <c r="CL31" i="6"/>
  <c r="CM31" i="6"/>
  <c r="CN31" i="6"/>
  <c r="CO31" i="6"/>
  <c r="CP31" i="6"/>
  <c r="CQ31" i="6"/>
  <c r="CR31" i="6"/>
  <c r="CS31" i="6"/>
  <c r="CT31" i="6"/>
  <c r="CU31" i="6"/>
  <c r="CV31" i="6"/>
  <c r="CW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BQ32" i="6"/>
  <c r="BR32" i="6"/>
  <c r="BS32" i="6"/>
  <c r="BT32" i="6"/>
  <c r="BU32" i="6"/>
  <c r="BV32" i="6"/>
  <c r="BW32" i="6"/>
  <c r="BX32" i="6"/>
  <c r="BY32" i="6"/>
  <c r="BZ32" i="6"/>
  <c r="CA32" i="6"/>
  <c r="CB32" i="6"/>
  <c r="CC32" i="6"/>
  <c r="CD32" i="6"/>
  <c r="CE32" i="6"/>
  <c r="CF32" i="6"/>
  <c r="CG32" i="6"/>
  <c r="CH32" i="6"/>
  <c r="CI32" i="6"/>
  <c r="CJ32" i="6"/>
  <c r="CK32" i="6"/>
  <c r="CL32" i="6"/>
  <c r="CM32" i="6"/>
  <c r="CN32" i="6"/>
  <c r="CO32" i="6"/>
  <c r="CP32" i="6"/>
  <c r="CQ32" i="6"/>
  <c r="CR32" i="6"/>
  <c r="CS32" i="6"/>
  <c r="CT32" i="6"/>
  <c r="CU32" i="6"/>
  <c r="CV32" i="6"/>
  <c r="CW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BK33" i="6"/>
  <c r="BL33" i="6"/>
  <c r="BM33" i="6"/>
  <c r="BN33" i="6"/>
  <c r="BO33" i="6"/>
  <c r="BP33" i="6"/>
  <c r="BQ33" i="6"/>
  <c r="BR33" i="6"/>
  <c r="BS33" i="6"/>
  <c r="BT33" i="6"/>
  <c r="BU33" i="6"/>
  <c r="BV33" i="6"/>
  <c r="BW33" i="6"/>
  <c r="BX33" i="6"/>
  <c r="BY33" i="6"/>
  <c r="BZ33" i="6"/>
  <c r="CA33" i="6"/>
  <c r="CB33" i="6"/>
  <c r="CC33" i="6"/>
  <c r="CD33" i="6"/>
  <c r="CE33" i="6"/>
  <c r="CF33" i="6"/>
  <c r="CG33" i="6"/>
  <c r="CH33" i="6"/>
  <c r="CI33" i="6"/>
  <c r="CJ33" i="6"/>
  <c r="CK33" i="6"/>
  <c r="CL33" i="6"/>
  <c r="CM33" i="6"/>
  <c r="CN33" i="6"/>
  <c r="CO33" i="6"/>
  <c r="CP33" i="6"/>
  <c r="CQ33" i="6"/>
  <c r="CR33" i="6"/>
  <c r="CS33" i="6"/>
  <c r="CT33" i="6"/>
  <c r="CU33" i="6"/>
  <c r="CV33" i="6"/>
  <c r="CW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H34" i="6"/>
  <c r="BI34" i="6"/>
  <c r="BJ34" i="6"/>
  <c r="BK34" i="6"/>
  <c r="BL34" i="6"/>
  <c r="BM34" i="6"/>
  <c r="BN34" i="6"/>
  <c r="BO34" i="6"/>
  <c r="BP34" i="6"/>
  <c r="BQ34" i="6"/>
  <c r="BR34" i="6"/>
  <c r="BS34" i="6"/>
  <c r="BT34" i="6"/>
  <c r="BU34" i="6"/>
  <c r="BV34" i="6"/>
  <c r="BW34" i="6"/>
  <c r="BX34" i="6"/>
  <c r="BY34" i="6"/>
  <c r="BZ34" i="6"/>
  <c r="CA34" i="6"/>
  <c r="CB34" i="6"/>
  <c r="CC34" i="6"/>
  <c r="CD34" i="6"/>
  <c r="CE34" i="6"/>
  <c r="CF34" i="6"/>
  <c r="CG34" i="6"/>
  <c r="CH34" i="6"/>
  <c r="CI34" i="6"/>
  <c r="CJ34" i="6"/>
  <c r="CK34" i="6"/>
  <c r="CL34" i="6"/>
  <c r="CM34" i="6"/>
  <c r="CN34" i="6"/>
  <c r="CO34" i="6"/>
  <c r="CP34" i="6"/>
  <c r="CQ34" i="6"/>
  <c r="CR34" i="6"/>
  <c r="CS34" i="6"/>
  <c r="CT34" i="6"/>
  <c r="CU34" i="6"/>
  <c r="CV34" i="6"/>
  <c r="CW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BF35" i="6"/>
  <c r="BG35" i="6"/>
  <c r="BH35" i="6"/>
  <c r="BI35" i="6"/>
  <c r="BJ35" i="6"/>
  <c r="BK35" i="6"/>
  <c r="BL35" i="6"/>
  <c r="BM35" i="6"/>
  <c r="BN35" i="6"/>
  <c r="BO35" i="6"/>
  <c r="BP35" i="6"/>
  <c r="BQ35" i="6"/>
  <c r="BR35" i="6"/>
  <c r="BS35" i="6"/>
  <c r="B18" i="7" s="1"/>
  <c r="B34" i="7" s="1"/>
  <c r="BT35" i="6"/>
  <c r="C18" i="7" s="1"/>
  <c r="BU35" i="6"/>
  <c r="D18" i="7" s="1"/>
  <c r="D34" i="7" s="1"/>
  <c r="BV35" i="6"/>
  <c r="E18" i="7" s="1"/>
  <c r="E34" i="7" s="1"/>
  <c r="BW35" i="6"/>
  <c r="F18" i="7" s="1"/>
  <c r="F34" i="7" s="1"/>
  <c r="BX35" i="6"/>
  <c r="G18" i="7" s="1"/>
  <c r="G34" i="7" s="1"/>
  <c r="BY35" i="6"/>
  <c r="H18" i="7" s="1"/>
  <c r="H34" i="7" s="1"/>
  <c r="BZ35" i="6"/>
  <c r="I18" i="7" s="1"/>
  <c r="I34" i="7" s="1"/>
  <c r="CA35" i="6"/>
  <c r="J18" i="7" s="1"/>
  <c r="J34" i="7" s="1"/>
  <c r="CB35" i="6"/>
  <c r="K18" i="7" s="1"/>
  <c r="K34" i="7" s="1"/>
  <c r="CC35" i="6"/>
  <c r="L18" i="7" s="1"/>
  <c r="L34" i="7" s="1"/>
  <c r="CD35" i="6"/>
  <c r="M18" i="7" s="1"/>
  <c r="M34" i="7" s="1"/>
  <c r="CE35" i="6"/>
  <c r="N18" i="7" s="1"/>
  <c r="N34" i="7" s="1"/>
  <c r="CF35" i="6"/>
  <c r="O18" i="7" s="1"/>
  <c r="O34" i="7" s="1"/>
  <c r="CG35" i="6"/>
  <c r="P18" i="7" s="1"/>
  <c r="P34" i="7" s="1"/>
  <c r="CH35" i="6"/>
  <c r="Q18" i="7" s="1"/>
  <c r="Q34" i="7" s="1"/>
  <c r="CI35" i="6"/>
  <c r="R18" i="7" s="1"/>
  <c r="R34" i="7" s="1"/>
  <c r="CJ35" i="6"/>
  <c r="S18" i="7" s="1"/>
  <c r="S34" i="7" s="1"/>
  <c r="CK35" i="6"/>
  <c r="T18" i="7" s="1"/>
  <c r="T34" i="7" s="1"/>
  <c r="CL35" i="6"/>
  <c r="U18" i="7" s="1"/>
  <c r="U34" i="7" s="1"/>
  <c r="CM35" i="6"/>
  <c r="V18" i="7" s="1"/>
  <c r="V34" i="7" s="1"/>
  <c r="CN35" i="6"/>
  <c r="W18" i="7" s="1"/>
  <c r="W34" i="7" s="1"/>
  <c r="CO35" i="6"/>
  <c r="X18" i="7" s="1"/>
  <c r="X34" i="7" s="1"/>
  <c r="CP35" i="6"/>
  <c r="Y18" i="7" s="1"/>
  <c r="Y34" i="7" s="1"/>
  <c r="CQ35" i="6"/>
  <c r="Z18" i="7" s="1"/>
  <c r="Z34" i="7" s="1"/>
  <c r="CR35" i="6"/>
  <c r="AA18" i="7" s="1"/>
  <c r="AA34" i="7" s="1"/>
  <c r="CS35" i="6"/>
  <c r="AB18" i="7" s="1"/>
  <c r="AB34" i="7" s="1"/>
  <c r="CT35" i="6"/>
  <c r="AC18" i="7" s="1"/>
  <c r="AC34" i="7" s="1"/>
  <c r="CU35" i="6"/>
  <c r="AD18" i="7" s="1"/>
  <c r="AD34" i="7" s="1"/>
  <c r="CV35" i="6"/>
  <c r="AE18" i="7" s="1"/>
  <c r="AE34" i="7" s="1"/>
  <c r="CW35" i="6"/>
  <c r="AF18" i="7" s="1"/>
  <c r="AF34" i="7" s="1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BE36" i="6"/>
  <c r="BF36" i="6"/>
  <c r="BG36" i="6"/>
  <c r="BH36" i="6"/>
  <c r="BI36" i="6"/>
  <c r="BJ36" i="6"/>
  <c r="BK36" i="6"/>
  <c r="BL36" i="6"/>
  <c r="BM36" i="6"/>
  <c r="BN36" i="6"/>
  <c r="BO36" i="6"/>
  <c r="BP36" i="6"/>
  <c r="BQ36" i="6"/>
  <c r="BR36" i="6"/>
  <c r="BS36" i="6"/>
  <c r="BT36" i="6"/>
  <c r="BU36" i="6"/>
  <c r="BV36" i="6"/>
  <c r="BW36" i="6"/>
  <c r="BX36" i="6"/>
  <c r="BY36" i="6"/>
  <c r="BZ36" i="6"/>
  <c r="CA36" i="6"/>
  <c r="CB36" i="6"/>
  <c r="CC36" i="6"/>
  <c r="CD36" i="6"/>
  <c r="CE36" i="6"/>
  <c r="CF36" i="6"/>
  <c r="CG36" i="6"/>
  <c r="CH36" i="6"/>
  <c r="CI36" i="6"/>
  <c r="CJ36" i="6"/>
  <c r="CK36" i="6"/>
  <c r="CL36" i="6"/>
  <c r="CM36" i="6"/>
  <c r="CN36" i="6"/>
  <c r="CO36" i="6"/>
  <c r="CP36" i="6"/>
  <c r="CQ36" i="6"/>
  <c r="CR36" i="6"/>
  <c r="CS36" i="6"/>
  <c r="CT36" i="6"/>
  <c r="CU36" i="6"/>
  <c r="CV36" i="6"/>
  <c r="CW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BF37" i="6"/>
  <c r="BG37" i="6"/>
  <c r="BH37" i="6"/>
  <c r="BI37" i="6"/>
  <c r="BJ37" i="6"/>
  <c r="BK37" i="6"/>
  <c r="BL37" i="6"/>
  <c r="BM37" i="6"/>
  <c r="BN37" i="6"/>
  <c r="BO37" i="6"/>
  <c r="BP37" i="6"/>
  <c r="BQ37" i="6"/>
  <c r="BR37" i="6"/>
  <c r="BS37" i="6"/>
  <c r="B19" i="7" s="1"/>
  <c r="B35" i="7" s="1"/>
  <c r="BT37" i="6"/>
  <c r="C19" i="7" s="1"/>
  <c r="BU37" i="6"/>
  <c r="D19" i="7" s="1"/>
  <c r="D35" i="7" s="1"/>
  <c r="BV37" i="6"/>
  <c r="E19" i="7" s="1"/>
  <c r="E35" i="7" s="1"/>
  <c r="BW37" i="6"/>
  <c r="F19" i="7" s="1"/>
  <c r="F35" i="7" s="1"/>
  <c r="BX37" i="6"/>
  <c r="G19" i="7" s="1"/>
  <c r="G35" i="7" s="1"/>
  <c r="BY37" i="6"/>
  <c r="H19" i="7" s="1"/>
  <c r="H35" i="7" s="1"/>
  <c r="BZ37" i="6"/>
  <c r="I19" i="7" s="1"/>
  <c r="I35" i="7" s="1"/>
  <c r="CA37" i="6"/>
  <c r="J19" i="7" s="1"/>
  <c r="J35" i="7" s="1"/>
  <c r="CB37" i="6"/>
  <c r="K19" i="7" s="1"/>
  <c r="K35" i="7" s="1"/>
  <c r="CC37" i="6"/>
  <c r="L19" i="7" s="1"/>
  <c r="L35" i="7" s="1"/>
  <c r="CD37" i="6"/>
  <c r="M19" i="7" s="1"/>
  <c r="M35" i="7" s="1"/>
  <c r="CE37" i="6"/>
  <c r="N19" i="7" s="1"/>
  <c r="N35" i="7" s="1"/>
  <c r="CF37" i="6"/>
  <c r="O19" i="7" s="1"/>
  <c r="O35" i="7" s="1"/>
  <c r="CG37" i="6"/>
  <c r="P19" i="7" s="1"/>
  <c r="P35" i="7" s="1"/>
  <c r="CH37" i="6"/>
  <c r="Q19" i="7" s="1"/>
  <c r="Q35" i="7" s="1"/>
  <c r="CI37" i="6"/>
  <c r="R19" i="7" s="1"/>
  <c r="R35" i="7" s="1"/>
  <c r="CJ37" i="6"/>
  <c r="S19" i="7" s="1"/>
  <c r="S35" i="7" s="1"/>
  <c r="CK37" i="6"/>
  <c r="T19" i="7" s="1"/>
  <c r="T35" i="7" s="1"/>
  <c r="CL37" i="6"/>
  <c r="U19" i="7" s="1"/>
  <c r="U35" i="7" s="1"/>
  <c r="CM37" i="6"/>
  <c r="V19" i="7" s="1"/>
  <c r="V35" i="7" s="1"/>
  <c r="CN37" i="6"/>
  <c r="W19" i="7" s="1"/>
  <c r="W35" i="7" s="1"/>
  <c r="CO37" i="6"/>
  <c r="X19" i="7" s="1"/>
  <c r="X35" i="7" s="1"/>
  <c r="CP37" i="6"/>
  <c r="Y19" i="7" s="1"/>
  <c r="Y35" i="7" s="1"/>
  <c r="CQ37" i="6"/>
  <c r="Z19" i="7" s="1"/>
  <c r="Z35" i="7" s="1"/>
  <c r="CR37" i="6"/>
  <c r="AA19" i="7" s="1"/>
  <c r="AA35" i="7" s="1"/>
  <c r="CS37" i="6"/>
  <c r="AB19" i="7" s="1"/>
  <c r="AB35" i="7" s="1"/>
  <c r="CT37" i="6"/>
  <c r="AC19" i="7" s="1"/>
  <c r="AC35" i="7" s="1"/>
  <c r="CU37" i="6"/>
  <c r="AD19" i="7" s="1"/>
  <c r="AD35" i="7" s="1"/>
  <c r="CV37" i="6"/>
  <c r="AE19" i="7" s="1"/>
  <c r="AE35" i="7" s="1"/>
  <c r="CW37" i="6"/>
  <c r="AF19" i="7" s="1"/>
  <c r="AF35" i="7" s="1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BJ38" i="6"/>
  <c r="BK38" i="6"/>
  <c r="BL38" i="6"/>
  <c r="BM38" i="6"/>
  <c r="BN38" i="6"/>
  <c r="BO38" i="6"/>
  <c r="BP38" i="6"/>
  <c r="BQ38" i="6"/>
  <c r="BR38" i="6"/>
  <c r="BS38" i="6"/>
  <c r="BT38" i="6"/>
  <c r="BU38" i="6"/>
  <c r="BV38" i="6"/>
  <c r="BW38" i="6"/>
  <c r="BX38" i="6"/>
  <c r="BY38" i="6"/>
  <c r="BZ38" i="6"/>
  <c r="CA38" i="6"/>
  <c r="CB38" i="6"/>
  <c r="CC38" i="6"/>
  <c r="CD38" i="6"/>
  <c r="CE38" i="6"/>
  <c r="CF38" i="6"/>
  <c r="CG38" i="6"/>
  <c r="CH38" i="6"/>
  <c r="CI38" i="6"/>
  <c r="CJ38" i="6"/>
  <c r="CK38" i="6"/>
  <c r="CL38" i="6"/>
  <c r="CM38" i="6"/>
  <c r="CN38" i="6"/>
  <c r="CO38" i="6"/>
  <c r="CP38" i="6"/>
  <c r="CQ38" i="6"/>
  <c r="CR38" i="6"/>
  <c r="CS38" i="6"/>
  <c r="CT38" i="6"/>
  <c r="CU38" i="6"/>
  <c r="CV38" i="6"/>
  <c r="CW38" i="6"/>
  <c r="I49" i="7"/>
  <c r="J49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2" i="6"/>
  <c r="BC49" i="7" l="1"/>
  <c r="L72" i="7"/>
  <c r="N72" i="7" s="1"/>
  <c r="AV22" i="7"/>
  <c r="AV28" i="7"/>
  <c r="AV25" i="7"/>
  <c r="AV23" i="7"/>
  <c r="AV29" i="7"/>
  <c r="AV49" i="7"/>
  <c r="AV19" i="7"/>
  <c r="AV21" i="7"/>
  <c r="AV18" i="7"/>
  <c r="AV20" i="7"/>
  <c r="AV24" i="7"/>
  <c r="G64" i="7"/>
  <c r="BL103" i="6"/>
  <c r="BL105" i="6" s="1"/>
  <c r="BD103" i="6"/>
  <c r="BD105" i="6" s="1"/>
  <c r="AV103" i="6"/>
  <c r="AV105" i="6" s="1"/>
  <c r="AN103" i="6"/>
  <c r="AN105" i="6" s="1"/>
  <c r="AF103" i="6"/>
  <c r="AF105" i="6" s="1"/>
  <c r="X103" i="6"/>
  <c r="X105" i="6" s="1"/>
  <c r="P103" i="6"/>
  <c r="P105" i="6" s="1"/>
  <c r="H103" i="6"/>
  <c r="I8" i="7"/>
  <c r="I46" i="7" s="1"/>
  <c r="I31" i="7"/>
  <c r="I51" i="7" s="1"/>
  <c r="P8" i="7"/>
  <c r="P46" i="7" s="1"/>
  <c r="P31" i="7"/>
  <c r="P51" i="7" s="1"/>
  <c r="AE8" i="7"/>
  <c r="AE46" i="7" s="1"/>
  <c r="AE31" i="7"/>
  <c r="AE51" i="7" s="1"/>
  <c r="W8" i="7"/>
  <c r="W46" i="7" s="1"/>
  <c r="W31" i="7"/>
  <c r="W51" i="7" s="1"/>
  <c r="O8" i="7"/>
  <c r="O46" i="7" s="1"/>
  <c r="O31" i="7"/>
  <c r="O51" i="7" s="1"/>
  <c r="G8" i="7"/>
  <c r="G46" i="7" s="1"/>
  <c r="G31" i="7"/>
  <c r="G51" i="7" s="1"/>
  <c r="C32" i="7"/>
  <c r="AV32" i="7" s="1"/>
  <c r="DN5" i="6"/>
  <c r="AD8" i="7"/>
  <c r="AD31" i="7"/>
  <c r="AD51" i="7" s="1"/>
  <c r="V8" i="7"/>
  <c r="V46" i="7" s="1"/>
  <c r="V31" i="7"/>
  <c r="V51" i="7" s="1"/>
  <c r="N8" i="7"/>
  <c r="N31" i="7"/>
  <c r="N51" i="7" s="1"/>
  <c r="F8" i="7"/>
  <c r="F46" i="7" s="1"/>
  <c r="F31" i="7"/>
  <c r="F51" i="7" s="1"/>
  <c r="Y8" i="7"/>
  <c r="Y46" i="7" s="1"/>
  <c r="Y31" i="7"/>
  <c r="Y51" i="7" s="1"/>
  <c r="CI66" i="6"/>
  <c r="AB8" i="7"/>
  <c r="AB46" i="7" s="1"/>
  <c r="AB31" i="7"/>
  <c r="AB51" i="7" s="1"/>
  <c r="T8" i="7"/>
  <c r="T31" i="7"/>
  <c r="T51" i="7" s="1"/>
  <c r="L8" i="7"/>
  <c r="L46" i="7" s="1"/>
  <c r="L31" i="7"/>
  <c r="L51" i="7" s="1"/>
  <c r="D8" i="7"/>
  <c r="D46" i="7" s="1"/>
  <c r="D31" i="7"/>
  <c r="D51" i="7" s="1"/>
  <c r="Q8" i="7"/>
  <c r="Q46" i="7" s="1"/>
  <c r="Q31" i="7"/>
  <c r="Q51" i="7" s="1"/>
  <c r="AF8" i="7"/>
  <c r="AF46" i="7" s="1"/>
  <c r="AF31" i="7"/>
  <c r="AF51" i="7" s="1"/>
  <c r="H8" i="7"/>
  <c r="H46" i="7" s="1"/>
  <c r="H31" i="7"/>
  <c r="H51" i="7" s="1"/>
  <c r="L70" i="7"/>
  <c r="N70" i="7" s="1"/>
  <c r="AC8" i="7"/>
  <c r="AC46" i="7" s="1"/>
  <c r="AC31" i="7"/>
  <c r="AC51" i="7" s="1"/>
  <c r="U8" i="7"/>
  <c r="U46" i="7" s="1"/>
  <c r="U31" i="7"/>
  <c r="U51" i="7" s="1"/>
  <c r="M8" i="7"/>
  <c r="M31" i="7"/>
  <c r="M51" i="7" s="1"/>
  <c r="E8" i="7"/>
  <c r="E31" i="7"/>
  <c r="E51" i="7" s="1"/>
  <c r="CW66" i="6"/>
  <c r="CO66" i="6"/>
  <c r="CG66" i="6"/>
  <c r="AA8" i="7"/>
  <c r="AA46" i="7" s="1"/>
  <c r="AA31" i="7"/>
  <c r="AA51" i="7" s="1"/>
  <c r="S8" i="7"/>
  <c r="S31" i="7"/>
  <c r="S51" i="7" s="1"/>
  <c r="K8" i="7"/>
  <c r="K46" i="7" s="1"/>
  <c r="K31" i="7"/>
  <c r="K51" i="7" s="1"/>
  <c r="C8" i="7"/>
  <c r="C46" i="7" s="1"/>
  <c r="C31" i="7"/>
  <c r="DN4" i="6"/>
  <c r="X8" i="7"/>
  <c r="X46" i="7" s="1"/>
  <c r="X31" i="7"/>
  <c r="X51" i="7" s="1"/>
  <c r="CQ66" i="6"/>
  <c r="Z8" i="7"/>
  <c r="Z46" i="7" s="1"/>
  <c r="Z31" i="7"/>
  <c r="Z51" i="7" s="1"/>
  <c r="R8" i="7"/>
  <c r="R31" i="7"/>
  <c r="R51" i="7" s="1"/>
  <c r="J8" i="7"/>
  <c r="J46" i="7" s="1"/>
  <c r="J31" i="7"/>
  <c r="J51" i="7" s="1"/>
  <c r="B8" i="7"/>
  <c r="B46" i="7" s="1"/>
  <c r="AZ46" i="7" s="1"/>
  <c r="B31" i="7"/>
  <c r="B51" i="7" s="1"/>
  <c r="C41" i="7"/>
  <c r="C39" i="7"/>
  <c r="C40" i="7"/>
  <c r="CV66" i="6"/>
  <c r="CN66" i="6"/>
  <c r="CU66" i="6"/>
  <c r="CM66" i="6"/>
  <c r="CT66" i="6"/>
  <c r="CL66" i="6"/>
  <c r="CP66" i="6"/>
  <c r="CH66" i="6"/>
  <c r="CS66" i="6"/>
  <c r="CK66" i="6"/>
  <c r="CR66" i="6"/>
  <c r="CJ66" i="6"/>
  <c r="BQ103" i="6"/>
  <c r="BQ105" i="6" s="1"/>
  <c r="BI103" i="6"/>
  <c r="BI105" i="6" s="1"/>
  <c r="BA103" i="6"/>
  <c r="BA105" i="6" s="1"/>
  <c r="AS103" i="6"/>
  <c r="AS105" i="6" s="1"/>
  <c r="AK103" i="6"/>
  <c r="AK105" i="6" s="1"/>
  <c r="AC103" i="6"/>
  <c r="AC105" i="6" s="1"/>
  <c r="U103" i="6"/>
  <c r="U105" i="6" s="1"/>
  <c r="M103" i="6"/>
  <c r="M105" i="6" s="1"/>
  <c r="E103" i="6"/>
  <c r="BK103" i="6"/>
  <c r="BK105" i="6" s="1"/>
  <c r="BC103" i="6"/>
  <c r="BC105" i="6" s="1"/>
  <c r="AU103" i="6"/>
  <c r="AU105" i="6" s="1"/>
  <c r="AM103" i="6"/>
  <c r="AE103" i="6"/>
  <c r="AE105" i="6" s="1"/>
  <c r="W103" i="6"/>
  <c r="W105" i="6" s="1"/>
  <c r="O103" i="6"/>
  <c r="O105" i="6" s="1"/>
  <c r="G103" i="6"/>
  <c r="BR103" i="6"/>
  <c r="BR105" i="6" s="1"/>
  <c r="BJ103" i="6"/>
  <c r="BJ105" i="6" s="1"/>
  <c r="BB103" i="6"/>
  <c r="BB105" i="6" s="1"/>
  <c r="AT103" i="6"/>
  <c r="AT105" i="6" s="1"/>
  <c r="AL103" i="6"/>
  <c r="AL105" i="6" s="1"/>
  <c r="AD103" i="6"/>
  <c r="AD105" i="6" s="1"/>
  <c r="V103" i="6"/>
  <c r="V105" i="6" s="1"/>
  <c r="N103" i="6"/>
  <c r="N105" i="6" s="1"/>
  <c r="F103" i="6"/>
  <c r="BO103" i="6"/>
  <c r="BO105" i="6" s="1"/>
  <c r="BG103" i="6"/>
  <c r="BG105" i="6" s="1"/>
  <c r="AY103" i="6"/>
  <c r="AY105" i="6" s="1"/>
  <c r="AQ103" i="6"/>
  <c r="AQ105" i="6" s="1"/>
  <c r="AI103" i="6"/>
  <c r="AI105" i="6" s="1"/>
  <c r="AA103" i="6"/>
  <c r="AA105" i="6" s="1"/>
  <c r="S103" i="6"/>
  <c r="S105" i="6" s="1"/>
  <c r="K103" i="6"/>
  <c r="BN103" i="6"/>
  <c r="BN105" i="6" s="1"/>
  <c r="BF103" i="6"/>
  <c r="BF105" i="6" s="1"/>
  <c r="AX103" i="6"/>
  <c r="AX105" i="6" s="1"/>
  <c r="AP103" i="6"/>
  <c r="AP105" i="6" s="1"/>
  <c r="AH103" i="6"/>
  <c r="AH105" i="6" s="1"/>
  <c r="Z103" i="6"/>
  <c r="Z105" i="6" s="1"/>
  <c r="R103" i="6"/>
  <c r="R105" i="6" s="1"/>
  <c r="J103" i="6"/>
  <c r="K30" i="7"/>
  <c r="K50" i="7" s="1"/>
  <c r="K91" i="7" s="1"/>
  <c r="CB103" i="6"/>
  <c r="CB105" i="6" s="1"/>
  <c r="B27" i="7"/>
  <c r="B45" i="7" s="1"/>
  <c r="B77" i="7" s="1"/>
  <c r="BS104" i="6"/>
  <c r="Z30" i="7"/>
  <c r="Z50" i="7" s="1"/>
  <c r="CQ103" i="6"/>
  <c r="CQ105" i="6" s="1"/>
  <c r="J30" i="7"/>
  <c r="J50" i="7" s="1"/>
  <c r="CA103" i="6"/>
  <c r="CA105" i="6" s="1"/>
  <c r="B30" i="7"/>
  <c r="B50" i="7" s="1"/>
  <c r="AZ50" i="7" s="1"/>
  <c r="BS103" i="6"/>
  <c r="AM105" i="6"/>
  <c r="Q30" i="7"/>
  <c r="Q50" i="7" s="1"/>
  <c r="Q91" i="7" s="1"/>
  <c r="CH103" i="6"/>
  <c r="CH105" i="6" s="1"/>
  <c r="X30" i="7"/>
  <c r="X50" i="7" s="1"/>
  <c r="X91" i="7" s="1"/>
  <c r="CO103" i="6"/>
  <c r="CO105" i="6" s="1"/>
  <c r="AE30" i="7"/>
  <c r="AE50" i="7" s="1"/>
  <c r="AE91" i="7" s="1"/>
  <c r="CV103" i="6"/>
  <c r="CV105" i="6" s="1"/>
  <c r="W30" i="7"/>
  <c r="W50" i="7" s="1"/>
  <c r="W91" i="7" s="1"/>
  <c r="CN103" i="6"/>
  <c r="CN105" i="6" s="1"/>
  <c r="O30" i="7"/>
  <c r="O50" i="7" s="1"/>
  <c r="O91" i="7" s="1"/>
  <c r="CF103" i="6"/>
  <c r="CF105" i="6" s="1"/>
  <c r="G30" i="7"/>
  <c r="G50" i="7" s="1"/>
  <c r="G91" i="7" s="1"/>
  <c r="BX103" i="6"/>
  <c r="BX105" i="6" s="1"/>
  <c r="BP103" i="6"/>
  <c r="BP105" i="6" s="1"/>
  <c r="BH103" i="6"/>
  <c r="BH105" i="6" s="1"/>
  <c r="AZ103" i="6"/>
  <c r="AZ105" i="6" s="1"/>
  <c r="AR103" i="6"/>
  <c r="AR105" i="6" s="1"/>
  <c r="AJ103" i="6"/>
  <c r="AJ105" i="6" s="1"/>
  <c r="AB103" i="6"/>
  <c r="AB105" i="6" s="1"/>
  <c r="T103" i="6"/>
  <c r="T105" i="6" s="1"/>
  <c r="L103" i="6"/>
  <c r="D103" i="6"/>
  <c r="S30" i="7"/>
  <c r="S50" i="7" s="1"/>
  <c r="S91" i="7" s="1"/>
  <c r="CJ103" i="6"/>
  <c r="CJ105" i="6" s="1"/>
  <c r="R30" i="7"/>
  <c r="R50" i="7" s="1"/>
  <c r="CI103" i="6"/>
  <c r="CI105" i="6" s="1"/>
  <c r="Y30" i="7"/>
  <c r="Y50" i="7" s="1"/>
  <c r="CP103" i="6"/>
  <c r="CP105" i="6" s="1"/>
  <c r="I30" i="7"/>
  <c r="I50" i="7" s="1"/>
  <c r="I91" i="7" s="1"/>
  <c r="BZ103" i="6"/>
  <c r="BZ105" i="6" s="1"/>
  <c r="P30" i="7"/>
  <c r="P50" i="7" s="1"/>
  <c r="P91" i="7" s="1"/>
  <c r="CG103" i="6"/>
  <c r="CG105" i="6" s="1"/>
  <c r="AD30" i="7"/>
  <c r="AD50" i="7" s="1"/>
  <c r="AD91" i="7" s="1"/>
  <c r="CU103" i="6"/>
  <c r="CU105" i="6" s="1"/>
  <c r="V30" i="7"/>
  <c r="V50" i="7" s="1"/>
  <c r="V91" i="7" s="1"/>
  <c r="CM103" i="6"/>
  <c r="CM105" i="6" s="1"/>
  <c r="N30" i="7"/>
  <c r="N50" i="7" s="1"/>
  <c r="N91" i="7" s="1"/>
  <c r="CE103" i="6"/>
  <c r="CE105" i="6" s="1"/>
  <c r="F30" i="7"/>
  <c r="F50" i="7" s="1"/>
  <c r="F91" i="7" s="1"/>
  <c r="BW103" i="6"/>
  <c r="BW105" i="6" s="1"/>
  <c r="C103" i="6"/>
  <c r="AA30" i="7"/>
  <c r="AA50" i="7" s="1"/>
  <c r="AA91" i="7" s="1"/>
  <c r="CR103" i="6"/>
  <c r="CR105" i="6" s="1"/>
  <c r="C30" i="7"/>
  <c r="BT103" i="6"/>
  <c r="BT105" i="6" s="1"/>
  <c r="H30" i="7"/>
  <c r="H50" i="7" s="1"/>
  <c r="H91" i="7" s="1"/>
  <c r="BY103" i="6"/>
  <c r="BY105" i="6" s="1"/>
  <c r="AC30" i="7"/>
  <c r="AC50" i="7" s="1"/>
  <c r="AC91" i="7" s="1"/>
  <c r="CT103" i="6"/>
  <c r="CT105" i="6" s="1"/>
  <c r="U30" i="7"/>
  <c r="U50" i="7" s="1"/>
  <c r="CL103" i="6"/>
  <c r="CL105" i="6" s="1"/>
  <c r="M30" i="7"/>
  <c r="M50" i="7" s="1"/>
  <c r="M91" i="7" s="1"/>
  <c r="CD103" i="6"/>
  <c r="CD105" i="6" s="1"/>
  <c r="E30" i="7"/>
  <c r="E50" i="7" s="1"/>
  <c r="E91" i="7" s="1"/>
  <c r="BV103" i="6"/>
  <c r="BV105" i="6" s="1"/>
  <c r="AF30" i="7"/>
  <c r="AF50" i="7" s="1"/>
  <c r="AF91" i="7" s="1"/>
  <c r="CW103" i="6"/>
  <c r="CW105" i="6" s="1"/>
  <c r="CX103" i="6"/>
  <c r="CX105" i="6" s="1"/>
  <c r="AB30" i="7"/>
  <c r="AB50" i="7" s="1"/>
  <c r="CS103" i="6"/>
  <c r="CS105" i="6" s="1"/>
  <c r="T30" i="7"/>
  <c r="T50" i="7" s="1"/>
  <c r="T91" i="7" s="1"/>
  <c r="CK103" i="6"/>
  <c r="CK105" i="6" s="1"/>
  <c r="L30" i="7"/>
  <c r="L50" i="7" s="1"/>
  <c r="L91" i="7" s="1"/>
  <c r="CC103" i="6"/>
  <c r="CC105" i="6" s="1"/>
  <c r="D30" i="7"/>
  <c r="D50" i="7" s="1"/>
  <c r="D91" i="7" s="1"/>
  <c r="BU103" i="6"/>
  <c r="BU105" i="6" s="1"/>
  <c r="BM103" i="6"/>
  <c r="BM105" i="6" s="1"/>
  <c r="BE103" i="6"/>
  <c r="BE105" i="6" s="1"/>
  <c r="AW103" i="6"/>
  <c r="AW105" i="6" s="1"/>
  <c r="AO103" i="6"/>
  <c r="AO105" i="6" s="1"/>
  <c r="AG103" i="6"/>
  <c r="AG105" i="6" s="1"/>
  <c r="Y103" i="6"/>
  <c r="Y105" i="6" s="1"/>
  <c r="Q103" i="6"/>
  <c r="Q105" i="6" s="1"/>
  <c r="I103" i="6"/>
  <c r="C70" i="7"/>
  <c r="D67" i="7"/>
  <c r="D71" i="7"/>
  <c r="D66" i="7"/>
  <c r="C65" i="7"/>
  <c r="C68" i="7"/>
  <c r="D69" i="7"/>
  <c r="C71" i="7"/>
  <c r="C66" i="7"/>
  <c r="D72" i="7"/>
  <c r="D65" i="7"/>
  <c r="C69" i="7"/>
  <c r="D70" i="7"/>
  <c r="C67" i="7"/>
  <c r="D68" i="7"/>
  <c r="C72" i="7"/>
  <c r="AC79" i="7"/>
  <c r="U79" i="7"/>
  <c r="M79" i="7"/>
  <c r="E79" i="7"/>
  <c r="T79" i="7"/>
  <c r="L79" i="7"/>
  <c r="AB79" i="7"/>
  <c r="D79" i="7"/>
  <c r="C38" i="7"/>
  <c r="Y79" i="7"/>
  <c r="I79" i="7"/>
  <c r="B26" i="7"/>
  <c r="B42" i="7" s="1"/>
  <c r="AF79" i="7"/>
  <c r="P79" i="7"/>
  <c r="AE79" i="7"/>
  <c r="W79" i="7"/>
  <c r="O79" i="7"/>
  <c r="G79" i="7"/>
  <c r="Q79" i="7"/>
  <c r="X79" i="7"/>
  <c r="H79" i="7"/>
  <c r="C37" i="7"/>
  <c r="AD79" i="7"/>
  <c r="V79" i="7"/>
  <c r="N79" i="7"/>
  <c r="F79" i="7"/>
  <c r="C34" i="7"/>
  <c r="AA79" i="7"/>
  <c r="K79" i="7"/>
  <c r="S79" i="7"/>
  <c r="C36" i="7"/>
  <c r="B11" i="7"/>
  <c r="B48" i="7" s="1"/>
  <c r="AZ48" i="7" s="1"/>
  <c r="C35" i="7"/>
  <c r="Z79" i="7"/>
  <c r="R79" i="7"/>
  <c r="J79" i="7"/>
  <c r="AA26" i="7"/>
  <c r="AA42" i="7" s="1"/>
  <c r="AA78" i="7" s="1"/>
  <c r="S26" i="7"/>
  <c r="S42" i="7" s="1"/>
  <c r="S78" i="7" s="1"/>
  <c r="K26" i="7"/>
  <c r="K42" i="7" s="1"/>
  <c r="K78" i="7" s="1"/>
  <c r="C26" i="7"/>
  <c r="B40" i="7"/>
  <c r="B64" i="7"/>
  <c r="Y11" i="7"/>
  <c r="Y48" i="7" s="1"/>
  <c r="Q11" i="7"/>
  <c r="Q48" i="7" s="1"/>
  <c r="I11" i="7"/>
  <c r="I48" i="7" s="1"/>
  <c r="D64" i="7"/>
  <c r="C64" i="7"/>
  <c r="AB44" i="7"/>
  <c r="T44" i="7"/>
  <c r="L44" i="7"/>
  <c r="D44" i="7"/>
  <c r="Z26" i="7"/>
  <c r="Z42" i="7" s="1"/>
  <c r="Z78" i="7" s="1"/>
  <c r="R26" i="7"/>
  <c r="R42" i="7" s="1"/>
  <c r="R78" i="7" s="1"/>
  <c r="J26" i="7"/>
  <c r="J42" i="7" s="1"/>
  <c r="J78" i="7" s="1"/>
  <c r="AE44" i="7"/>
  <c r="W44" i="7"/>
  <c r="O44" i="7"/>
  <c r="G44" i="7"/>
  <c r="Y43" i="7"/>
  <c r="Q43" i="7"/>
  <c r="I43" i="7"/>
  <c r="AA44" i="7"/>
  <c r="S44" i="7"/>
  <c r="K44" i="7"/>
  <c r="AF11" i="7"/>
  <c r="AF48" i="7" s="1"/>
  <c r="X11" i="7"/>
  <c r="X48" i="7" s="1"/>
  <c r="P11" i="7"/>
  <c r="P48" i="7" s="1"/>
  <c r="H11" i="7"/>
  <c r="H48" i="7" s="1"/>
  <c r="Y26" i="7"/>
  <c r="Y42" i="7" s="1"/>
  <c r="Y78" i="7" s="1"/>
  <c r="Q26" i="7"/>
  <c r="Q42" i="7" s="1"/>
  <c r="Q78" i="7" s="1"/>
  <c r="I26" i="7"/>
  <c r="I42" i="7" s="1"/>
  <c r="I78" i="7" s="1"/>
  <c r="AF43" i="7"/>
  <c r="X43" i="7"/>
  <c r="P43" i="7"/>
  <c r="H43" i="7"/>
  <c r="Z44" i="7"/>
  <c r="R44" i="7"/>
  <c r="J44" i="7"/>
  <c r="AE11" i="7"/>
  <c r="AE48" i="7" s="1"/>
  <c r="W11" i="7"/>
  <c r="W48" i="7" s="1"/>
  <c r="O11" i="7"/>
  <c r="O48" i="7" s="1"/>
  <c r="G11" i="7"/>
  <c r="G48" i="7" s="1"/>
  <c r="Y44" i="7"/>
  <c r="Q44" i="7"/>
  <c r="I44" i="7"/>
  <c r="AD43" i="7"/>
  <c r="V43" i="7"/>
  <c r="N43" i="7"/>
  <c r="F43" i="7"/>
  <c r="AF44" i="7"/>
  <c r="X44" i="7"/>
  <c r="P44" i="7"/>
  <c r="H44" i="7"/>
  <c r="AB11" i="7"/>
  <c r="AB48" i="7" s="1"/>
  <c r="T11" i="7"/>
  <c r="T48" i="7" s="1"/>
  <c r="L11" i="7"/>
  <c r="L48" i="7" s="1"/>
  <c r="D11" i="7"/>
  <c r="D48" i="7" s="1"/>
  <c r="V26" i="7"/>
  <c r="V42" i="7" s="1"/>
  <c r="V78" i="7" s="1"/>
  <c r="N26" i="7"/>
  <c r="N42" i="7" s="1"/>
  <c r="N78" i="7" s="1"/>
  <c r="AD26" i="7"/>
  <c r="AD42" i="7" s="1"/>
  <c r="AD78" i="7" s="1"/>
  <c r="F26" i="7"/>
  <c r="F42" i="7" s="1"/>
  <c r="F78" i="7" s="1"/>
  <c r="J6" i="7"/>
  <c r="K27" i="7"/>
  <c r="K45" i="7" s="1"/>
  <c r="K87" i="7" s="1"/>
  <c r="Y6" i="7"/>
  <c r="Z27" i="7"/>
  <c r="Z45" i="7" s="1"/>
  <c r="Z87" i="7" s="1"/>
  <c r="R27" i="7"/>
  <c r="R45" i="7" s="1"/>
  <c r="R87" i="7" s="1"/>
  <c r="Q6" i="7"/>
  <c r="I6" i="7"/>
  <c r="J27" i="7"/>
  <c r="J45" i="7" s="1"/>
  <c r="J87" i="7" s="1"/>
  <c r="X6" i="7"/>
  <c r="Y27" i="7"/>
  <c r="Y45" i="7" s="1"/>
  <c r="Y87" i="7" s="1"/>
  <c r="P6" i="7"/>
  <c r="Q27" i="7"/>
  <c r="Q45" i="7" s="1"/>
  <c r="Q87" i="7" s="1"/>
  <c r="H6" i="7"/>
  <c r="I27" i="7"/>
  <c r="I45" i="7" s="1"/>
  <c r="I87" i="7" s="1"/>
  <c r="AE43" i="7"/>
  <c r="W43" i="7"/>
  <c r="O43" i="7"/>
  <c r="G43" i="7"/>
  <c r="R6" i="7"/>
  <c r="S27" i="7"/>
  <c r="S45" i="7" s="1"/>
  <c r="S87" i="7" s="1"/>
  <c r="AF26" i="7"/>
  <c r="AF42" i="7" s="1"/>
  <c r="AF78" i="7" s="1"/>
  <c r="X26" i="7"/>
  <c r="X42" i="7" s="1"/>
  <c r="X78" i="7" s="1"/>
  <c r="P26" i="7"/>
  <c r="P42" i="7" s="1"/>
  <c r="H26" i="7"/>
  <c r="H42" i="7" s="1"/>
  <c r="H78" i="7" s="1"/>
  <c r="AE6" i="7"/>
  <c r="AF27" i="7"/>
  <c r="AF45" i="7" s="1"/>
  <c r="AF87" i="7" s="1"/>
  <c r="W6" i="7"/>
  <c r="X27" i="7"/>
  <c r="X45" i="7" s="1"/>
  <c r="X87" i="7" s="1"/>
  <c r="O6" i="7"/>
  <c r="P27" i="7"/>
  <c r="P45" i="7" s="1"/>
  <c r="P87" i="7" s="1"/>
  <c r="G6" i="7"/>
  <c r="H27" i="7"/>
  <c r="H45" i="7" s="1"/>
  <c r="H87" i="7" s="1"/>
  <c r="AD11" i="7"/>
  <c r="AD48" i="7" s="1"/>
  <c r="V11" i="7"/>
  <c r="V48" i="7" s="1"/>
  <c r="N11" i="7"/>
  <c r="N48" i="7" s="1"/>
  <c r="F11" i="7"/>
  <c r="F48" i="7" s="1"/>
  <c r="AE26" i="7"/>
  <c r="AE42" i="7" s="1"/>
  <c r="AE78" i="7" s="1"/>
  <c r="W26" i="7"/>
  <c r="W42" i="7" s="1"/>
  <c r="O26" i="7"/>
  <c r="O42" i="7" s="1"/>
  <c r="O78" i="7" s="1"/>
  <c r="G26" i="7"/>
  <c r="G42" i="7" s="1"/>
  <c r="G78" i="7" s="1"/>
  <c r="AE27" i="7"/>
  <c r="AE45" i="7" s="1"/>
  <c r="AE87" i="7" s="1"/>
  <c r="AD6" i="7"/>
  <c r="W27" i="7"/>
  <c r="W45" i="7" s="1"/>
  <c r="W87" i="7" s="1"/>
  <c r="V6" i="7"/>
  <c r="O27" i="7"/>
  <c r="O45" i="7" s="1"/>
  <c r="O87" i="7" s="1"/>
  <c r="N6" i="7"/>
  <c r="G27" i="7"/>
  <c r="G45" i="7" s="1"/>
  <c r="G87" i="7" s="1"/>
  <c r="F6" i="7"/>
  <c r="AC11" i="7"/>
  <c r="U11" i="7"/>
  <c r="M11" i="7"/>
  <c r="M48" i="7" s="1"/>
  <c r="E11" i="7"/>
  <c r="E48" i="7" s="1"/>
  <c r="AC43" i="7"/>
  <c r="U43" i="7"/>
  <c r="M43" i="7"/>
  <c r="E43" i="7"/>
  <c r="Z6" i="7"/>
  <c r="AA27" i="7"/>
  <c r="AA45" i="7" s="1"/>
  <c r="AA87" i="7" s="1"/>
  <c r="AC6" i="7"/>
  <c r="AD27" i="7"/>
  <c r="AD45" i="7" s="1"/>
  <c r="AD87" i="7" s="1"/>
  <c r="N27" i="7"/>
  <c r="N45" i="7" s="1"/>
  <c r="N87" i="7" s="1"/>
  <c r="M6" i="7"/>
  <c r="AB43" i="7"/>
  <c r="L43" i="7"/>
  <c r="AD44" i="7"/>
  <c r="V44" i="7"/>
  <c r="N44" i="7"/>
  <c r="F44" i="7"/>
  <c r="AC26" i="7"/>
  <c r="AC42" i="7" s="1"/>
  <c r="AC78" i="7" s="1"/>
  <c r="U26" i="7"/>
  <c r="U42" i="7" s="1"/>
  <c r="U78" i="7" s="1"/>
  <c r="M26" i="7"/>
  <c r="M42" i="7" s="1"/>
  <c r="E26" i="7"/>
  <c r="E42" i="7" s="1"/>
  <c r="E78" i="7" s="1"/>
  <c r="AB6" i="7"/>
  <c r="AC27" i="7"/>
  <c r="AC45" i="7" s="1"/>
  <c r="AC87" i="7" s="1"/>
  <c r="T6" i="7"/>
  <c r="U27" i="7"/>
  <c r="U45" i="7" s="1"/>
  <c r="U87" i="7" s="1"/>
  <c r="L6" i="7"/>
  <c r="M27" i="7"/>
  <c r="M45" i="7" s="1"/>
  <c r="M87" i="7" s="1"/>
  <c r="E27" i="7"/>
  <c r="E45" i="7" s="1"/>
  <c r="E87" i="7" s="1"/>
  <c r="D6" i="7"/>
  <c r="AA11" i="7"/>
  <c r="AA48" i="7" s="1"/>
  <c r="S11" i="7"/>
  <c r="S48" i="7" s="1"/>
  <c r="K11" i="7"/>
  <c r="K48" i="7" s="1"/>
  <c r="C11" i="7"/>
  <c r="C48" i="7" s="1"/>
  <c r="AA43" i="7"/>
  <c r="S43" i="7"/>
  <c r="K43" i="7"/>
  <c r="B6" i="7"/>
  <c r="C27" i="7"/>
  <c r="U6" i="7"/>
  <c r="V27" i="7"/>
  <c r="V45" i="7" s="1"/>
  <c r="V87" i="7" s="1"/>
  <c r="E6" i="7"/>
  <c r="F27" i="7"/>
  <c r="F45" i="7" s="1"/>
  <c r="F87" i="7" s="1"/>
  <c r="T43" i="7"/>
  <c r="D43" i="7"/>
  <c r="AC44" i="7"/>
  <c r="U44" i="7"/>
  <c r="M44" i="7"/>
  <c r="E44" i="7"/>
  <c r="AB26" i="7"/>
  <c r="AB42" i="7" s="1"/>
  <c r="AB78" i="7" s="1"/>
  <c r="T26" i="7"/>
  <c r="T42" i="7" s="1"/>
  <c r="T78" i="7" s="1"/>
  <c r="L26" i="7"/>
  <c r="L42" i="7" s="1"/>
  <c r="L78" i="7" s="1"/>
  <c r="D26" i="7"/>
  <c r="D42" i="7" s="1"/>
  <c r="D78" i="7" s="1"/>
  <c r="AA6" i="7"/>
  <c r="AB27" i="7"/>
  <c r="AB45" i="7" s="1"/>
  <c r="AB87" i="7" s="1"/>
  <c r="T27" i="7"/>
  <c r="T45" i="7" s="1"/>
  <c r="T87" i="7" s="1"/>
  <c r="S6" i="7"/>
  <c r="K6" i="7"/>
  <c r="L27" i="7"/>
  <c r="L45" i="7" s="1"/>
  <c r="L87" i="7" s="1"/>
  <c r="C6" i="7"/>
  <c r="D27" i="7"/>
  <c r="Z11" i="7"/>
  <c r="Z48" i="7" s="1"/>
  <c r="R11" i="7"/>
  <c r="R48" i="7" s="1"/>
  <c r="J11" i="7"/>
  <c r="J48" i="7" s="1"/>
  <c r="Z43" i="7"/>
  <c r="R43" i="7"/>
  <c r="J43" i="7"/>
  <c r="AV9" i="7"/>
  <c r="C43" i="7"/>
  <c r="C44" i="7"/>
  <c r="AC3" i="7"/>
  <c r="U3" i="7"/>
  <c r="M3" i="7"/>
  <c r="E3" i="7"/>
  <c r="AD3" i="7"/>
  <c r="V3" i="7"/>
  <c r="N3" i="7"/>
  <c r="AB3" i="7"/>
  <c r="T3" i="7"/>
  <c r="P3" i="7"/>
  <c r="L3" i="7"/>
  <c r="D3" i="7"/>
  <c r="X3" i="7"/>
  <c r="F3" i="7"/>
  <c r="H3" i="7"/>
  <c r="Z3" i="7"/>
  <c r="R3" i="7"/>
  <c r="J3" i="7"/>
  <c r="Q47" i="7"/>
  <c r="AF47" i="7"/>
  <c r="AE47" i="7"/>
  <c r="W47" i="7"/>
  <c r="O47" i="7"/>
  <c r="G47" i="7"/>
  <c r="AA3" i="7"/>
  <c r="S3" i="7"/>
  <c r="K3" i="7"/>
  <c r="C3" i="7"/>
  <c r="AD47" i="7"/>
  <c r="V47" i="7"/>
  <c r="N47" i="7"/>
  <c r="F47" i="7"/>
  <c r="Y47" i="7"/>
  <c r="X47" i="7"/>
  <c r="M47" i="7"/>
  <c r="Y3" i="7"/>
  <c r="Q3" i="7"/>
  <c r="I3" i="7"/>
  <c r="AB47" i="7"/>
  <c r="T47" i="7"/>
  <c r="L47" i="7"/>
  <c r="D47" i="7"/>
  <c r="I47" i="7"/>
  <c r="H47" i="7"/>
  <c r="AC47" i="7"/>
  <c r="E47" i="7"/>
  <c r="AA47" i="7"/>
  <c r="S47" i="7"/>
  <c r="K47" i="7"/>
  <c r="C47" i="7"/>
  <c r="P47" i="7"/>
  <c r="U47" i="7"/>
  <c r="AE3" i="7"/>
  <c r="AF3" i="7"/>
  <c r="W3" i="7"/>
  <c r="O3" i="7"/>
  <c r="G3" i="7"/>
  <c r="Z47" i="7"/>
  <c r="J47" i="7"/>
  <c r="BC43" i="7" l="1"/>
  <c r="H2" i="7"/>
  <c r="E2" i="7"/>
  <c r="AV37" i="7"/>
  <c r="AZ37" i="7" s="1"/>
  <c r="BC37" i="7"/>
  <c r="AV40" i="7"/>
  <c r="BC40" i="7"/>
  <c r="BA40" i="7"/>
  <c r="AV39" i="7"/>
  <c r="AZ39" i="7" s="1"/>
  <c r="BC39" i="7"/>
  <c r="B70" i="7"/>
  <c r="AV41" i="7"/>
  <c r="AZ41" i="7" s="1"/>
  <c r="BC41" i="7"/>
  <c r="AV34" i="7"/>
  <c r="AZ34" i="7" s="1"/>
  <c r="BC34" i="7"/>
  <c r="BA42" i="7"/>
  <c r="AV38" i="7"/>
  <c r="BC38" i="7"/>
  <c r="AV35" i="7"/>
  <c r="BC35" i="7"/>
  <c r="BC44" i="7"/>
  <c r="AV36" i="7"/>
  <c r="AZ36" i="7" s="1"/>
  <c r="BC36" i="7"/>
  <c r="U2" i="7"/>
  <c r="L73" i="7"/>
  <c r="L74" i="7"/>
  <c r="N74" i="7" s="1"/>
  <c r="T2" i="7"/>
  <c r="C73" i="7"/>
  <c r="AF2" i="7"/>
  <c r="AV27" i="7"/>
  <c r="AV43" i="7"/>
  <c r="AZ43" i="7" s="1"/>
  <c r="T46" i="7"/>
  <c r="T90" i="7" s="1"/>
  <c r="AV31" i="7"/>
  <c r="AV44" i="7"/>
  <c r="AV30" i="7"/>
  <c r="S2" i="7"/>
  <c r="AX42" i="7"/>
  <c r="AV26" i="7"/>
  <c r="L2" i="7"/>
  <c r="AZ35" i="7"/>
  <c r="G66" i="7"/>
  <c r="G69" i="7"/>
  <c r="G68" i="7"/>
  <c r="G71" i="7"/>
  <c r="G70" i="7"/>
  <c r="G59" i="7"/>
  <c r="G58" i="7"/>
  <c r="G65" i="7"/>
  <c r="G67" i="7"/>
  <c r="G72" i="7"/>
  <c r="C2" i="7"/>
  <c r="E46" i="7"/>
  <c r="E90" i="7" s="1"/>
  <c r="M46" i="7"/>
  <c r="M90" i="7" s="1"/>
  <c r="S46" i="7"/>
  <c r="S90" i="7" s="1"/>
  <c r="V2" i="7"/>
  <c r="W2" i="7"/>
  <c r="D2" i="7"/>
  <c r="F2" i="7"/>
  <c r="Y2" i="7"/>
  <c r="K2" i="7"/>
  <c r="Q2" i="7"/>
  <c r="AE2" i="7"/>
  <c r="AB2" i="7"/>
  <c r="J2" i="7"/>
  <c r="AV8" i="7"/>
  <c r="R2" i="7"/>
  <c r="G2" i="7"/>
  <c r="X2" i="7"/>
  <c r="AC2" i="7"/>
  <c r="P2" i="7"/>
  <c r="N2" i="7"/>
  <c r="AD2" i="7"/>
  <c r="O2" i="7"/>
  <c r="AA2" i="7"/>
  <c r="I2" i="7"/>
  <c r="C51" i="7"/>
  <c r="M2" i="7"/>
  <c r="Z2" i="7"/>
  <c r="N46" i="7"/>
  <c r="N90" i="7" s="1"/>
  <c r="AD46" i="7"/>
  <c r="AD90" i="7" s="1"/>
  <c r="R46" i="7"/>
  <c r="C52" i="7"/>
  <c r="AZ52" i="7"/>
  <c r="BA46" i="7" s="1"/>
  <c r="B71" i="7"/>
  <c r="L71" i="7"/>
  <c r="B72" i="7"/>
  <c r="C50" i="7"/>
  <c r="C42" i="7"/>
  <c r="P78" i="7"/>
  <c r="K88" i="7"/>
  <c r="K89" i="7" s="1"/>
  <c r="Y88" i="7"/>
  <c r="Y89" i="7" s="1"/>
  <c r="C79" i="7"/>
  <c r="AV79" i="7" s="1"/>
  <c r="BS105" i="6"/>
  <c r="AB88" i="7"/>
  <c r="AB89" i="7" s="1"/>
  <c r="AB91" i="7"/>
  <c r="AB92" i="7" s="1"/>
  <c r="R88" i="7"/>
  <c r="R89" i="7" s="1"/>
  <c r="U88" i="7"/>
  <c r="U89" i="7" s="1"/>
  <c r="I88" i="7"/>
  <c r="I89" i="7" s="1"/>
  <c r="S88" i="7"/>
  <c r="S89" i="7" s="1"/>
  <c r="R91" i="7"/>
  <c r="R92" i="7" s="1"/>
  <c r="AA88" i="7"/>
  <c r="AA89" i="7" s="1"/>
  <c r="AD88" i="7"/>
  <c r="AD89" i="7" s="1"/>
  <c r="J91" i="7"/>
  <c r="J92" i="7" s="1"/>
  <c r="L88" i="7"/>
  <c r="L89" i="7" s="1"/>
  <c r="AE88" i="7"/>
  <c r="AE89" i="7" s="1"/>
  <c r="Q88" i="7"/>
  <c r="Q89" i="7" s="1"/>
  <c r="Z91" i="7"/>
  <c r="Z92" i="7" s="1"/>
  <c r="W88" i="7"/>
  <c r="W89" i="7" s="1"/>
  <c r="F88" i="7"/>
  <c r="F89" i="7" s="1"/>
  <c r="AF88" i="7"/>
  <c r="AF89" i="7" s="1"/>
  <c r="J88" i="7"/>
  <c r="J89" i="7" s="1"/>
  <c r="T88" i="7"/>
  <c r="T89" i="7" s="1"/>
  <c r="AC88" i="7"/>
  <c r="AC89" i="7" s="1"/>
  <c r="G88" i="7"/>
  <c r="G89" i="7" s="1"/>
  <c r="X88" i="7"/>
  <c r="X89" i="7" s="1"/>
  <c r="AG88" i="7"/>
  <c r="AG89" i="7" s="1"/>
  <c r="O88" i="7"/>
  <c r="O89" i="7" s="1"/>
  <c r="E88" i="7"/>
  <c r="E89" i="7" s="1"/>
  <c r="U91" i="7"/>
  <c r="U92" i="7" s="1"/>
  <c r="N88" i="7"/>
  <c r="N89" i="7" s="1"/>
  <c r="M88" i="7"/>
  <c r="M89" i="7" s="1"/>
  <c r="Y91" i="7"/>
  <c r="Y92" i="7" s="1"/>
  <c r="Z88" i="7"/>
  <c r="Z89" i="7" s="1"/>
  <c r="H88" i="7"/>
  <c r="H89" i="7" s="1"/>
  <c r="V88" i="7"/>
  <c r="V89" i="7" s="1"/>
  <c r="P88" i="7"/>
  <c r="P89" i="7" s="1"/>
  <c r="S94" i="7"/>
  <c r="S92" i="7"/>
  <c r="S93" i="7"/>
  <c r="F94" i="7"/>
  <c r="F93" i="7"/>
  <c r="F92" i="7"/>
  <c r="W92" i="7"/>
  <c r="W93" i="7"/>
  <c r="W94" i="7"/>
  <c r="I92" i="7"/>
  <c r="I93" i="7"/>
  <c r="I94" i="7"/>
  <c r="T94" i="7"/>
  <c r="T92" i="7"/>
  <c r="T93" i="7"/>
  <c r="AA94" i="7"/>
  <c r="AA92" i="7"/>
  <c r="AA93" i="7"/>
  <c r="AF92" i="7"/>
  <c r="AF93" i="7"/>
  <c r="AF94" i="7"/>
  <c r="R93" i="7"/>
  <c r="R94" i="7"/>
  <c r="AD93" i="7"/>
  <c r="AD94" i="7"/>
  <c r="AD92" i="7"/>
  <c r="AB94" i="7"/>
  <c r="AB93" i="7"/>
  <c r="E93" i="7"/>
  <c r="E94" i="7"/>
  <c r="E92" i="7"/>
  <c r="G92" i="7"/>
  <c r="G93" i="7"/>
  <c r="G94" i="7"/>
  <c r="Y93" i="7"/>
  <c r="Y94" i="7"/>
  <c r="K94" i="7"/>
  <c r="K92" i="7"/>
  <c r="K93" i="7"/>
  <c r="AC93" i="7"/>
  <c r="AC94" i="7"/>
  <c r="AC92" i="7"/>
  <c r="Q92" i="7"/>
  <c r="Q93" i="7"/>
  <c r="Q94" i="7"/>
  <c r="U93" i="7"/>
  <c r="U94" i="7"/>
  <c r="P92" i="7"/>
  <c r="P93" i="7"/>
  <c r="P94" i="7"/>
  <c r="X93" i="7"/>
  <c r="X92" i="7"/>
  <c r="X94" i="7"/>
  <c r="V94" i="7"/>
  <c r="V93" i="7"/>
  <c r="V92" i="7"/>
  <c r="AE92" i="7"/>
  <c r="AE93" i="7"/>
  <c r="AE94" i="7"/>
  <c r="Z93" i="7"/>
  <c r="Z94" i="7"/>
  <c r="M93" i="7"/>
  <c r="M94" i="7"/>
  <c r="M92" i="7"/>
  <c r="H93" i="7"/>
  <c r="H92" i="7"/>
  <c r="H94" i="7"/>
  <c r="L94" i="7"/>
  <c r="L92" i="7"/>
  <c r="L93" i="7"/>
  <c r="N93" i="7"/>
  <c r="N94" i="7"/>
  <c r="N92" i="7"/>
  <c r="O92" i="7"/>
  <c r="O93" i="7"/>
  <c r="O94" i="7"/>
  <c r="J93" i="7"/>
  <c r="J94" i="7"/>
  <c r="B68" i="7"/>
  <c r="B67" i="7"/>
  <c r="B65" i="7"/>
  <c r="M78" i="7"/>
  <c r="W78" i="7"/>
  <c r="D73" i="7"/>
  <c r="B66" i="7"/>
  <c r="B69" i="7"/>
  <c r="B78" i="7"/>
  <c r="N77" i="7"/>
  <c r="E77" i="7"/>
  <c r="V77" i="7"/>
  <c r="P77" i="7"/>
  <c r="AE77" i="7"/>
  <c r="J77" i="7"/>
  <c r="L77" i="7"/>
  <c r="Q77" i="7"/>
  <c r="Z77" i="7"/>
  <c r="AB77" i="7"/>
  <c r="AC77" i="7"/>
  <c r="S77" i="7"/>
  <c r="AA77" i="7"/>
  <c r="O77" i="7"/>
  <c r="Y77" i="7"/>
  <c r="G77" i="7"/>
  <c r="F77" i="7"/>
  <c r="H77" i="7"/>
  <c r="W77" i="7"/>
  <c r="AF77" i="7"/>
  <c r="AD77" i="7"/>
  <c r="X77" i="7"/>
  <c r="M77" i="7"/>
  <c r="U77" i="7"/>
  <c r="I77" i="7"/>
  <c r="R77" i="7"/>
  <c r="K77" i="7"/>
  <c r="T77" i="7"/>
  <c r="D90" i="7"/>
  <c r="L90" i="7"/>
  <c r="F90" i="7"/>
  <c r="H90" i="7"/>
  <c r="O90" i="7"/>
  <c r="W90" i="7"/>
  <c r="J90" i="7"/>
  <c r="AE90" i="7"/>
  <c r="Z90" i="7"/>
  <c r="V90" i="7"/>
  <c r="P90" i="7"/>
  <c r="X90" i="7"/>
  <c r="AF90" i="7"/>
  <c r="C90" i="7"/>
  <c r="K90" i="7"/>
  <c r="AB90" i="7"/>
  <c r="AA90" i="7"/>
  <c r="I90" i="7"/>
  <c r="Q90" i="7"/>
  <c r="Y90" i="7"/>
  <c r="G90" i="7"/>
  <c r="B58" i="7"/>
  <c r="D60" i="7"/>
  <c r="B59" i="7"/>
  <c r="B63" i="7"/>
  <c r="C59" i="7"/>
  <c r="B62" i="7"/>
  <c r="D45" i="7"/>
  <c r="D87" i="7" s="1"/>
  <c r="C58" i="7"/>
  <c r="D62" i="7"/>
  <c r="C60" i="7"/>
  <c r="C105" i="7" s="1"/>
  <c r="C106" i="7" s="1"/>
  <c r="D58" i="7"/>
  <c r="D59" i="7"/>
  <c r="T5" i="7"/>
  <c r="U48" i="7"/>
  <c r="C63" i="7" s="1"/>
  <c r="Q4" i="7"/>
  <c r="R47" i="7"/>
  <c r="G62" i="7" s="1"/>
  <c r="AB5" i="7"/>
  <c r="AC48" i="7"/>
  <c r="D63" i="7" s="1"/>
  <c r="AV10" i="7"/>
  <c r="AV3" i="7"/>
  <c r="AV11" i="7"/>
  <c r="AV6" i="7"/>
  <c r="C45" i="7"/>
  <c r="BC45" i="7" s="1"/>
  <c r="C5" i="7"/>
  <c r="AD5" i="7"/>
  <c r="M5" i="7"/>
  <c r="S16" i="1"/>
  <c r="S14" i="1"/>
  <c r="L4" i="7"/>
  <c r="U4" i="7"/>
  <c r="Z5" i="7"/>
  <c r="N4" i="7"/>
  <c r="W5" i="7"/>
  <c r="AC4" i="7"/>
  <c r="AC5" i="7"/>
  <c r="R4" i="7"/>
  <c r="G4" i="7"/>
  <c r="K5" i="7"/>
  <c r="H4" i="7"/>
  <c r="S4" i="7"/>
  <c r="U5" i="7"/>
  <c r="AA4" i="7"/>
  <c r="X4" i="7"/>
  <c r="Q5" i="7"/>
  <c r="I5" i="7"/>
  <c r="Y5" i="7"/>
  <c r="D5" i="7"/>
  <c r="D4" i="7"/>
  <c r="F5" i="7"/>
  <c r="Z4" i="7"/>
  <c r="H5" i="7"/>
  <c r="S5" i="7"/>
  <c r="P5" i="7"/>
  <c r="AE5" i="7"/>
  <c r="AF5" i="7"/>
  <c r="V4" i="7"/>
  <c r="AD4" i="7"/>
  <c r="AE4" i="7"/>
  <c r="AF4" i="7"/>
  <c r="J4" i="7"/>
  <c r="AB4" i="7"/>
  <c r="L5" i="7"/>
  <c r="N5" i="7"/>
  <c r="G5" i="7"/>
  <c r="C4" i="7"/>
  <c r="E4" i="7"/>
  <c r="J5" i="7"/>
  <c r="AA5" i="7"/>
  <c r="P4" i="7"/>
  <c r="T4" i="7"/>
  <c r="I4" i="7"/>
  <c r="O4" i="7"/>
  <c r="W4" i="7"/>
  <c r="Y4" i="7"/>
  <c r="V5" i="7"/>
  <c r="O5" i="7"/>
  <c r="K4" i="7"/>
  <c r="X5" i="7"/>
  <c r="M4" i="7"/>
  <c r="R5" i="7"/>
  <c r="F4" i="7"/>
  <c r="E5" i="7"/>
  <c r="S18" i="1"/>
  <c r="S13" i="1"/>
  <c r="S17" i="1"/>
  <c r="S21" i="1"/>
  <c r="AX40" i="7" l="1"/>
  <c r="AW58" i="7"/>
  <c r="AZ40" i="7"/>
  <c r="BC48" i="7"/>
  <c r="AX38" i="7"/>
  <c r="AW90" i="7"/>
  <c r="AV42" i="7"/>
  <c r="AV57" i="7" s="1"/>
  <c r="AU57" i="7" s="1"/>
  <c r="BC42" i="7"/>
  <c r="BC52" i="7"/>
  <c r="AV52" i="7"/>
  <c r="BC51" i="7"/>
  <c r="AV51" i="7"/>
  <c r="AZ51" i="7" s="1"/>
  <c r="BC47" i="7"/>
  <c r="AV50" i="7"/>
  <c r="BC50" i="7"/>
  <c r="BC46" i="7"/>
  <c r="AV45" i="7"/>
  <c r="L75" i="7"/>
  <c r="N73" i="7"/>
  <c r="O73" i="7"/>
  <c r="AZ44" i="7"/>
  <c r="N71" i="7"/>
  <c r="O71" i="7"/>
  <c r="AV46" i="7"/>
  <c r="AV48" i="7"/>
  <c r="AV47" i="7"/>
  <c r="B61" i="7"/>
  <c r="G73" i="7"/>
  <c r="G61" i="7"/>
  <c r="AW59" i="7"/>
  <c r="G63" i="7"/>
  <c r="AZ38" i="7"/>
  <c r="G60" i="7"/>
  <c r="AV2" i="7"/>
  <c r="D61" i="7"/>
  <c r="BA52" i="7"/>
  <c r="BA47" i="7"/>
  <c r="BA49" i="7"/>
  <c r="C61" i="7"/>
  <c r="D105" i="7"/>
  <c r="D106" i="7" s="1"/>
  <c r="P70" i="7"/>
  <c r="BA48" i="7"/>
  <c r="C91" i="7"/>
  <c r="C78" i="7"/>
  <c r="AV78" i="7" s="1"/>
  <c r="D88" i="7"/>
  <c r="D89" i="7" s="1"/>
  <c r="C88" i="7"/>
  <c r="B73" i="7"/>
  <c r="C77" i="7"/>
  <c r="D94" i="7"/>
  <c r="D92" i="7"/>
  <c r="D93" i="7"/>
  <c r="AX55" i="7"/>
  <c r="D77" i="7"/>
  <c r="U90" i="7"/>
  <c r="AC90" i="7"/>
  <c r="C87" i="7"/>
  <c r="AV87" i="7" s="1"/>
  <c r="R90" i="7"/>
  <c r="B60" i="7"/>
  <c r="B105" i="7" s="1"/>
  <c r="B106" i="7" s="1"/>
  <c r="C62" i="7"/>
  <c r="AV4" i="7"/>
  <c r="AV5" i="7"/>
  <c r="K15" i="1"/>
  <c r="O16" i="1"/>
  <c r="O14" i="1"/>
  <c r="K16" i="1"/>
  <c r="K14" i="1"/>
  <c r="O18" i="1"/>
  <c r="S20" i="1"/>
  <c r="T26" i="1" s="1"/>
  <c r="P17" i="1"/>
  <c r="P14" i="1"/>
  <c r="K17" i="1"/>
  <c r="K18" i="1"/>
  <c r="P18" i="1"/>
  <c r="P16" i="1"/>
  <c r="AV88" i="7" l="1"/>
  <c r="AV77" i="7"/>
  <c r="AV80" i="7" s="1"/>
  <c r="AV58" i="7"/>
  <c r="AW57" i="7" s="1"/>
  <c r="AV90" i="7"/>
  <c r="AZ42" i="7"/>
  <c r="AW91" i="7"/>
  <c r="AX91" i="7" s="1"/>
  <c r="AV91" i="7"/>
  <c r="O75" i="7"/>
  <c r="N75" i="7"/>
  <c r="AX44" i="7"/>
  <c r="AZ45" i="7"/>
  <c r="H69" i="7"/>
  <c r="F105" i="7"/>
  <c r="F106" i="7" s="1"/>
  <c r="C92" i="7"/>
  <c r="AV92" i="7" s="1"/>
  <c r="C93" i="7"/>
  <c r="AV93" i="7" s="1"/>
  <c r="C94" i="7"/>
  <c r="AV94" i="7" s="1"/>
  <c r="Q16" i="1"/>
  <c r="Q18" i="1"/>
  <c r="Q14" i="1"/>
  <c r="C89" i="7"/>
  <c r="AV89" i="7" s="1"/>
  <c r="K21" i="1"/>
  <c r="O17" i="1"/>
  <c r="Q17" i="1" s="1"/>
  <c r="K13" i="1"/>
  <c r="K20" i="1" s="1"/>
  <c r="O13" i="1"/>
  <c r="Q13" i="1" s="1"/>
  <c r="P15" i="1"/>
  <c r="O21" i="1"/>
  <c r="F59" i="7" l="1"/>
  <c r="AY55" i="7"/>
  <c r="AW63" i="7"/>
  <c r="P24" i="1"/>
  <c r="O15" i="1"/>
  <c r="O20" i="1" s="1"/>
  <c r="P20" i="1"/>
  <c r="Q15" i="1" l="1"/>
  <c r="P23" i="1"/>
  <c r="AE13" i="1"/>
  <c r="Z14" i="1"/>
  <c r="AE20" i="1" l="1"/>
  <c r="AF20" i="1" s="1"/>
  <c r="AF13" i="1"/>
  <c r="Z36" i="1"/>
  <c r="Z37" i="1" s="1"/>
  <c r="Z38" i="1" s="1"/>
  <c r="AB14" i="1"/>
  <c r="Z15" i="1"/>
  <c r="AB15" i="1" l="1"/>
  <c r="AB16" i="1" s="1"/>
  <c r="Z16" i="1"/>
  <c r="AV59" i="7"/>
</calcChain>
</file>

<file path=xl/sharedStrings.xml><?xml version="1.0" encoding="utf-8"?>
<sst xmlns="http://schemas.openxmlformats.org/spreadsheetml/2006/main" count="392" uniqueCount="194">
  <si>
    <t>npp</t>
  </si>
  <si>
    <t>removal</t>
  </si>
  <si>
    <t>StdLive</t>
  </si>
  <si>
    <t>StdDead</t>
  </si>
  <si>
    <t>stdwcloss</t>
  </si>
  <si>
    <t>RawLitter</t>
  </si>
  <si>
    <t>DownDead</t>
  </si>
  <si>
    <t>raw2lit</t>
  </si>
  <si>
    <t>down2lit</t>
  </si>
  <si>
    <t>lit2co2</t>
  </si>
  <si>
    <t>Litter</t>
  </si>
  <si>
    <t>lit2soc</t>
  </si>
  <si>
    <t>soc2co2</t>
  </si>
  <si>
    <t>SOC</t>
  </si>
  <si>
    <t>DELTA</t>
  </si>
  <si>
    <t>NBP/NBCD</t>
  </si>
  <si>
    <t>Total C</t>
  </si>
  <si>
    <t>rawlitter*</t>
  </si>
  <si>
    <t>** leaching is included soc2co2</t>
  </si>
  <si>
    <t>leaching**</t>
  </si>
  <si>
    <t>Time</t>
  </si>
  <si>
    <t>livc2std</t>
  </si>
  <si>
    <t>livc2down</t>
  </si>
  <si>
    <t>****fallw is non-disturbance wood mortality</t>
  </si>
  <si>
    <t>***livc2std &amp; livc2down are disturbance wood mortality</t>
  </si>
  <si>
    <t>* rwalitter =leaf&amp;root litterfall + cdistlitc(when not using dist data)</t>
  </si>
  <si>
    <t>fallw</t>
  </si>
  <si>
    <t>soc</t>
  </si>
  <si>
    <t>litter</t>
  </si>
  <si>
    <t>f-live</t>
  </si>
  <si>
    <t>f-soc</t>
  </si>
  <si>
    <t>f-dead</t>
  </si>
  <si>
    <t>f-litter</t>
  </si>
  <si>
    <t>NBP</t>
  </si>
  <si>
    <t>live</t>
  </si>
  <si>
    <t>dead</t>
  </si>
  <si>
    <t>NPP</t>
  </si>
  <si>
    <t>Logging</t>
  </si>
  <si>
    <t>Grain</t>
  </si>
  <si>
    <t>Burn</t>
  </si>
  <si>
    <t>Straw</t>
  </si>
  <si>
    <t>grain+straw</t>
  </si>
  <si>
    <t>avg</t>
  </si>
  <si>
    <t>1971-2010</t>
  </si>
  <si>
    <t>totceco</t>
  </si>
  <si>
    <t>delta</t>
  </si>
  <si>
    <t>TgC</t>
  </si>
  <si>
    <t>annual</t>
  </si>
  <si>
    <t>suface litter</t>
  </si>
  <si>
    <t>live biomass</t>
  </si>
  <si>
    <t>soil carbon</t>
  </si>
  <si>
    <t>dead wood</t>
  </si>
  <si>
    <t>delta_annual</t>
  </si>
  <si>
    <t>logging, deforestation, shrub/grass/ag removal in urbanization,</t>
  </si>
  <si>
    <t>but exclude fire removal and grain/straw harvest</t>
  </si>
  <si>
    <t xml:space="preserve">(The issue was that not all C removal were output, </t>
  </si>
  <si>
    <t>so add deadcrem and livecrem can temporarily fix</t>
  </si>
  <si>
    <t>the C budget)</t>
  </si>
  <si>
    <t>NEP</t>
  </si>
  <si>
    <t>total_area</t>
  </si>
  <si>
    <t>Area</t>
  </si>
  <si>
    <t>NBP(TgC)</t>
  </si>
  <si>
    <t>NPP(TgC)</t>
  </si>
  <si>
    <t>NEP(TgC)</t>
  </si>
  <si>
    <t>960x960</t>
  </si>
  <si>
    <t>by sq meter</t>
  </si>
  <si>
    <t>sim pixels</t>
  </si>
  <si>
    <t>g-&gt;ton</t>
  </si>
  <si>
    <t>ton-&gt;tg</t>
  </si>
  <si>
    <t>Delta</t>
  </si>
  <si>
    <t>Delta/year</t>
  </si>
  <si>
    <t>live(TgC)</t>
  </si>
  <si>
    <t>soc(TgC)</t>
  </si>
  <si>
    <t>dead(TgC)</t>
  </si>
  <si>
    <t>litter(TgC)</t>
  </si>
  <si>
    <t>total_count1</t>
  </si>
  <si>
    <t>The deadcrem is removal of dead biomass in urbanization</t>
  </si>
  <si>
    <t>The livecrem is removal of live biomass, including thinning,</t>
  </si>
  <si>
    <t>stddown = stdwdc+deadwdc, SO deadwdc =  stddown - stdwdc</t>
  </si>
  <si>
    <t>cgrain = cgrain + cfruit, but they are under different mask, no overlap</t>
  </si>
  <si>
    <t>Pixels</t>
  </si>
  <si>
    <t>81-90</t>
  </si>
  <si>
    <t>91-00</t>
  </si>
  <si>
    <t>01-10</t>
  </si>
  <si>
    <t>71-80</t>
  </si>
  <si>
    <t>delta-totceco</t>
  </si>
  <si>
    <t>*the above is 40 year average</t>
  </si>
  <si>
    <t>sum_pools</t>
  </si>
  <si>
    <t>71-10</t>
  </si>
  <si>
    <t>Logging(TgC)</t>
  </si>
  <si>
    <t>Grain(TgC)</t>
  </si>
  <si>
    <t>Straw(TgC)</t>
  </si>
  <si>
    <t>Burn(TgC)</t>
  </si>
  <si>
    <t>NEP-NBP</t>
  </si>
  <si>
    <t>removals</t>
  </si>
  <si>
    <t>Thinning</t>
  </si>
  <si>
    <t>Thinning(TgC)</t>
  </si>
  <si>
    <t>Livecrem</t>
  </si>
  <si>
    <t>deadrem</t>
  </si>
  <si>
    <t>Deadrem</t>
  </si>
  <si>
    <t>Livecrem(TgC)</t>
  </si>
  <si>
    <t>Deadrem(TgC)</t>
  </si>
  <si>
    <t>soc2co2(TgC)</t>
  </si>
  <si>
    <t>lit2co2(TgC)</t>
  </si>
  <si>
    <t>Deadcrem+Livecrem-loging-thinning</t>
  </si>
  <si>
    <t>urban</t>
  </si>
  <si>
    <t>logging+thinning</t>
  </si>
  <si>
    <t>NBP/totceco</t>
  </si>
  <si>
    <t>NBP/NPP</t>
  </si>
  <si>
    <t>NBP/NEP</t>
  </si>
  <si>
    <t>delta_totceco</t>
  </si>
  <si>
    <t>1 kg C/m2 in one 960m pixels = 921,6 metric ton C = 0.0009216 TgC</t>
  </si>
  <si>
    <t>1x1</t>
  </si>
  <si>
    <t>1 gram C/m2 in one 960m pixels = 0.9216 metric ton C = 0.0000009216 TgC</t>
  </si>
  <si>
    <t>stats_category</t>
  </si>
  <si>
    <t>serial_id</t>
  </si>
  <si>
    <t>region_id</t>
  </si>
  <si>
    <t>region_area</t>
  </si>
  <si>
    <t>region_2</t>
  </si>
  <si>
    <t>region_3</t>
  </si>
  <si>
    <t>region_4</t>
  </si>
  <si>
    <t>1km</t>
  </si>
  <si>
    <t>3km</t>
  </si>
  <si>
    <t>%</t>
  </si>
  <si>
    <t>9*3km</t>
  </si>
  <si>
    <t>NBP-diff-totceco</t>
  </si>
  <si>
    <t>NPP Increase</t>
  </si>
  <si>
    <t>71-75</t>
  </si>
  <si>
    <t>Burn, veg+soil</t>
  </si>
  <si>
    <t>total removal</t>
  </si>
  <si>
    <t>NBP90-10</t>
  </si>
  <si>
    <t>NBP01-05</t>
  </si>
  <si>
    <t>cbiotot</t>
  </si>
  <si>
    <t>totbiou</t>
  </si>
  <si>
    <t>71-15</t>
  </si>
  <si>
    <t>region_1</t>
  </si>
  <si>
    <t>check1</t>
  </si>
  <si>
    <t>check2</t>
  </si>
  <si>
    <t>all pixels</t>
  </si>
  <si>
    <t>exclude 100</t>
  </si>
  <si>
    <t>11-15</t>
  </si>
  <si>
    <t>NEP Increase</t>
  </si>
  <si>
    <t>NBP Increase</t>
  </si>
  <si>
    <t>STD</t>
  </si>
  <si>
    <t>sum_xcovmax.nc.txt</t>
  </si>
  <si>
    <t>total_avg</t>
  </si>
  <si>
    <t>sum_fu.nc.txt</t>
  </si>
  <si>
    <t>sum_cbiotot.nc.txt</t>
  </si>
  <si>
    <t>sum_totbiou.nc.txt</t>
  </si>
  <si>
    <t>sum_totcsoi.nc.txt</t>
  </si>
  <si>
    <t>sum_stddown.nc.txt</t>
  </si>
  <si>
    <t>sum_cgrain.nc.txt</t>
  </si>
  <si>
    <t>sum_vegtype0.nc.txt</t>
  </si>
  <si>
    <t>sum_aynpptot.nc.txt</t>
  </si>
  <si>
    <t>sum_totlit.nc.txt</t>
  </si>
  <si>
    <t>sum_ayneetot.nc.txt</t>
  </si>
  <si>
    <t>sum_aynbp.nc.txt</t>
  </si>
  <si>
    <t>sum_ayCH4.nc.txt</t>
  </si>
  <si>
    <t>sum_ayn2oflux.nc.txt</t>
  </si>
  <si>
    <t>sum_gdd5this.nc.txt</t>
  </si>
  <si>
    <t>sum_ayprcp.nc.txt</t>
  </si>
  <si>
    <t>sum_totceco.nc.txt</t>
  </si>
  <si>
    <t>sum_yrleach.nc.txt</t>
  </si>
  <si>
    <t>sum_logging.nc.txt</t>
  </si>
  <si>
    <t>sum_soilcomb.nc.txt</t>
  </si>
  <si>
    <t>sum_vegcomb.nc.txt</t>
  </si>
  <si>
    <t>sum_strawc.nc.txt</t>
  </si>
  <si>
    <t>sum_deadcrem.nc.txt</t>
  </si>
  <si>
    <t>sum_livecrem.nc.txt</t>
  </si>
  <si>
    <t>sum_cdisturb.nc.txt</t>
  </si>
  <si>
    <t>sum_totwdl.nc.txt</t>
  </si>
  <si>
    <t>sum_stdwdc.nc.txt</t>
  </si>
  <si>
    <t>sum_rawlitc.nc.txt</t>
  </si>
  <si>
    <t>sum_fallw.nc.txt</t>
  </si>
  <si>
    <t>sum_livc2std.nc.txt</t>
  </si>
  <si>
    <t>sum_livc2down.nc.txt</t>
  </si>
  <si>
    <t>sum_stdwcloss.nc.txt</t>
  </si>
  <si>
    <t>sum_down2lit.nc.txt</t>
  </si>
  <si>
    <t>sum_lit2co2.nc.txt</t>
  </si>
  <si>
    <t>sum_lit2soc.nc.txt</t>
  </si>
  <si>
    <t>sum_soc2co2.nc.txt</t>
  </si>
  <si>
    <t>sum_raw2lit.nc.txt</t>
  </si>
  <si>
    <t>region_5</t>
  </si>
  <si>
    <t>region_6</t>
  </si>
  <si>
    <t>region_7</t>
  </si>
  <si>
    <t>region_8</t>
  </si>
  <si>
    <t>region_9</t>
  </si>
  <si>
    <t>region_10</t>
  </si>
  <si>
    <t>region_11</t>
  </si>
  <si>
    <t>region_12</t>
  </si>
  <si>
    <t>region_13</t>
  </si>
  <si>
    <t>region_14</t>
  </si>
  <si>
    <t>region id 1 is some pixels not covered ecoregion/fips map, so the ecoregion ID is 1.</t>
  </si>
  <si>
    <t>summary should be based on ecoregion 1-13 only, so line 89 is to be used.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</si>
</sst>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9" x14ac:knownFonts="1">
    <font>
      <sz val="10"/>
      <name val="Arial"/>
      <family val="2"/>
      <charset val="1"/>
    </font>
    <font>
      <sz val="10"/>
      <color rgb="FFFF0000"/>
      <name val="Arial"/>
      <family val="2"/>
      <charset val="1"/>
    </font>
    <font>
      <sz val="11"/>
      <color rgb="FFFF0000"/>
      <name val="Calibri"/>
      <family val="2"/>
      <scheme val="minor"/>
    </font>
    <font>
      <b/>
      <sz val="10"/>
      <color rgb="FF00B05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00CCCC"/>
        <bgColor rgb="FF33CCCC"/>
      </patternFill>
    </fill>
    <fill>
      <patternFill patternType="solid">
        <fgColor rgb="FF00CC00"/>
        <bgColor rgb="FF008000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53">
    <xf numFmtId="0" fontId="0" fillId="0" borderId="0" xfId="0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0" borderId="0" xfId="0" applyAlignment="1">
      <alignment horizontal="right"/>
    </xf>
    <xf numFmtId="164" fontId="0" fillId="3" borderId="0" xfId="0" applyNumberFormat="1" applyFont="1" applyFill="1"/>
    <xf numFmtId="164" fontId="0" fillId="0" borderId="0" xfId="0" applyNumberFormat="1"/>
    <xf numFmtId="164" fontId="0" fillId="2" borderId="0" xfId="0" applyNumberFormat="1" applyFont="1" applyFill="1"/>
    <xf numFmtId="0" fontId="1" fillId="0" borderId="0" xfId="0" applyFont="1"/>
    <xf numFmtId="0" fontId="0" fillId="6" borderId="0" xfId="0" applyFill="1"/>
    <xf numFmtId="165" fontId="0" fillId="4" borderId="0" xfId="0" applyNumberFormat="1" applyFont="1" applyFill="1"/>
    <xf numFmtId="165" fontId="0" fillId="0" borderId="0" xfId="0" applyNumberFormat="1"/>
    <xf numFmtId="165" fontId="0" fillId="5" borderId="0" xfId="0" applyNumberFormat="1" applyFont="1" applyFill="1"/>
    <xf numFmtId="0" fontId="2" fillId="7" borderId="0" xfId="0" applyFont="1" applyFill="1"/>
    <xf numFmtId="0" fontId="0" fillId="7" borderId="0" xfId="0" applyFill="1"/>
    <xf numFmtId="165" fontId="0" fillId="7" borderId="0" xfId="0" applyNumberFormat="1" applyFill="1"/>
    <xf numFmtId="0" fontId="0" fillId="8" borderId="0" xfId="0" applyFill="1"/>
    <xf numFmtId="0" fontId="1" fillId="8" borderId="0" xfId="0" applyFont="1" applyFill="1"/>
    <xf numFmtId="164" fontId="0" fillId="8" borderId="0" xfId="0" applyNumberFormat="1" applyFill="1"/>
    <xf numFmtId="165" fontId="1" fillId="8" borderId="0" xfId="0" applyNumberFormat="1" applyFont="1" applyFill="1"/>
    <xf numFmtId="0" fontId="3" fillId="0" borderId="0" xfId="0" applyFont="1"/>
    <xf numFmtId="2" fontId="0" fillId="0" borderId="0" xfId="0" applyNumberFormat="1"/>
    <xf numFmtId="0" fontId="0" fillId="9" borderId="0" xfId="0" applyFill="1"/>
    <xf numFmtId="1" fontId="0" fillId="9" borderId="0" xfId="0" applyNumberFormat="1" applyFill="1"/>
    <xf numFmtId="166" fontId="0" fillId="9" borderId="0" xfId="0" applyNumberFormat="1" applyFill="1"/>
    <xf numFmtId="166" fontId="0" fillId="0" borderId="0" xfId="0" applyNumberFormat="1"/>
    <xf numFmtId="0" fontId="4" fillId="0" borderId="0" xfId="0" applyFont="1"/>
    <xf numFmtId="0" fontId="0" fillId="10" borderId="0" xfId="0" applyFill="1"/>
    <xf numFmtId="1" fontId="0" fillId="10" borderId="0" xfId="0" applyNumberFormat="1" applyFill="1"/>
    <xf numFmtId="0" fontId="5" fillId="10" borderId="0" xfId="0" applyFont="1" applyFill="1"/>
    <xf numFmtId="16" fontId="5" fillId="10" borderId="0" xfId="0" quotePrefix="1" applyNumberFormat="1" applyFont="1" applyFill="1"/>
    <xf numFmtId="0" fontId="6" fillId="10" borderId="0" xfId="0" applyFont="1" applyFill="1"/>
    <xf numFmtId="0" fontId="0" fillId="11" borderId="0" xfId="0" applyFill="1"/>
    <xf numFmtId="1" fontId="0" fillId="11" borderId="0" xfId="0" applyNumberFormat="1" applyFill="1"/>
    <xf numFmtId="1" fontId="0" fillId="0" borderId="0" xfId="0" applyNumberFormat="1"/>
    <xf numFmtId="0" fontId="7" fillId="6" borderId="0" xfId="0" applyFont="1" applyFill="1"/>
    <xf numFmtId="2" fontId="0" fillId="9" borderId="0" xfId="0" applyNumberFormat="1" applyFill="1"/>
    <xf numFmtId="9" fontId="0" fillId="0" borderId="0" xfId="1" applyFont="1"/>
    <xf numFmtId="0" fontId="5" fillId="0" borderId="0" xfId="0" applyFont="1"/>
    <xf numFmtId="0" fontId="5" fillId="6" borderId="0" xfId="0" applyFont="1" applyFill="1"/>
    <xf numFmtId="16" fontId="0" fillId="0" borderId="0" xfId="0" quotePrefix="1" applyNumberFormat="1"/>
    <xf numFmtId="1" fontId="5" fillId="0" borderId="0" xfId="0" applyNumberFormat="1" applyFont="1"/>
    <xf numFmtId="1" fontId="6" fillId="6" borderId="0" xfId="0" applyNumberFormat="1" applyFont="1" applyFill="1"/>
    <xf numFmtId="0" fontId="0" fillId="0" borderId="0" xfId="0" applyFont="1"/>
    <xf numFmtId="0" fontId="0" fillId="0" borderId="0" xfId="0" applyFill="1"/>
    <xf numFmtId="16" fontId="5" fillId="10" borderId="0" xfId="0" quotePrefix="1" applyNumberFormat="1" applyFont="1" applyFill="1" applyAlignment="1">
      <alignment horizontal="left"/>
    </xf>
    <xf numFmtId="2" fontId="7" fillId="6" borderId="0" xfId="0" applyNumberFormat="1" applyFont="1" applyFill="1"/>
    <xf numFmtId="1" fontId="7" fillId="6" borderId="0" xfId="0" applyNumberFormat="1" applyFont="1" applyFill="1"/>
    <xf numFmtId="9" fontId="7" fillId="6" borderId="0" xfId="1" applyFont="1" applyFill="1"/>
    <xf numFmtId="166" fontId="7" fillId="6" borderId="0" xfId="0" applyNumberFormat="1" applyFont="1" applyFill="1"/>
    <xf numFmtId="166" fontId="5" fillId="6" borderId="0" xfId="0" applyNumberFormat="1" applyFont="1" applyFill="1"/>
    <xf numFmtId="166" fontId="6" fillId="6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CC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BB82B"/>
      <color rgb="FFFFFF99"/>
      <color rgb="FFD1B437"/>
      <color rgb="FFDDCE61"/>
      <color rgb="FFFC10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 changes by pool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f-live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summary!$B$1:$AT$1</c:f>
              <c:numCache>
                <c:formatCode>General</c:formatCode>
                <c:ptCount val="45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</c:numCache>
            </c:numRef>
          </c:xVal>
          <c:yVal>
            <c:numRef>
              <c:f>summary!$B$2:$AT$2</c:f>
              <c:numCache>
                <c:formatCode>General</c:formatCode>
                <c:ptCount val="45"/>
                <c:pt idx="1">
                  <c:v>2.6829999999997689E-3</c:v>
                </c:pt>
                <c:pt idx="2">
                  <c:v>2.5131000000000014E-2</c:v>
                </c:pt>
                <c:pt idx="3">
                  <c:v>1.3882000000000172E-2</c:v>
                </c:pt>
                <c:pt idx="4">
                  <c:v>1.7624000000000084E-2</c:v>
                </c:pt>
                <c:pt idx="5">
                  <c:v>-4.0497000000000227E-2</c:v>
                </c:pt>
                <c:pt idx="6">
                  <c:v>-4.7449999999999992E-2</c:v>
                </c:pt>
                <c:pt idx="7">
                  <c:v>-4.9748999999999821E-2</c:v>
                </c:pt>
                <c:pt idx="8">
                  <c:v>4.2097999999999747E-2</c:v>
                </c:pt>
                <c:pt idx="9">
                  <c:v>-3.0295999999999879E-2</c:v>
                </c:pt>
                <c:pt idx="10">
                  <c:v>-5.1569999999999894E-2</c:v>
                </c:pt>
                <c:pt idx="11">
                  <c:v>-4.3511000000000077E-2</c:v>
                </c:pt>
                <c:pt idx="12">
                  <c:v>-3.1172999999999895E-2</c:v>
                </c:pt>
                <c:pt idx="13">
                  <c:v>-5.215100000000028E-2</c:v>
                </c:pt>
                <c:pt idx="14">
                  <c:v>-5.3653999999999868E-2</c:v>
                </c:pt>
                <c:pt idx="15">
                  <c:v>-4.6934000000000253E-2</c:v>
                </c:pt>
                <c:pt idx="16">
                  <c:v>-1.4764999999999695E-2</c:v>
                </c:pt>
                <c:pt idx="17">
                  <c:v>-2.8125000000000178E-2</c:v>
                </c:pt>
                <c:pt idx="18">
                  <c:v>-2.0979999999999777E-2</c:v>
                </c:pt>
                <c:pt idx="19">
                  <c:v>-4.309099999999999E-2</c:v>
                </c:pt>
                <c:pt idx="20">
                  <c:v>2.0362999999999687E-2</c:v>
                </c:pt>
                <c:pt idx="21">
                  <c:v>5.6900000000004169E-4</c:v>
                </c:pt>
                <c:pt idx="22">
                  <c:v>-1.8280999999999992E-2</c:v>
                </c:pt>
                <c:pt idx="23">
                  <c:v>-2.2940000000000182E-3</c:v>
                </c:pt>
                <c:pt idx="24">
                  <c:v>-2.3420000000000663E-3</c:v>
                </c:pt>
                <c:pt idx="25">
                  <c:v>-1.4814999999999579E-2</c:v>
                </c:pt>
                <c:pt idx="26">
                  <c:v>6.3979999999999038E-3</c:v>
                </c:pt>
                <c:pt idx="27">
                  <c:v>-4.3137999999999899E-2</c:v>
                </c:pt>
                <c:pt idx="28">
                  <c:v>-1.2976000000000099E-2</c:v>
                </c:pt>
                <c:pt idx="29">
                  <c:v>-6.0615000000000085E-2</c:v>
                </c:pt>
                <c:pt idx="30">
                  <c:v>4.7040999999999888E-2</c:v>
                </c:pt>
                <c:pt idx="31">
                  <c:v>2.2254999999999914E-2</c:v>
                </c:pt>
                <c:pt idx="32">
                  <c:v>-3.1659999999997801E-3</c:v>
                </c:pt>
                <c:pt idx="33">
                  <c:v>1.747399999999999E-2</c:v>
                </c:pt>
                <c:pt idx="34">
                  <c:v>-2.5465000000000071E-2</c:v>
                </c:pt>
                <c:pt idx="35">
                  <c:v>2.4060000000001303E-3</c:v>
                </c:pt>
                <c:pt idx="36">
                  <c:v>3.109800000000007E-2</c:v>
                </c:pt>
                <c:pt idx="37">
                  <c:v>-8.0400000000002692E-4</c:v>
                </c:pt>
                <c:pt idx="38">
                  <c:v>-5.9919999999999973E-3</c:v>
                </c:pt>
                <c:pt idx="39">
                  <c:v>-3.6325000000000163E-2</c:v>
                </c:pt>
                <c:pt idx="40">
                  <c:v>-4.4858999999999982E-2</c:v>
                </c:pt>
                <c:pt idx="41">
                  <c:v>5.2851999999999899E-2</c:v>
                </c:pt>
                <c:pt idx="42">
                  <c:v>1.1633000000000226E-2</c:v>
                </c:pt>
                <c:pt idx="43">
                  <c:v>2.1332999999999824E-2</c:v>
                </c:pt>
                <c:pt idx="44">
                  <c:v>-2.2359999999999047E-3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8-45FD-8159-441883FFC1F5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f-soc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summary!$B$1:$AT$1</c:f>
              <c:numCache>
                <c:formatCode>General</c:formatCode>
                <c:ptCount val="45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</c:numCache>
            </c:numRef>
          </c:xVal>
          <c:yVal>
            <c:numRef>
              <c:f>summary!$B$3:$AT$3</c:f>
              <c:numCache>
                <c:formatCode>General</c:formatCode>
                <c:ptCount val="45"/>
                <c:pt idx="1">
                  <c:v>-5.1579999999979975E-3</c:v>
                </c:pt>
                <c:pt idx="2">
                  <c:v>8.5550000000012005E-3</c:v>
                </c:pt>
                <c:pt idx="3">
                  <c:v>3.9169999999977279E-3</c:v>
                </c:pt>
                <c:pt idx="4">
                  <c:v>1.1583999999999151E-2</c:v>
                </c:pt>
                <c:pt idx="5">
                  <c:v>1.1979000000000184E-2</c:v>
                </c:pt>
                <c:pt idx="6">
                  <c:v>1.9802000000002096E-2</c:v>
                </c:pt>
                <c:pt idx="7">
                  <c:v>1.4783999999998798E-2</c:v>
                </c:pt>
                <c:pt idx="8">
                  <c:v>6.9599999999994111E-3</c:v>
                </c:pt>
                <c:pt idx="9">
                  <c:v>5.3149999999995146E-3</c:v>
                </c:pt>
                <c:pt idx="10">
                  <c:v>1.2720000000001619E-3</c:v>
                </c:pt>
                <c:pt idx="11">
                  <c:v>-4.7229999999984784E-3</c:v>
                </c:pt>
                <c:pt idx="12">
                  <c:v>1.1126999999998333E-2</c:v>
                </c:pt>
                <c:pt idx="13">
                  <c:v>1.2802000000000646E-2</c:v>
                </c:pt>
                <c:pt idx="14">
                  <c:v>7.7050000000014052E-3</c:v>
                </c:pt>
                <c:pt idx="15">
                  <c:v>-1.0450000000012949E-3</c:v>
                </c:pt>
                <c:pt idx="16">
                  <c:v>4.99900000000153E-3</c:v>
                </c:pt>
                <c:pt idx="17">
                  <c:v>1.0044000000000608E-2</c:v>
                </c:pt>
                <c:pt idx="18">
                  <c:v>5.5739999999993017E-3</c:v>
                </c:pt>
                <c:pt idx="19">
                  <c:v>5.8229999999994675E-3</c:v>
                </c:pt>
                <c:pt idx="20">
                  <c:v>-2.9059999999994091E-3</c:v>
                </c:pt>
                <c:pt idx="21">
                  <c:v>5.2600000000069258E-4</c:v>
                </c:pt>
                <c:pt idx="22">
                  <c:v>1.0956000000000188E-2</c:v>
                </c:pt>
                <c:pt idx="23">
                  <c:v>2.5239999999975282E-3</c:v>
                </c:pt>
                <c:pt idx="24">
                  <c:v>-1.2910999999999007E-2</c:v>
                </c:pt>
                <c:pt idx="25">
                  <c:v>-7.0499999999995566E-4</c:v>
                </c:pt>
                <c:pt idx="26">
                  <c:v>-1.7910000000007642E-3</c:v>
                </c:pt>
                <c:pt idx="27">
                  <c:v>1.7250000000004206E-3</c:v>
                </c:pt>
                <c:pt idx="28">
                  <c:v>-1.515099999999947E-2</c:v>
                </c:pt>
                <c:pt idx="29">
                  <c:v>-1.3562000000000296E-2</c:v>
                </c:pt>
                <c:pt idx="30">
                  <c:v>-2.4070000000016023E-3</c:v>
                </c:pt>
                <c:pt idx="31">
                  <c:v>-7.7759999999997831E-3</c:v>
                </c:pt>
                <c:pt idx="32">
                  <c:v>5.5849999999999511E-3</c:v>
                </c:pt>
                <c:pt idx="33">
                  <c:v>-6.8399999999968486E-4</c:v>
                </c:pt>
                <c:pt idx="34">
                  <c:v>-4.1149999999987585E-3</c:v>
                </c:pt>
                <c:pt idx="35">
                  <c:v>-1.2298999999998728E-2</c:v>
                </c:pt>
                <c:pt idx="36">
                  <c:v>-7.6160000000022876E-3</c:v>
                </c:pt>
                <c:pt idx="37">
                  <c:v>-6.0679999999990741E-3</c:v>
                </c:pt>
                <c:pt idx="38">
                  <c:v>-6.9500000000033424E-4</c:v>
                </c:pt>
                <c:pt idx="39">
                  <c:v>6.9799999999986539E-3</c:v>
                </c:pt>
                <c:pt idx="40">
                  <c:v>1.252000000000919E-3</c:v>
                </c:pt>
                <c:pt idx="41">
                  <c:v>-1.8668999999999158E-2</c:v>
                </c:pt>
                <c:pt idx="42">
                  <c:v>-3.3570000000011646E-3</c:v>
                </c:pt>
                <c:pt idx="43">
                  <c:v>1.0284999999999656E-2</c:v>
                </c:pt>
                <c:pt idx="44">
                  <c:v>7.9489999999999839E-3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08-45FD-8159-441883FFC1F5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f-dead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summary!$B$1:$AT$1</c:f>
              <c:numCache>
                <c:formatCode>General</c:formatCode>
                <c:ptCount val="45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</c:numCache>
            </c:numRef>
          </c:xVal>
          <c:yVal>
            <c:numRef>
              <c:f>summary!$B$4:$AT$4</c:f>
              <c:numCache>
                <c:formatCode>General</c:formatCode>
                <c:ptCount val="45"/>
                <c:pt idx="1">
                  <c:v>4.037999999999986E-3</c:v>
                </c:pt>
                <c:pt idx="2">
                  <c:v>1.2499999999999734E-3</c:v>
                </c:pt>
                <c:pt idx="3">
                  <c:v>-4.4219999999999815E-3</c:v>
                </c:pt>
                <c:pt idx="4">
                  <c:v>1.5830000000000011E-3</c:v>
                </c:pt>
                <c:pt idx="5">
                  <c:v>1.9766000000000006E-2</c:v>
                </c:pt>
                <c:pt idx="6">
                  <c:v>5.9420000000000028E-3</c:v>
                </c:pt>
                <c:pt idx="7">
                  <c:v>-1.7349999999999977E-2</c:v>
                </c:pt>
                <c:pt idx="8">
                  <c:v>-8.9359999999999995E-3</c:v>
                </c:pt>
                <c:pt idx="9">
                  <c:v>-6.5500000000001668E-4</c:v>
                </c:pt>
                <c:pt idx="10">
                  <c:v>1.8513000000000002E-2</c:v>
                </c:pt>
                <c:pt idx="11">
                  <c:v>2.4772000000000016E-2</c:v>
                </c:pt>
                <c:pt idx="12">
                  <c:v>6.504999999999983E-3</c:v>
                </c:pt>
                <c:pt idx="13">
                  <c:v>2.0910000000000095E-3</c:v>
                </c:pt>
                <c:pt idx="14">
                  <c:v>-6.2630000000000186E-3</c:v>
                </c:pt>
                <c:pt idx="15">
                  <c:v>-8.4429999999999783E-3</c:v>
                </c:pt>
                <c:pt idx="16">
                  <c:v>-9.7140000000000004E-3</c:v>
                </c:pt>
                <c:pt idx="17">
                  <c:v>-7.7020000000000421E-3</c:v>
                </c:pt>
                <c:pt idx="18">
                  <c:v>-6.6379999999999773E-3</c:v>
                </c:pt>
                <c:pt idx="19">
                  <c:v>-7.3889999999999789E-3</c:v>
                </c:pt>
                <c:pt idx="20">
                  <c:v>-6.1010000000000231E-3</c:v>
                </c:pt>
                <c:pt idx="21">
                  <c:v>-3.1340000000000257E-3</c:v>
                </c:pt>
                <c:pt idx="22">
                  <c:v>-3.8489999999999913E-3</c:v>
                </c:pt>
                <c:pt idx="23">
                  <c:v>-2.4639999999999662E-3</c:v>
                </c:pt>
                <c:pt idx="24">
                  <c:v>3.4899999999998821E-4</c:v>
                </c:pt>
                <c:pt idx="25">
                  <c:v>3.2799999999999496E-4</c:v>
                </c:pt>
                <c:pt idx="26">
                  <c:v>-1.5040000000000053E-3</c:v>
                </c:pt>
                <c:pt idx="27">
                  <c:v>-1.7739999999999978E-3</c:v>
                </c:pt>
                <c:pt idx="28">
                  <c:v>-1.9529999999999825E-3</c:v>
                </c:pt>
                <c:pt idx="29">
                  <c:v>-5.4999999999999494E-4</c:v>
                </c:pt>
                <c:pt idx="30">
                  <c:v>-6.645000000000012E-3</c:v>
                </c:pt>
                <c:pt idx="31">
                  <c:v>1.3409999999999811E-3</c:v>
                </c:pt>
                <c:pt idx="32">
                  <c:v>3.0450000000000199E-3</c:v>
                </c:pt>
                <c:pt idx="33">
                  <c:v>1.2010000000000076E-3</c:v>
                </c:pt>
                <c:pt idx="34">
                  <c:v>3.3839999999999981E-3</c:v>
                </c:pt>
                <c:pt idx="35">
                  <c:v>6.3299999999999468E-4</c:v>
                </c:pt>
                <c:pt idx="36">
                  <c:v>6.9399999999997242E-4</c:v>
                </c:pt>
                <c:pt idx="37">
                  <c:v>1.6740000000000088E-3</c:v>
                </c:pt>
                <c:pt idx="38">
                  <c:v>3.9140000000000286E-3</c:v>
                </c:pt>
                <c:pt idx="39">
                  <c:v>1.7999999999999683E-3</c:v>
                </c:pt>
                <c:pt idx="40">
                  <c:v>-2.9279999999999862E-3</c:v>
                </c:pt>
                <c:pt idx="41">
                  <c:v>-1.1410000000000031E-3</c:v>
                </c:pt>
                <c:pt idx="42">
                  <c:v>5.6590000000000251E-3</c:v>
                </c:pt>
                <c:pt idx="43">
                  <c:v>3.7009999999999543E-3</c:v>
                </c:pt>
                <c:pt idx="44">
                  <c:v>4.4399999999999995E-3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08-45FD-8159-441883FFC1F5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f-litter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summary!$B$1:$AT$1</c:f>
              <c:numCache>
                <c:formatCode>General</c:formatCode>
                <c:ptCount val="45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</c:numCache>
            </c:numRef>
          </c:xVal>
          <c:yVal>
            <c:numRef>
              <c:f>summary!$B$5:$AT$5</c:f>
              <c:numCache>
                <c:formatCode>General</c:formatCode>
                <c:ptCount val="45"/>
                <c:pt idx="1">
                  <c:v>1.3541000000000025E-2</c:v>
                </c:pt>
                <c:pt idx="2">
                  <c:v>1.4245000000000063E-2</c:v>
                </c:pt>
                <c:pt idx="3">
                  <c:v>7.2759999999999492E-3</c:v>
                </c:pt>
                <c:pt idx="4">
                  <c:v>2.2659999999999902E-3</c:v>
                </c:pt>
                <c:pt idx="5">
                  <c:v>2.0774999999999988E-2</c:v>
                </c:pt>
                <c:pt idx="6">
                  <c:v>-2.1258999999999917E-2</c:v>
                </c:pt>
                <c:pt idx="7">
                  <c:v>-1.3167000000000151E-2</c:v>
                </c:pt>
                <c:pt idx="8">
                  <c:v>6.5310000000000645E-3</c:v>
                </c:pt>
                <c:pt idx="9">
                  <c:v>7.129000000000052E-3</c:v>
                </c:pt>
                <c:pt idx="10">
                  <c:v>-1.6608000000000067E-2</c:v>
                </c:pt>
                <c:pt idx="11">
                  <c:v>3.0149999999999899E-3</c:v>
                </c:pt>
                <c:pt idx="12">
                  <c:v>3.435100000000002E-2</c:v>
                </c:pt>
                <c:pt idx="13">
                  <c:v>-2.0970000000000155E-3</c:v>
                </c:pt>
                <c:pt idx="14">
                  <c:v>-3.2959999999999656E-3</c:v>
                </c:pt>
                <c:pt idx="15">
                  <c:v>-1.5308000000000099E-2</c:v>
                </c:pt>
                <c:pt idx="16">
                  <c:v>3.7690000000001334E-3</c:v>
                </c:pt>
                <c:pt idx="17">
                  <c:v>-5.7499999999999218E-4</c:v>
                </c:pt>
                <c:pt idx="18">
                  <c:v>1.4927999999999941E-2</c:v>
                </c:pt>
                <c:pt idx="19">
                  <c:v>-2.670399999999995E-2</c:v>
                </c:pt>
                <c:pt idx="20">
                  <c:v>-1.0330000000000616E-3</c:v>
                </c:pt>
                <c:pt idx="21">
                  <c:v>1.0041999999999995E-2</c:v>
                </c:pt>
                <c:pt idx="22">
                  <c:v>2.3920000000000607E-3</c:v>
                </c:pt>
                <c:pt idx="23">
                  <c:v>-2.3041000000000089E-2</c:v>
                </c:pt>
                <c:pt idx="24">
                  <c:v>7.3600000000006993E-4</c:v>
                </c:pt>
                <c:pt idx="25">
                  <c:v>-2.9449999999999754E-3</c:v>
                </c:pt>
                <c:pt idx="26">
                  <c:v>2.1120000000000028E-3</c:v>
                </c:pt>
                <c:pt idx="27">
                  <c:v>-8.9450000000000918E-3</c:v>
                </c:pt>
                <c:pt idx="28">
                  <c:v>-8.1050000000000288E-3</c:v>
                </c:pt>
                <c:pt idx="29">
                  <c:v>-7.2869999999998214E-3</c:v>
                </c:pt>
                <c:pt idx="30">
                  <c:v>7.4759999999999271E-3</c:v>
                </c:pt>
                <c:pt idx="31">
                  <c:v>2.0545999999999953E-2</c:v>
                </c:pt>
                <c:pt idx="32">
                  <c:v>-2.3319999999998897E-3</c:v>
                </c:pt>
                <c:pt idx="33">
                  <c:v>-4.7600000000000975E-3</c:v>
                </c:pt>
                <c:pt idx="34">
                  <c:v>-1.0352999999999946E-2</c:v>
                </c:pt>
                <c:pt idx="35">
                  <c:v>-7.2230000000000905E-3</c:v>
                </c:pt>
                <c:pt idx="36">
                  <c:v>2.1130000000000315E-3</c:v>
                </c:pt>
                <c:pt idx="37">
                  <c:v>1.1095999999999995E-2</c:v>
                </c:pt>
                <c:pt idx="38">
                  <c:v>1.0965000000000003E-2</c:v>
                </c:pt>
                <c:pt idx="39">
                  <c:v>-7.4600000000000222E-3</c:v>
                </c:pt>
                <c:pt idx="40">
                  <c:v>-1.9988000000000006E-2</c:v>
                </c:pt>
                <c:pt idx="41">
                  <c:v>-2.410999999999941E-3</c:v>
                </c:pt>
                <c:pt idx="42">
                  <c:v>2.9137999999999997E-2</c:v>
                </c:pt>
                <c:pt idx="43">
                  <c:v>1.0366999999999904E-2</c:v>
                </c:pt>
                <c:pt idx="44">
                  <c:v>-3.4309999999999619E-3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08-45FD-8159-441883FFC1F5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NBP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summary!$B$1:$AT$1</c:f>
              <c:numCache>
                <c:formatCode>General</c:formatCode>
                <c:ptCount val="45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</c:numCache>
            </c:numRef>
          </c:xVal>
          <c:yVal>
            <c:numRef>
              <c:f>summary!$B$6:$AT$6</c:f>
              <c:numCache>
                <c:formatCode>General</c:formatCode>
                <c:ptCount val="45"/>
                <c:pt idx="0">
                  <c:v>-1.9668000000000001E-2</c:v>
                </c:pt>
                <c:pt idx="1">
                  <c:v>1.5103999999999999E-2</c:v>
                </c:pt>
                <c:pt idx="2">
                  <c:v>4.9181999999999997E-2</c:v>
                </c:pt>
                <c:pt idx="3">
                  <c:v>2.0650999999999999E-2</c:v>
                </c:pt>
                <c:pt idx="4">
                  <c:v>3.3057000000000003E-2</c:v>
                </c:pt>
                <c:pt idx="5">
                  <c:v>1.2022E-2</c:v>
                </c:pt>
                <c:pt idx="6">
                  <c:v>-4.2964000000000002E-2</c:v>
                </c:pt>
                <c:pt idx="7">
                  <c:v>-6.5483E-2</c:v>
                </c:pt>
                <c:pt idx="8">
                  <c:v>4.6654000000000001E-2</c:v>
                </c:pt>
                <c:pt idx="9">
                  <c:v>-1.8509000000000001E-2</c:v>
                </c:pt>
                <c:pt idx="10">
                  <c:v>-4.8392999999999999E-2</c:v>
                </c:pt>
                <c:pt idx="11">
                  <c:v>-2.0447E-2</c:v>
                </c:pt>
                <c:pt idx="12">
                  <c:v>2.0811E-2</c:v>
                </c:pt>
                <c:pt idx="13">
                  <c:v>-3.9357000000000003E-2</c:v>
                </c:pt>
                <c:pt idx="14">
                  <c:v>-5.5507000000000001E-2</c:v>
                </c:pt>
                <c:pt idx="15">
                  <c:v>-7.1731000000000003E-2</c:v>
                </c:pt>
                <c:pt idx="16">
                  <c:v>-1.5710999999999999E-2</c:v>
                </c:pt>
                <c:pt idx="17">
                  <c:v>-2.6357999999999999E-2</c:v>
                </c:pt>
                <c:pt idx="18">
                  <c:v>-7.1159999999999999E-3</c:v>
                </c:pt>
                <c:pt idx="19">
                  <c:v>-7.1361999999999995E-2</c:v>
                </c:pt>
                <c:pt idx="20">
                  <c:v>1.0322E-2</c:v>
                </c:pt>
                <c:pt idx="21">
                  <c:v>8.0040000000000007E-3</c:v>
                </c:pt>
                <c:pt idx="22">
                  <c:v>-8.7849999999999994E-3</c:v>
                </c:pt>
                <c:pt idx="23">
                  <c:v>-2.5273E-2</c:v>
                </c:pt>
                <c:pt idx="24">
                  <c:v>-1.4168999999999999E-2</c:v>
                </c:pt>
                <c:pt idx="25">
                  <c:v>-1.8137E-2</c:v>
                </c:pt>
                <c:pt idx="26">
                  <c:v>5.2160000000000002E-3</c:v>
                </c:pt>
                <c:pt idx="27">
                  <c:v>-5.2131999999999998E-2</c:v>
                </c:pt>
                <c:pt idx="28">
                  <c:v>-3.8185999999999998E-2</c:v>
                </c:pt>
                <c:pt idx="29">
                  <c:v>-8.2015000000000005E-2</c:v>
                </c:pt>
                <c:pt idx="30">
                  <c:v>4.5464999999999998E-2</c:v>
                </c:pt>
                <c:pt idx="31">
                  <c:v>3.6366000000000002E-2</c:v>
                </c:pt>
                <c:pt idx="32">
                  <c:v>3.1310000000000001E-3</c:v>
                </c:pt>
                <c:pt idx="33">
                  <c:v>1.3231E-2</c:v>
                </c:pt>
                <c:pt idx="34">
                  <c:v>-3.6547999999999997E-2</c:v>
                </c:pt>
                <c:pt idx="35">
                  <c:v>-1.6483999999999999E-2</c:v>
                </c:pt>
                <c:pt idx="36">
                  <c:v>2.6287999999999999E-2</c:v>
                </c:pt>
                <c:pt idx="37">
                  <c:v>5.8999999999999999E-3</c:v>
                </c:pt>
                <c:pt idx="38">
                  <c:v>8.1899999999999994E-3</c:v>
                </c:pt>
                <c:pt idx="39">
                  <c:v>-3.5005000000000001E-2</c:v>
                </c:pt>
                <c:pt idx="40">
                  <c:v>-6.6522999999999999E-2</c:v>
                </c:pt>
                <c:pt idx="41">
                  <c:v>3.0630000000000001E-2</c:v>
                </c:pt>
                <c:pt idx="42">
                  <c:v>4.3073E-2</c:v>
                </c:pt>
                <c:pt idx="43">
                  <c:v>4.5685000000000003E-2</c:v>
                </c:pt>
                <c:pt idx="44">
                  <c:v>6.7219999999999997E-3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08-45FD-8159-441883FFC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42280"/>
        <c:axId val="268728416"/>
      </c:scatterChart>
      <c:valAx>
        <c:axId val="223442280"/>
        <c:scaling>
          <c:orientation val="minMax"/>
          <c:max val="2020"/>
          <c:min val="197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728416"/>
        <c:crossesAt val="0"/>
        <c:crossBetween val="midCat"/>
      </c:valAx>
      <c:valAx>
        <c:axId val="268728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kg</a:t>
                </a:r>
                <a:r>
                  <a:rPr lang="en-US" sz="1200" b="1" baseline="0"/>
                  <a:t> C m</a:t>
                </a:r>
                <a:r>
                  <a:rPr lang="en-US" sz="1200" b="1" baseline="30000"/>
                  <a:t>-2</a:t>
                </a:r>
                <a:r>
                  <a:rPr lang="en-US" sz="1200" b="1" baseline="0"/>
                  <a:t> yr</a:t>
                </a:r>
                <a:r>
                  <a:rPr lang="en-US" sz="1200" b="1" baseline="30000"/>
                  <a:t>-1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42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863311686978094"/>
          <c:y val="0.3209983842985753"/>
          <c:w val="0.1121545722277673"/>
          <c:h val="0.301206885114296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NBP Check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summary!$A$87</c:f>
              <c:strCache>
                <c:ptCount val="1"/>
                <c:pt idx="0">
                  <c:v>NBP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summary!$B$86:$AU$86</c:f>
              <c:numCache>
                <c:formatCode>General</c:formatCode>
                <c:ptCount val="46"/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numCache>
            </c:numRef>
          </c:cat>
          <c:val>
            <c:numRef>
              <c:f>summary!$B$87:$AU$87</c:f>
              <c:numCache>
                <c:formatCode>General</c:formatCode>
                <c:ptCount val="46"/>
                <c:pt idx="1">
                  <c:v>-0.39953392680960009</c:v>
                </c:pt>
                <c:pt idx="2">
                  <c:v>0.30682125434880003</c:v>
                </c:pt>
                <c:pt idx="3">
                  <c:v>0.99907858391039994</c:v>
                </c:pt>
                <c:pt idx="4">
                  <c:v>0.41950249758720004</c:v>
                </c:pt>
                <c:pt idx="5">
                  <c:v>0.6715168303104001</c:v>
                </c:pt>
                <c:pt idx="6">
                  <c:v>0.24421379235840002</c:v>
                </c:pt>
                <c:pt idx="7">
                  <c:v>-0.8727667089408</c:v>
                </c:pt>
                <c:pt idx="8">
                  <c:v>-1.3302155851776003</c:v>
                </c:pt>
                <c:pt idx="9">
                  <c:v>0.94772502650880019</c:v>
                </c:pt>
                <c:pt idx="10">
                  <c:v>-0.37599010836480001</c:v>
                </c:pt>
                <c:pt idx="11">
                  <c:v>-0.98305091112960008</c:v>
                </c:pt>
                <c:pt idx="12">
                  <c:v>-0.41535846051840003</c:v>
                </c:pt>
                <c:pt idx="13">
                  <c:v>0.42275272273920006</c:v>
                </c:pt>
                <c:pt idx="14">
                  <c:v>-0.79949444567040018</c:v>
                </c:pt>
                <c:pt idx="15">
                  <c:v>-1.1275640469504</c:v>
                </c:pt>
                <c:pt idx="16">
                  <c:v>-1.4571368773632003</c:v>
                </c:pt>
                <c:pt idx="17">
                  <c:v>-0.31915179601920002</c:v>
                </c:pt>
                <c:pt idx="18">
                  <c:v>-0.53543396597760007</c:v>
                </c:pt>
                <c:pt idx="19">
                  <c:v>-0.14455376363520001</c:v>
                </c:pt>
                <c:pt idx="20">
                  <c:v>-1.4496410456063999</c:v>
                </c:pt>
                <c:pt idx="21">
                  <c:v>0.20968015011839999</c:v>
                </c:pt>
                <c:pt idx="22">
                  <c:v>0.16259251322880003</c:v>
                </c:pt>
                <c:pt idx="23">
                  <c:v>-0.17845767475200003</c:v>
                </c:pt>
                <c:pt idx="24">
                  <c:v>-0.51339337666560003</c:v>
                </c:pt>
                <c:pt idx="25">
                  <c:v>-0.28782775111679998</c:v>
                </c:pt>
                <c:pt idx="26">
                  <c:v>-0.36843333488640007</c:v>
                </c:pt>
                <c:pt idx="27">
                  <c:v>0.10595733995520001</c:v>
                </c:pt>
                <c:pt idx="28">
                  <c:v>-1.0590046101504</c:v>
                </c:pt>
                <c:pt idx="29">
                  <c:v>-0.77570686033920011</c:v>
                </c:pt>
                <c:pt idx="30">
                  <c:v>-1.6660450990080002</c:v>
                </c:pt>
                <c:pt idx="31">
                  <c:v>0.92357179084800001</c:v>
                </c:pt>
                <c:pt idx="32">
                  <c:v>0.73873554923520002</c:v>
                </c:pt>
                <c:pt idx="33">
                  <c:v>6.3602843443200011E-2</c:v>
                </c:pt>
                <c:pt idx="34">
                  <c:v>0.2687733061632</c:v>
                </c:pt>
                <c:pt idx="35">
                  <c:v>-0.74243268034559995</c:v>
                </c:pt>
                <c:pt idx="36">
                  <c:v>-0.33485444628479999</c:v>
                </c:pt>
                <c:pt idx="37">
                  <c:v>0.53401199247360009</c:v>
                </c:pt>
                <c:pt idx="38">
                  <c:v>0.11985205248</c:v>
                </c:pt>
                <c:pt idx="39">
                  <c:v>0.166370899968</c:v>
                </c:pt>
                <c:pt idx="40">
                  <c:v>-0.7110883215360001</c:v>
                </c:pt>
                <c:pt idx="41">
                  <c:v>-1.3513420486656</c:v>
                </c:pt>
                <c:pt idx="42">
                  <c:v>0.62221497753600008</c:v>
                </c:pt>
                <c:pt idx="43">
                  <c:v>0.87498092482560008</c:v>
                </c:pt>
                <c:pt idx="44">
                  <c:v>0.92804085043200013</c:v>
                </c:pt>
                <c:pt idx="45">
                  <c:v>0.13655008419840001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6-4FED-959B-48B4244F9C92}"/>
            </c:ext>
          </c:extLst>
        </c:ser>
        <c:ser>
          <c:idx val="1"/>
          <c:order val="1"/>
          <c:tx>
            <c:strRef>
              <c:f>summary!$A$88</c:f>
              <c:strCache>
                <c:ptCount val="1"/>
                <c:pt idx="0">
                  <c:v>delta-totceco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summary!$B$86:$AU$86</c:f>
              <c:numCache>
                <c:formatCode>General</c:formatCode>
                <c:ptCount val="46"/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numCache>
            </c:numRef>
          </c:cat>
          <c:val>
            <c:numRef>
              <c:f>summary!$B$88:$AU$88</c:f>
              <c:numCache>
                <c:formatCode>General</c:formatCode>
                <c:ptCount val="46"/>
                <c:pt idx="1">
                  <c:v>-0.39951361290241039</c:v>
                </c:pt>
                <c:pt idx="2">
                  <c:v>0.30682125434884711</c:v>
                </c:pt>
                <c:pt idx="3">
                  <c:v>0.99907858391031823</c:v>
                </c:pt>
                <c:pt idx="4">
                  <c:v>0.41950249758724567</c:v>
                </c:pt>
                <c:pt idx="5">
                  <c:v>0.67153714421760924</c:v>
                </c:pt>
                <c:pt idx="6">
                  <c:v>0.24421379235843688</c:v>
                </c:pt>
                <c:pt idx="7">
                  <c:v>-0.87276670894084418</c:v>
                </c:pt>
                <c:pt idx="8">
                  <c:v>-1.3302155851776547</c:v>
                </c:pt>
                <c:pt idx="9">
                  <c:v>0.94774534041607694</c:v>
                </c:pt>
                <c:pt idx="10">
                  <c:v>-0.37599010836481739</c:v>
                </c:pt>
                <c:pt idx="11">
                  <c:v>-0.98305091112962373</c:v>
                </c:pt>
                <c:pt idx="12">
                  <c:v>-0.41535846051834824</c:v>
                </c:pt>
                <c:pt idx="13">
                  <c:v>0.42277303664639021</c:v>
                </c:pt>
                <c:pt idx="14">
                  <c:v>-0.79949444567046157</c:v>
                </c:pt>
                <c:pt idx="15">
                  <c:v>-1.1275640469503969</c:v>
                </c:pt>
                <c:pt idx="16">
                  <c:v>-1.4571368773631548</c:v>
                </c:pt>
                <c:pt idx="17">
                  <c:v>-0.31913148211202724</c:v>
                </c:pt>
                <c:pt idx="18">
                  <c:v>-0.53543396597757464</c:v>
                </c:pt>
                <c:pt idx="19">
                  <c:v>-0.14453344972804416</c:v>
                </c:pt>
                <c:pt idx="20">
                  <c:v>-1.4496410456063131</c:v>
                </c:pt>
                <c:pt idx="21">
                  <c:v>0.20968015011828811</c:v>
                </c:pt>
                <c:pt idx="22">
                  <c:v>0.16259251322884438</c:v>
                </c:pt>
                <c:pt idx="23">
                  <c:v>-0.17843736084478223</c:v>
                </c:pt>
                <c:pt idx="24">
                  <c:v>-0.51339337666559004</c:v>
                </c:pt>
                <c:pt idx="25">
                  <c:v>-0.28782775111682213</c:v>
                </c:pt>
                <c:pt idx="26">
                  <c:v>-0.36843333488644703</c:v>
                </c:pt>
                <c:pt idx="27">
                  <c:v>0.10595733995529599</c:v>
                </c:pt>
                <c:pt idx="28">
                  <c:v>-1.0589842962432385</c:v>
                </c:pt>
                <c:pt idx="29">
                  <c:v>-0.77570686033914171</c:v>
                </c:pt>
                <c:pt idx="30">
                  <c:v>-1.6660450990080449</c:v>
                </c:pt>
                <c:pt idx="31">
                  <c:v>0.92359210475518694</c:v>
                </c:pt>
                <c:pt idx="32">
                  <c:v>0.73873554923522988</c:v>
                </c:pt>
                <c:pt idx="33">
                  <c:v>6.3602843443220536E-2</c:v>
                </c:pt>
                <c:pt idx="34">
                  <c:v>0.26877330616309791</c:v>
                </c:pt>
                <c:pt idx="35">
                  <c:v>-0.74243268034553012</c:v>
                </c:pt>
                <c:pt idx="36">
                  <c:v>-0.33483413237763671</c:v>
                </c:pt>
                <c:pt idx="37">
                  <c:v>0.53401199247360864</c:v>
                </c:pt>
                <c:pt idx="38">
                  <c:v>0.11987236638725562</c:v>
                </c:pt>
                <c:pt idx="39">
                  <c:v>0.1663708999679443</c:v>
                </c:pt>
                <c:pt idx="40">
                  <c:v>-0.71108832153601043</c:v>
                </c:pt>
                <c:pt idx="41">
                  <c:v>-1.3513217347584146</c:v>
                </c:pt>
                <c:pt idx="42">
                  <c:v>0.62221497753603217</c:v>
                </c:pt>
                <c:pt idx="43">
                  <c:v>0.87498092482559287</c:v>
                </c:pt>
                <c:pt idx="44">
                  <c:v>0.92806116433922625</c:v>
                </c:pt>
                <c:pt idx="45">
                  <c:v>0.13655008419834758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6-4FED-959B-48B4244F9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780968"/>
        <c:axId val="269781360"/>
      </c:lineChart>
      <c:catAx>
        <c:axId val="26978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81360"/>
        <c:crosses val="autoZero"/>
        <c:auto val="1"/>
        <c:lblAlgn val="ctr"/>
        <c:lblOffset val="100"/>
        <c:noMultiLvlLbl val="0"/>
      </c:catAx>
      <c:valAx>
        <c:axId val="26978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8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NBP Check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summary!$A$93</c:f>
              <c:strCache>
                <c:ptCount val="1"/>
                <c:pt idx="0">
                  <c:v>NBP/NPP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summary!$B$86:$AU$86</c:f>
              <c:numCache>
                <c:formatCode>General</c:formatCode>
                <c:ptCount val="46"/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numCache>
            </c:numRef>
          </c:cat>
          <c:val>
            <c:numRef>
              <c:f>summary!$B$93:$AU$93</c:f>
              <c:numCache>
                <c:formatCode>General</c:formatCode>
                <c:ptCount val="46"/>
                <c:pt idx="1">
                  <c:v>-3.3606955142882533E-2</c:v>
                </c:pt>
                <c:pt idx="2">
                  <c:v>2.4705534046169122E-2</c:v>
                </c:pt>
                <c:pt idx="3">
                  <c:v>7.5711090346227902E-2</c:v>
                </c:pt>
                <c:pt idx="4">
                  <c:v>3.2315205876231712E-2</c:v>
                </c:pt>
                <c:pt idx="5">
                  <c:v>5.0645691584790209E-2</c:v>
                </c:pt>
                <c:pt idx="6">
                  <c:v>1.9900942240585869E-2</c:v>
                </c:pt>
                <c:pt idx="7">
                  <c:v>-7.3474888156184581E-2</c:v>
                </c:pt>
                <c:pt idx="8">
                  <c:v>-0.12101717781206979</c:v>
                </c:pt>
                <c:pt idx="9">
                  <c:v>7.2604754308835548E-2</c:v>
                </c:pt>
                <c:pt idx="10">
                  <c:v>-3.1869320118875027E-2</c:v>
                </c:pt>
                <c:pt idx="11">
                  <c:v>-8.386841845302774E-2</c:v>
                </c:pt>
                <c:pt idx="12">
                  <c:v>-3.3362975532947717E-2</c:v>
                </c:pt>
                <c:pt idx="13">
                  <c:v>3.3016248734781685E-2</c:v>
                </c:pt>
                <c:pt idx="14">
                  <c:v>-6.4588071958172108E-2</c:v>
                </c:pt>
                <c:pt idx="15">
                  <c:v>-9.4502680643354417E-2</c:v>
                </c:pt>
                <c:pt idx="16">
                  <c:v>-0.12360679354007127</c:v>
                </c:pt>
                <c:pt idx="17">
                  <c:v>-2.5566337249133059E-2</c:v>
                </c:pt>
                <c:pt idx="18">
                  <c:v>-4.3763697947798358E-2</c:v>
                </c:pt>
                <c:pt idx="19">
                  <c:v>-1.1761244748263745E-2</c:v>
                </c:pt>
                <c:pt idx="20">
                  <c:v>-0.12673960146343194</c:v>
                </c:pt>
                <c:pt idx="21">
                  <c:v>1.5936390304153156E-2</c:v>
                </c:pt>
                <c:pt idx="22">
                  <c:v>1.2540953168846918E-2</c:v>
                </c:pt>
                <c:pt idx="23">
                  <c:v>-1.4379998625020053E-2</c:v>
                </c:pt>
                <c:pt idx="24">
                  <c:v>-4.0221406324849163E-2</c:v>
                </c:pt>
                <c:pt idx="25">
                  <c:v>-2.2305412081035595E-2</c:v>
                </c:pt>
                <c:pt idx="26">
                  <c:v>-2.9468009573000629E-2</c:v>
                </c:pt>
                <c:pt idx="27">
                  <c:v>8.1177699166278885E-3</c:v>
                </c:pt>
                <c:pt idx="28">
                  <c:v>-9.0661825062259144E-2</c:v>
                </c:pt>
                <c:pt idx="29">
                  <c:v>-6.3708953555495496E-2</c:v>
                </c:pt>
                <c:pt idx="30">
                  <c:v>-0.15470704410796579</c:v>
                </c:pt>
                <c:pt idx="31">
                  <c:v>6.8980009224644354E-2</c:v>
                </c:pt>
                <c:pt idx="32">
                  <c:v>5.5059539580762616E-2</c:v>
                </c:pt>
                <c:pt idx="33">
                  <c:v>4.9023906004371605E-3</c:v>
                </c:pt>
                <c:pt idx="34">
                  <c:v>2.0175819818995553E-2</c:v>
                </c:pt>
                <c:pt idx="35">
                  <c:v>-6.0425498144976213E-2</c:v>
                </c:pt>
                <c:pt idx="36">
                  <c:v>-2.6103177544046337E-2</c:v>
                </c:pt>
                <c:pt idx="37">
                  <c:v>3.8718666645064653E-2</c:v>
                </c:pt>
                <c:pt idx="38">
                  <c:v>9.1382619025861256E-3</c:v>
                </c:pt>
                <c:pt idx="39">
                  <c:v>1.2713087805680687E-2</c:v>
                </c:pt>
                <c:pt idx="40">
                  <c:v>-5.869195984702031E-2</c:v>
                </c:pt>
                <c:pt idx="41">
                  <c:v>-0.11926664718421848</c:v>
                </c:pt>
                <c:pt idx="42">
                  <c:v>4.4799826826656994E-2</c:v>
                </c:pt>
                <c:pt idx="43">
                  <c:v>6.4496083636924467E-2</c:v>
                </c:pt>
                <c:pt idx="44">
                  <c:v>6.6526192549532417E-2</c:v>
                </c:pt>
                <c:pt idx="45">
                  <c:v>1.0139558457073556E-2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E-4EB2-B331-9CE5D48D0A00}"/>
            </c:ext>
          </c:extLst>
        </c:ser>
        <c:ser>
          <c:idx val="1"/>
          <c:order val="1"/>
          <c:tx>
            <c:strRef>
              <c:f>summary!$A$94</c:f>
              <c:strCache>
                <c:ptCount val="1"/>
                <c:pt idx="0">
                  <c:v>NBP/NEP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summary!$B$86:$AU$86</c:f>
              <c:numCache>
                <c:formatCode>General</c:formatCode>
                <c:ptCount val="46"/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numCache>
            </c:numRef>
          </c:cat>
          <c:val>
            <c:numRef>
              <c:f>summary!$B$94:$AU$94</c:f>
              <c:numCache>
                <c:formatCode>General</c:formatCode>
                <c:ptCount val="46"/>
                <c:pt idx="1">
                  <c:v>-0.2673626687329228</c:v>
                </c:pt>
                <c:pt idx="2">
                  <c:v>0.13429597752249531</c:v>
                </c:pt>
                <c:pt idx="3">
                  <c:v>0.32539829566506107</c:v>
                </c:pt>
                <c:pt idx="4">
                  <c:v>0.16710768010746166</c:v>
                </c:pt>
                <c:pt idx="5">
                  <c:v>0.23983023179888999</c:v>
                </c:pt>
                <c:pt idx="6">
                  <c:v>0.11007847051175225</c:v>
                </c:pt>
                <c:pt idx="7">
                  <c:v>-0.73802284634544357</c:v>
                </c:pt>
                <c:pt idx="8">
                  <c:v>-1.8269906813235872</c:v>
                </c:pt>
                <c:pt idx="9">
                  <c:v>0.30926591273681842</c:v>
                </c:pt>
                <c:pt idx="10">
                  <c:v>-0.21260294742645791</c:v>
                </c:pt>
                <c:pt idx="11">
                  <c:v>-0.84844925223977419</c:v>
                </c:pt>
                <c:pt idx="12">
                  <c:v>-0.22902105734767023</c:v>
                </c:pt>
                <c:pt idx="13">
                  <c:v>0.15585962074233847</c:v>
                </c:pt>
                <c:pt idx="14">
                  <c:v>-0.52394962458064864</c:v>
                </c:pt>
                <c:pt idx="15">
                  <c:v>-1.0006850673349079</c:v>
                </c:pt>
                <c:pt idx="16">
                  <c:v>-1.8542329068114261</c:v>
                </c:pt>
                <c:pt idx="17">
                  <c:v>-0.1600729503102426</c:v>
                </c:pt>
                <c:pt idx="18">
                  <c:v>-0.29456203482264592</c:v>
                </c:pt>
                <c:pt idx="19">
                  <c:v>-6.5909638219439445E-2</c:v>
                </c:pt>
                <c:pt idx="20">
                  <c:v>-1.9071060156604929</c:v>
                </c:pt>
                <c:pt idx="21">
                  <c:v>7.836081503750264E-2</c:v>
                </c:pt>
                <c:pt idx="22">
                  <c:v>6.1557392809075177E-2</c:v>
                </c:pt>
                <c:pt idx="23">
                  <c:v>-7.9411711532551124E-2</c:v>
                </c:pt>
                <c:pt idx="24">
                  <c:v>-0.26217076940632167</c:v>
                </c:pt>
                <c:pt idx="25">
                  <c:v>-0.12810451607070206</c:v>
                </c:pt>
                <c:pt idx="26">
                  <c:v>-0.17733561476411636</c:v>
                </c:pt>
                <c:pt idx="27">
                  <c:v>3.9962305494050859E-2</c:v>
                </c:pt>
                <c:pt idx="28">
                  <c:v>-0.77725429389312961</c:v>
                </c:pt>
                <c:pt idx="29">
                  <c:v>-0.46161285253194395</c:v>
                </c:pt>
                <c:pt idx="30">
                  <c:v>-2.4588517463648629</c:v>
                </c:pt>
                <c:pt idx="31">
                  <c:v>0.26479478622473046</c:v>
                </c:pt>
                <c:pt idx="32">
                  <c:v>0.22007722007722005</c:v>
                </c:pt>
                <c:pt idx="33">
                  <c:v>2.3567933759879565E-2</c:v>
                </c:pt>
                <c:pt idx="34">
                  <c:v>9.4137317680540719E-2</c:v>
                </c:pt>
                <c:pt idx="35">
                  <c:v>-0.4167483865082442</c:v>
                </c:pt>
                <c:pt idx="36">
                  <c:v>-0.1476888892870902</c:v>
                </c:pt>
                <c:pt idx="37">
                  <c:v>0.16382899164900913</c:v>
                </c:pt>
                <c:pt idx="38">
                  <c:v>4.333519405352998E-2</c:v>
                </c:pt>
                <c:pt idx="39">
                  <c:v>5.7887631554767068E-2</c:v>
                </c:pt>
                <c:pt idx="40">
                  <c:v>-0.37160297239915074</c:v>
                </c:pt>
                <c:pt idx="41">
                  <c:v>-1.1675412885901328</c:v>
                </c:pt>
                <c:pt idx="42">
                  <c:v>0.18468050212837797</c:v>
                </c:pt>
                <c:pt idx="43">
                  <c:v>0.23614065481020155</c:v>
                </c:pt>
                <c:pt idx="44">
                  <c:v>0.24824487045731178</c:v>
                </c:pt>
                <c:pt idx="45">
                  <c:v>4.6179000302272538E-2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E-4EB2-B331-9CE5D48D0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782144"/>
        <c:axId val="270007688"/>
      </c:lineChart>
      <c:catAx>
        <c:axId val="26978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007688"/>
        <c:crosses val="autoZero"/>
        <c:auto val="1"/>
        <c:lblAlgn val="ctr"/>
        <c:lblOffset val="100"/>
        <c:noMultiLvlLbl val="0"/>
      </c:catAx>
      <c:valAx>
        <c:axId val="27000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8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Check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summary!$A$90</c:f>
              <c:strCache>
                <c:ptCount val="1"/>
                <c:pt idx="0">
                  <c:v>sum_pools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summary!$B$86:$AU$86</c:f>
              <c:numCache>
                <c:formatCode>General</c:formatCode>
                <c:ptCount val="46"/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numCache>
            </c:numRef>
          </c:cat>
          <c:val>
            <c:numRef>
              <c:f>summary!$B$90:$AU$90</c:f>
              <c:numCache>
                <c:formatCode>General</c:formatCode>
                <c:ptCount val="46"/>
                <c:pt idx="1">
                  <c:v>476.83551451484163</c:v>
                </c:pt>
                <c:pt idx="2">
                  <c:v>477.14233576919042</c:v>
                </c:pt>
                <c:pt idx="3">
                  <c:v>478.1413940391937</c:v>
                </c:pt>
                <c:pt idx="4">
                  <c:v>478.5609371645952</c:v>
                </c:pt>
                <c:pt idx="5">
                  <c:v>479.23245399490565</c:v>
                </c:pt>
                <c:pt idx="6">
                  <c:v>479.47668810117125</c:v>
                </c:pt>
                <c:pt idx="7">
                  <c:v>478.60390107832336</c:v>
                </c:pt>
                <c:pt idx="8">
                  <c:v>477.27370580705281</c:v>
                </c:pt>
                <c:pt idx="9">
                  <c:v>478.2214105196544</c:v>
                </c:pt>
                <c:pt idx="10">
                  <c:v>477.84546103910407</c:v>
                </c:pt>
                <c:pt idx="11">
                  <c:v>476.86241012797439</c:v>
                </c:pt>
                <c:pt idx="12">
                  <c:v>476.44705166745598</c:v>
                </c:pt>
                <c:pt idx="13">
                  <c:v>476.869784076288</c:v>
                </c:pt>
                <c:pt idx="14">
                  <c:v>476.07033025843202</c:v>
                </c:pt>
                <c:pt idx="15">
                  <c:v>474.94274589757447</c:v>
                </c:pt>
                <c:pt idx="16">
                  <c:v>473.48562933411841</c:v>
                </c:pt>
                <c:pt idx="17">
                  <c:v>473.16647753809929</c:v>
                </c:pt>
                <c:pt idx="18">
                  <c:v>472.63104357212165</c:v>
                </c:pt>
                <c:pt idx="19">
                  <c:v>472.48648980848645</c:v>
                </c:pt>
                <c:pt idx="20">
                  <c:v>471.0368690767873</c:v>
                </c:pt>
                <c:pt idx="21">
                  <c:v>471.24656954081291</c:v>
                </c:pt>
                <c:pt idx="22">
                  <c:v>471.40914174013443</c:v>
                </c:pt>
                <c:pt idx="23">
                  <c:v>471.23074500710408</c:v>
                </c:pt>
                <c:pt idx="24">
                  <c:v>470.71731100262406</c:v>
                </c:pt>
                <c:pt idx="25">
                  <c:v>470.42950356541445</c:v>
                </c:pt>
                <c:pt idx="26">
                  <c:v>470.06107023052812</c:v>
                </c:pt>
                <c:pt idx="27">
                  <c:v>470.16700725657603</c:v>
                </c:pt>
                <c:pt idx="28">
                  <c:v>469.10800264642563</c:v>
                </c:pt>
                <c:pt idx="29">
                  <c:v>468.33231609999365</c:v>
                </c:pt>
                <c:pt idx="30">
                  <c:v>466.66629131489282</c:v>
                </c:pt>
                <c:pt idx="31">
                  <c:v>467.58986310574085</c:v>
                </c:pt>
                <c:pt idx="32">
                  <c:v>468.32859865497596</c:v>
                </c:pt>
                <c:pt idx="33">
                  <c:v>468.3922218123264</c:v>
                </c:pt>
                <c:pt idx="34">
                  <c:v>468.66099511848961</c:v>
                </c:pt>
                <c:pt idx="35">
                  <c:v>467.91854212423681</c:v>
                </c:pt>
                <c:pt idx="36">
                  <c:v>467.58370799185928</c:v>
                </c:pt>
                <c:pt idx="37">
                  <c:v>468.11774029823999</c:v>
                </c:pt>
                <c:pt idx="38">
                  <c:v>468.23755172290561</c:v>
                </c:pt>
                <c:pt idx="39">
                  <c:v>468.40396325068804</c:v>
                </c:pt>
                <c:pt idx="40">
                  <c:v>467.69287492915203</c:v>
                </c:pt>
                <c:pt idx="41">
                  <c:v>466.34153288048645</c:v>
                </c:pt>
                <c:pt idx="42">
                  <c:v>466.96376817192964</c:v>
                </c:pt>
                <c:pt idx="43">
                  <c:v>467.83874909675529</c:v>
                </c:pt>
                <c:pt idx="44">
                  <c:v>468.76681026109446</c:v>
                </c:pt>
                <c:pt idx="45">
                  <c:v>468.90336034529281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C-4C65-9071-6952B4710587}"/>
            </c:ext>
          </c:extLst>
        </c:ser>
        <c:ser>
          <c:idx val="1"/>
          <c:order val="1"/>
          <c:tx>
            <c:strRef>
              <c:f>summary!$A$91</c:f>
              <c:strCache>
                <c:ptCount val="1"/>
                <c:pt idx="0">
                  <c:v>totceco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summary!$B$86:$AU$86</c:f>
              <c:numCache>
                <c:formatCode>General</c:formatCode>
                <c:ptCount val="46"/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numCache>
            </c:numRef>
          </c:cat>
          <c:val>
            <c:numRef>
              <c:f>summary!$B$91:$AU$91</c:f>
              <c:numCache>
                <c:formatCode>General</c:formatCode>
                <c:ptCount val="46"/>
                <c:pt idx="1">
                  <c:v>476.83551451484163</c:v>
                </c:pt>
                <c:pt idx="2">
                  <c:v>477.14233576919048</c:v>
                </c:pt>
                <c:pt idx="3">
                  <c:v>478.1414143531008</c:v>
                </c:pt>
                <c:pt idx="4">
                  <c:v>478.56091685068805</c:v>
                </c:pt>
                <c:pt idx="5">
                  <c:v>479.23245399490565</c:v>
                </c:pt>
                <c:pt idx="6">
                  <c:v>479.47666778726409</c:v>
                </c:pt>
                <c:pt idx="7">
                  <c:v>478.60390107832325</c:v>
                </c:pt>
                <c:pt idx="8">
                  <c:v>477.27368549314559</c:v>
                </c:pt>
                <c:pt idx="9">
                  <c:v>478.22143083356167</c:v>
                </c:pt>
                <c:pt idx="10">
                  <c:v>477.84544072519685</c:v>
                </c:pt>
                <c:pt idx="11">
                  <c:v>476.86238981406723</c:v>
                </c:pt>
                <c:pt idx="12">
                  <c:v>476.44703135354888</c:v>
                </c:pt>
                <c:pt idx="13">
                  <c:v>476.86980439019527</c:v>
                </c:pt>
                <c:pt idx="14">
                  <c:v>476.07030994452481</c:v>
                </c:pt>
                <c:pt idx="15">
                  <c:v>474.94274589757441</c:v>
                </c:pt>
                <c:pt idx="16">
                  <c:v>473.48560902021126</c:v>
                </c:pt>
                <c:pt idx="17">
                  <c:v>473.16647753809923</c:v>
                </c:pt>
                <c:pt idx="18">
                  <c:v>472.63104357212165</c:v>
                </c:pt>
                <c:pt idx="19">
                  <c:v>472.48651012239361</c:v>
                </c:pt>
                <c:pt idx="20">
                  <c:v>471.0368690767873</c:v>
                </c:pt>
                <c:pt idx="21">
                  <c:v>471.24654922690559</c:v>
                </c:pt>
                <c:pt idx="22">
                  <c:v>471.40914174013443</c:v>
                </c:pt>
                <c:pt idx="23">
                  <c:v>471.23070437928965</c:v>
                </c:pt>
                <c:pt idx="24">
                  <c:v>470.71731100262406</c:v>
                </c:pt>
                <c:pt idx="25">
                  <c:v>470.42948325150724</c:v>
                </c:pt>
                <c:pt idx="26">
                  <c:v>470.06104991662079</c:v>
                </c:pt>
                <c:pt idx="27">
                  <c:v>470.16700725657608</c:v>
                </c:pt>
                <c:pt idx="28">
                  <c:v>469.10802296033285</c:v>
                </c:pt>
                <c:pt idx="29">
                  <c:v>468.3323160999937</c:v>
                </c:pt>
                <c:pt idx="30">
                  <c:v>466.66627100098566</c:v>
                </c:pt>
                <c:pt idx="31">
                  <c:v>467.58986310574085</c:v>
                </c:pt>
                <c:pt idx="32">
                  <c:v>468.32859865497608</c:v>
                </c:pt>
                <c:pt idx="33">
                  <c:v>468.3922014984193</c:v>
                </c:pt>
                <c:pt idx="34">
                  <c:v>468.66097480458239</c:v>
                </c:pt>
                <c:pt idx="35">
                  <c:v>467.91854212423686</c:v>
                </c:pt>
                <c:pt idx="36">
                  <c:v>467.58370799185923</c:v>
                </c:pt>
                <c:pt idx="37">
                  <c:v>468.11771998433284</c:v>
                </c:pt>
                <c:pt idx="38">
                  <c:v>468.23759235072009</c:v>
                </c:pt>
                <c:pt idx="39">
                  <c:v>468.40396325068804</c:v>
                </c:pt>
                <c:pt idx="40">
                  <c:v>467.69287492915203</c:v>
                </c:pt>
                <c:pt idx="41">
                  <c:v>466.34155319439361</c:v>
                </c:pt>
                <c:pt idx="42">
                  <c:v>466.96376817192964</c:v>
                </c:pt>
                <c:pt idx="43">
                  <c:v>467.83874909675524</c:v>
                </c:pt>
                <c:pt idx="44">
                  <c:v>468.76681026109446</c:v>
                </c:pt>
                <c:pt idx="45">
                  <c:v>468.90336034529281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AC-4C65-9071-6952B4710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008472"/>
        <c:axId val="270008864"/>
      </c:lineChart>
      <c:catAx>
        <c:axId val="27000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008864"/>
        <c:crosses val="autoZero"/>
        <c:auto val="1"/>
        <c:lblAlgn val="ctr"/>
        <c:lblOffset val="100"/>
        <c:noMultiLvlLbl val="0"/>
      </c:catAx>
      <c:valAx>
        <c:axId val="27000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00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Trendlines</a:t>
            </a:r>
          </a:p>
        </c:rich>
      </c:tx>
      <c:layout>
        <c:manualLayout>
          <c:xMode val="edge"/>
          <c:yMode val="edge"/>
          <c:x val="0.43757980102786553"/>
          <c:y val="1.53139319882958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223474936995814"/>
                  <c:y val="-4.99804909949455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summary!$B$43:$AP$43</c:f>
              <c:numCache>
                <c:formatCode>General</c:formatCode>
                <c:ptCount val="41"/>
                <c:pt idx="0">
                  <c:v>12.187877100134401</c:v>
                </c:pt>
                <c:pt idx="1">
                  <c:v>11.888429794099201</c:v>
                </c:pt>
                <c:pt idx="2">
                  <c:v>12.419130619699201</c:v>
                </c:pt>
                <c:pt idx="3">
                  <c:v>13.195934431027201</c:v>
                </c:pt>
                <c:pt idx="4">
                  <c:v>12.981582082252801</c:v>
                </c:pt>
                <c:pt idx="5">
                  <c:v>13.259110682419202</c:v>
                </c:pt>
                <c:pt idx="6">
                  <c:v>12.271468828262401</c:v>
                </c:pt>
                <c:pt idx="7">
                  <c:v>11.878435351756801</c:v>
                </c:pt>
                <c:pt idx="8">
                  <c:v>10.991956755455998</c:v>
                </c:pt>
                <c:pt idx="9">
                  <c:v>13.053208919040003</c:v>
                </c:pt>
                <c:pt idx="10">
                  <c:v>11.797870395801601</c:v>
                </c:pt>
                <c:pt idx="11">
                  <c:v>11.721347907379203</c:v>
                </c:pt>
                <c:pt idx="12">
                  <c:v>12.449682736128</c:v>
                </c:pt>
                <c:pt idx="13">
                  <c:v>12.804383869747202</c:v>
                </c:pt>
                <c:pt idx="14">
                  <c:v>12.3783606079488</c:v>
                </c:pt>
                <c:pt idx="15">
                  <c:v>11.931556219084799</c:v>
                </c:pt>
                <c:pt idx="16">
                  <c:v>11.788485370675202</c:v>
                </c:pt>
                <c:pt idx="17">
                  <c:v>12.483281938636802</c:v>
                </c:pt>
                <c:pt idx="18">
                  <c:v>12.234660028416004</c:v>
                </c:pt>
                <c:pt idx="19">
                  <c:v>12.290685784473601</c:v>
                </c:pt>
                <c:pt idx="20">
                  <c:v>11.437948588032002</c:v>
                </c:pt>
                <c:pt idx="21">
                  <c:v>13.157317693440001</c:v>
                </c:pt>
                <c:pt idx="22">
                  <c:v>12.964924678348803</c:v>
                </c:pt>
                <c:pt idx="23">
                  <c:v>12.410131558809601</c:v>
                </c:pt>
                <c:pt idx="24">
                  <c:v>12.764182647398401</c:v>
                </c:pt>
                <c:pt idx="25">
                  <c:v>12.9039423289344</c:v>
                </c:pt>
                <c:pt idx="26">
                  <c:v>12.502823917363202</c:v>
                </c:pt>
                <c:pt idx="27">
                  <c:v>13.052518246195202</c:v>
                </c:pt>
                <c:pt idx="28">
                  <c:v>11.6808216625152</c:v>
                </c:pt>
                <c:pt idx="29">
                  <c:v>12.1757903253504</c:v>
                </c:pt>
                <c:pt idx="30">
                  <c:v>10.7690319378432</c:v>
                </c:pt>
                <c:pt idx="31">
                  <c:v>13.388977491148802</c:v>
                </c:pt>
                <c:pt idx="32">
                  <c:v>13.417030996992002</c:v>
                </c:pt>
                <c:pt idx="33">
                  <c:v>12.973842483609602</c:v>
                </c:pt>
                <c:pt idx="34">
                  <c:v>13.321555633152</c:v>
                </c:pt>
                <c:pt idx="35">
                  <c:v>12.286744886476802</c:v>
                </c:pt>
                <c:pt idx="36">
                  <c:v>12.828110513356801</c:v>
                </c:pt>
                <c:pt idx="37">
                  <c:v>13.792106979532802</c:v>
                </c:pt>
                <c:pt idx="38">
                  <c:v>13.115410102886402</c:v>
                </c:pt>
                <c:pt idx="39">
                  <c:v>13.0865846685696</c:v>
                </c:pt>
                <c:pt idx="40">
                  <c:v>12.1156002183168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F-47C8-92CD-C58045B88B2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3133122716475144"/>
                  <c:y val="-8.94824480778821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summary!$B$44:$AP$44</c:f>
              <c:numCache>
                <c:formatCode>General</c:formatCode>
                <c:ptCount val="41"/>
                <c:pt idx="0">
                  <c:v>2.04510260736</c:v>
                </c:pt>
                <c:pt idx="1">
                  <c:v>1.4943519553536002</c:v>
                </c:pt>
                <c:pt idx="2">
                  <c:v>2.2846645149696001</c:v>
                </c:pt>
                <c:pt idx="3">
                  <c:v>3.0703251898368005</c:v>
                </c:pt>
                <c:pt idx="4">
                  <c:v>2.5103723378687999</c:v>
                </c:pt>
                <c:pt idx="5">
                  <c:v>2.7999673989120004</c:v>
                </c:pt>
                <c:pt idx="6">
                  <c:v>2.2185427470336005</c:v>
                </c:pt>
                <c:pt idx="7">
                  <c:v>1.1825741076480001</c:v>
                </c:pt>
                <c:pt idx="8">
                  <c:v>0.72809106186240002</c:v>
                </c:pt>
                <c:pt idx="9">
                  <c:v>3.0644341567488</c:v>
                </c:pt>
                <c:pt idx="10">
                  <c:v>1.7685084469248</c:v>
                </c:pt>
                <c:pt idx="11">
                  <c:v>1.1586443249664</c:v>
                </c:pt>
                <c:pt idx="12">
                  <c:v>1.8136256348160003</c:v>
                </c:pt>
                <c:pt idx="13">
                  <c:v>2.7123941449728002</c:v>
                </c:pt>
                <c:pt idx="14">
                  <c:v>1.5258994532352002</c:v>
                </c:pt>
                <c:pt idx="15">
                  <c:v>1.1267921184767999</c:v>
                </c:pt>
                <c:pt idx="16">
                  <c:v>0.78584350003199999</c:v>
                </c:pt>
                <c:pt idx="17">
                  <c:v>1.9937896777728001</c:v>
                </c:pt>
                <c:pt idx="18">
                  <c:v>1.8177290440704001</c:v>
                </c:pt>
                <c:pt idx="19">
                  <c:v>2.1932113047552004</c:v>
                </c:pt>
                <c:pt idx="20">
                  <c:v>0.76012609351680016</c:v>
                </c:pt>
                <c:pt idx="21">
                  <c:v>2.6758291120128006</c:v>
                </c:pt>
                <c:pt idx="22">
                  <c:v>2.6413157836800005</c:v>
                </c:pt>
                <c:pt idx="23">
                  <c:v>2.2472462979072003</c:v>
                </c:pt>
                <c:pt idx="24">
                  <c:v>1.9582403401728001</c:v>
                </c:pt>
                <c:pt idx="25">
                  <c:v>2.2468197058559998</c:v>
                </c:pt>
                <c:pt idx="26">
                  <c:v>2.0776048588800005</c:v>
                </c:pt>
                <c:pt idx="27">
                  <c:v>2.6514321094656004</c:v>
                </c:pt>
                <c:pt idx="28">
                  <c:v>1.3624943837184003</c:v>
                </c:pt>
                <c:pt idx="29">
                  <c:v>1.6804273453056002</c:v>
                </c:pt>
                <c:pt idx="30">
                  <c:v>0.67757037465600012</c:v>
                </c:pt>
                <c:pt idx="31">
                  <c:v>3.4878775523328001</c:v>
                </c:pt>
                <c:pt idx="32">
                  <c:v>3.3567106535424003</c:v>
                </c:pt>
                <c:pt idx="33">
                  <c:v>2.6987025715200001</c:v>
                </c:pt>
                <c:pt idx="34">
                  <c:v>2.8551196569600004</c:v>
                </c:pt>
                <c:pt idx="35">
                  <c:v>1.7814890336256</c:v>
                </c:pt>
                <c:pt idx="36">
                  <c:v>2.2672961243136003</c:v>
                </c:pt>
                <c:pt idx="37">
                  <c:v>3.2595695493119998</c:v>
                </c:pt>
                <c:pt idx="38">
                  <c:v>2.7656978374656003</c:v>
                </c:pt>
                <c:pt idx="39">
                  <c:v>2.8740319045632003</c:v>
                </c:pt>
                <c:pt idx="40">
                  <c:v>1.9135700582400001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F-47C8-92CD-C58045B88B2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5338329454606838"/>
                  <c:y val="-5.06904401753612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summary!$B$45:$AP$45</c:f>
              <c:numCache>
                <c:formatCode>General</c:formatCode>
                <c:ptCount val="41"/>
                <c:pt idx="0">
                  <c:v>0.25613805588480004</c:v>
                </c:pt>
                <c:pt idx="1">
                  <c:v>-0.39953392680960009</c:v>
                </c:pt>
                <c:pt idx="2">
                  <c:v>0.30682125434880003</c:v>
                </c:pt>
                <c:pt idx="3">
                  <c:v>0.99907858391039994</c:v>
                </c:pt>
                <c:pt idx="4">
                  <c:v>0.41950249758720004</c:v>
                </c:pt>
                <c:pt idx="5">
                  <c:v>0.6715168303104001</c:v>
                </c:pt>
                <c:pt idx="6">
                  <c:v>0.24421379235840002</c:v>
                </c:pt>
                <c:pt idx="7">
                  <c:v>-0.8727667089408</c:v>
                </c:pt>
                <c:pt idx="8">
                  <c:v>-1.3302155851776003</c:v>
                </c:pt>
                <c:pt idx="9">
                  <c:v>0.94772502650880019</c:v>
                </c:pt>
                <c:pt idx="10">
                  <c:v>-0.37599010836480001</c:v>
                </c:pt>
                <c:pt idx="11">
                  <c:v>-0.98305091112960008</c:v>
                </c:pt>
                <c:pt idx="12">
                  <c:v>-0.41535846051840003</c:v>
                </c:pt>
                <c:pt idx="13">
                  <c:v>0.42275272273920006</c:v>
                </c:pt>
                <c:pt idx="14">
                  <c:v>-0.79949444567040018</c:v>
                </c:pt>
                <c:pt idx="15">
                  <c:v>-1.1275640469504</c:v>
                </c:pt>
                <c:pt idx="16">
                  <c:v>-1.4571368773632003</c:v>
                </c:pt>
                <c:pt idx="17">
                  <c:v>-0.31915179601920002</c:v>
                </c:pt>
                <c:pt idx="18">
                  <c:v>-0.53543396597760007</c:v>
                </c:pt>
                <c:pt idx="19">
                  <c:v>-0.14455376363520001</c:v>
                </c:pt>
                <c:pt idx="20">
                  <c:v>-1.4496410456063999</c:v>
                </c:pt>
                <c:pt idx="21">
                  <c:v>0.20968015011839999</c:v>
                </c:pt>
                <c:pt idx="22">
                  <c:v>0.16259251322880003</c:v>
                </c:pt>
                <c:pt idx="23">
                  <c:v>-0.17845767475200003</c:v>
                </c:pt>
                <c:pt idx="24">
                  <c:v>-0.51339337666560003</c:v>
                </c:pt>
                <c:pt idx="25">
                  <c:v>-0.28782775111679998</c:v>
                </c:pt>
                <c:pt idx="26">
                  <c:v>-0.36843333488640007</c:v>
                </c:pt>
                <c:pt idx="27">
                  <c:v>0.10595733995520001</c:v>
                </c:pt>
                <c:pt idx="28">
                  <c:v>-1.0590046101504</c:v>
                </c:pt>
                <c:pt idx="29">
                  <c:v>-0.77570686033920011</c:v>
                </c:pt>
                <c:pt idx="30">
                  <c:v>-1.6660450990080002</c:v>
                </c:pt>
                <c:pt idx="31">
                  <c:v>0.92357179084800001</c:v>
                </c:pt>
                <c:pt idx="32">
                  <c:v>0.73873554923520002</c:v>
                </c:pt>
                <c:pt idx="33">
                  <c:v>6.3602843443200011E-2</c:v>
                </c:pt>
                <c:pt idx="34">
                  <c:v>0.2687733061632</c:v>
                </c:pt>
                <c:pt idx="35">
                  <c:v>-0.74243268034559995</c:v>
                </c:pt>
                <c:pt idx="36">
                  <c:v>-0.33485444628479999</c:v>
                </c:pt>
                <c:pt idx="37">
                  <c:v>0.53401199247360009</c:v>
                </c:pt>
                <c:pt idx="38">
                  <c:v>0.11985205248</c:v>
                </c:pt>
                <c:pt idx="39">
                  <c:v>0.166370899968</c:v>
                </c:pt>
                <c:pt idx="40">
                  <c:v>-0.7110883215360001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0F-47C8-92CD-C58045B88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009648"/>
        <c:axId val="270010040"/>
      </c:lineChart>
      <c:catAx>
        <c:axId val="270009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010040"/>
        <c:crosses val="autoZero"/>
        <c:auto val="1"/>
        <c:lblAlgn val="ctr"/>
        <c:lblOffset val="100"/>
        <c:noMultiLvlLbl val="0"/>
      </c:catAx>
      <c:valAx>
        <c:axId val="27001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00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area!$E$89:$DO$89</c:f>
              <c:numCache>
                <c:formatCode>General</c:formatCode>
                <c:ptCount val="115"/>
                <c:pt idx="0">
                  <c:v>21939</c:v>
                </c:pt>
                <c:pt idx="1">
                  <c:v>21939</c:v>
                </c:pt>
                <c:pt idx="2">
                  <c:v>21939</c:v>
                </c:pt>
                <c:pt idx="3">
                  <c:v>21939</c:v>
                </c:pt>
                <c:pt idx="4">
                  <c:v>21939</c:v>
                </c:pt>
                <c:pt idx="5">
                  <c:v>21939</c:v>
                </c:pt>
                <c:pt idx="6">
                  <c:v>21939</c:v>
                </c:pt>
                <c:pt idx="7">
                  <c:v>21939</c:v>
                </c:pt>
                <c:pt idx="8">
                  <c:v>21939</c:v>
                </c:pt>
                <c:pt idx="9">
                  <c:v>21939</c:v>
                </c:pt>
                <c:pt idx="10">
                  <c:v>21939</c:v>
                </c:pt>
                <c:pt idx="11">
                  <c:v>21939</c:v>
                </c:pt>
                <c:pt idx="12">
                  <c:v>21939</c:v>
                </c:pt>
                <c:pt idx="13">
                  <c:v>21939</c:v>
                </c:pt>
                <c:pt idx="14">
                  <c:v>21939</c:v>
                </c:pt>
                <c:pt idx="15">
                  <c:v>21939</c:v>
                </c:pt>
                <c:pt idx="16">
                  <c:v>21939</c:v>
                </c:pt>
                <c:pt idx="17">
                  <c:v>21939</c:v>
                </c:pt>
                <c:pt idx="18">
                  <c:v>21939</c:v>
                </c:pt>
                <c:pt idx="19">
                  <c:v>21939</c:v>
                </c:pt>
                <c:pt idx="20">
                  <c:v>21939</c:v>
                </c:pt>
                <c:pt idx="21">
                  <c:v>21939</c:v>
                </c:pt>
                <c:pt idx="22">
                  <c:v>21939</c:v>
                </c:pt>
                <c:pt idx="23">
                  <c:v>21939</c:v>
                </c:pt>
                <c:pt idx="24">
                  <c:v>21939</c:v>
                </c:pt>
                <c:pt idx="25">
                  <c:v>21939</c:v>
                </c:pt>
                <c:pt idx="26">
                  <c:v>21939</c:v>
                </c:pt>
                <c:pt idx="27">
                  <c:v>21939</c:v>
                </c:pt>
                <c:pt idx="28">
                  <c:v>21939</c:v>
                </c:pt>
                <c:pt idx="29">
                  <c:v>21939</c:v>
                </c:pt>
                <c:pt idx="30">
                  <c:v>21939</c:v>
                </c:pt>
                <c:pt idx="31">
                  <c:v>21939</c:v>
                </c:pt>
                <c:pt idx="32">
                  <c:v>21939</c:v>
                </c:pt>
                <c:pt idx="33">
                  <c:v>21939</c:v>
                </c:pt>
                <c:pt idx="34">
                  <c:v>21939</c:v>
                </c:pt>
                <c:pt idx="35">
                  <c:v>21939</c:v>
                </c:pt>
                <c:pt idx="36">
                  <c:v>21939</c:v>
                </c:pt>
                <c:pt idx="37">
                  <c:v>21939</c:v>
                </c:pt>
                <c:pt idx="38">
                  <c:v>21939</c:v>
                </c:pt>
                <c:pt idx="39">
                  <c:v>21939</c:v>
                </c:pt>
                <c:pt idx="40">
                  <c:v>21939</c:v>
                </c:pt>
                <c:pt idx="41">
                  <c:v>21939</c:v>
                </c:pt>
                <c:pt idx="42">
                  <c:v>21939</c:v>
                </c:pt>
                <c:pt idx="43">
                  <c:v>21939</c:v>
                </c:pt>
                <c:pt idx="44">
                  <c:v>21939</c:v>
                </c:pt>
                <c:pt idx="45">
                  <c:v>21939</c:v>
                </c:pt>
                <c:pt idx="46">
                  <c:v>21939</c:v>
                </c:pt>
                <c:pt idx="47">
                  <c:v>21939</c:v>
                </c:pt>
                <c:pt idx="48">
                  <c:v>21939</c:v>
                </c:pt>
                <c:pt idx="49">
                  <c:v>21939</c:v>
                </c:pt>
                <c:pt idx="50">
                  <c:v>21939</c:v>
                </c:pt>
                <c:pt idx="51">
                  <c:v>21939</c:v>
                </c:pt>
                <c:pt idx="52">
                  <c:v>21939</c:v>
                </c:pt>
                <c:pt idx="53">
                  <c:v>21939</c:v>
                </c:pt>
                <c:pt idx="54">
                  <c:v>21939</c:v>
                </c:pt>
                <c:pt idx="55">
                  <c:v>21939</c:v>
                </c:pt>
                <c:pt idx="56">
                  <c:v>21939</c:v>
                </c:pt>
                <c:pt idx="57">
                  <c:v>21939</c:v>
                </c:pt>
                <c:pt idx="58">
                  <c:v>21939</c:v>
                </c:pt>
                <c:pt idx="59">
                  <c:v>21939</c:v>
                </c:pt>
                <c:pt idx="60">
                  <c:v>21939</c:v>
                </c:pt>
                <c:pt idx="61">
                  <c:v>21939</c:v>
                </c:pt>
                <c:pt idx="62">
                  <c:v>21939</c:v>
                </c:pt>
                <c:pt idx="63">
                  <c:v>21939</c:v>
                </c:pt>
                <c:pt idx="64">
                  <c:v>21939</c:v>
                </c:pt>
                <c:pt idx="65">
                  <c:v>21939</c:v>
                </c:pt>
                <c:pt idx="66">
                  <c:v>21939</c:v>
                </c:pt>
                <c:pt idx="67">
                  <c:v>21939</c:v>
                </c:pt>
                <c:pt idx="68">
                  <c:v>21939</c:v>
                </c:pt>
                <c:pt idx="69">
                  <c:v>21939</c:v>
                </c:pt>
                <c:pt idx="70">
                  <c:v>21939</c:v>
                </c:pt>
                <c:pt idx="71">
                  <c:v>21939</c:v>
                </c:pt>
                <c:pt idx="72">
                  <c:v>21939</c:v>
                </c:pt>
                <c:pt idx="73">
                  <c:v>21939</c:v>
                </c:pt>
                <c:pt idx="74">
                  <c:v>21939</c:v>
                </c:pt>
                <c:pt idx="75">
                  <c:v>21939</c:v>
                </c:pt>
                <c:pt idx="76">
                  <c:v>21939</c:v>
                </c:pt>
                <c:pt idx="77">
                  <c:v>21939</c:v>
                </c:pt>
                <c:pt idx="78">
                  <c:v>21939</c:v>
                </c:pt>
                <c:pt idx="79">
                  <c:v>21939</c:v>
                </c:pt>
                <c:pt idx="80">
                  <c:v>21939</c:v>
                </c:pt>
                <c:pt idx="81">
                  <c:v>21939</c:v>
                </c:pt>
                <c:pt idx="82">
                  <c:v>21939</c:v>
                </c:pt>
                <c:pt idx="83">
                  <c:v>21939</c:v>
                </c:pt>
                <c:pt idx="84">
                  <c:v>21939</c:v>
                </c:pt>
                <c:pt idx="85">
                  <c:v>21939</c:v>
                </c:pt>
                <c:pt idx="86">
                  <c:v>21939</c:v>
                </c:pt>
                <c:pt idx="87">
                  <c:v>21939</c:v>
                </c:pt>
                <c:pt idx="88">
                  <c:v>21939</c:v>
                </c:pt>
                <c:pt idx="89">
                  <c:v>21939</c:v>
                </c:pt>
                <c:pt idx="90">
                  <c:v>21939</c:v>
                </c:pt>
                <c:pt idx="91">
                  <c:v>21939</c:v>
                </c:pt>
                <c:pt idx="92">
                  <c:v>21939</c:v>
                </c:pt>
                <c:pt idx="93">
                  <c:v>21939</c:v>
                </c:pt>
                <c:pt idx="94">
                  <c:v>21939</c:v>
                </c:pt>
                <c:pt idx="95">
                  <c:v>21939</c:v>
                </c:pt>
                <c:pt idx="96">
                  <c:v>21939</c:v>
                </c:pt>
                <c:pt idx="97">
                  <c:v>21939</c:v>
                </c:pt>
                <c:pt idx="98">
                  <c:v>21939</c:v>
                </c:pt>
                <c:pt idx="99">
                  <c:v>21939</c:v>
                </c:pt>
                <c:pt idx="100">
                  <c:v>21939</c:v>
                </c:pt>
                <c:pt idx="101">
                  <c:v>21939</c:v>
                </c:pt>
                <c:pt idx="102">
                  <c:v>21939</c:v>
                </c:pt>
                <c:pt idx="103">
                  <c:v>21939</c:v>
                </c:pt>
                <c:pt idx="104">
                  <c:v>21939</c:v>
                </c:pt>
                <c:pt idx="105">
                  <c:v>21939</c:v>
                </c:pt>
                <c:pt idx="106">
                  <c:v>21939</c:v>
                </c:pt>
                <c:pt idx="107">
                  <c:v>21939</c:v>
                </c:pt>
                <c:pt idx="108">
                  <c:v>21939</c:v>
                </c:pt>
                <c:pt idx="109">
                  <c:v>21939</c:v>
                </c:pt>
                <c:pt idx="110">
                  <c:v>21939</c:v>
                </c:pt>
                <c:pt idx="111">
                  <c:v>21939</c:v>
                </c:pt>
                <c:pt idx="112">
                  <c:v>21939</c:v>
                </c:pt>
                <c:pt idx="113">
                  <c:v>21939</c:v>
                </c:pt>
                <c:pt idx="114">
                  <c:v>21939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C-4D85-8B7E-CF8DF48AD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011216"/>
        <c:axId val="223597664"/>
      </c:lineChart>
      <c:catAx>
        <c:axId val="27001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97664"/>
        <c:crosses val="autoZero"/>
        <c:auto val="1"/>
        <c:lblAlgn val="ctr"/>
        <c:lblOffset val="100"/>
        <c:noMultiLvlLbl val="0"/>
      </c:catAx>
      <c:valAx>
        <c:axId val="22359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01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Trends!$A$3</c:f>
              <c:strCache>
                <c:ptCount val="1"/>
                <c:pt idx="0">
                  <c:v>sum_fu.nc.txt</c:v>
                </c:pt>
              </c:strCache>
            </c:strRef>
          </c:tx>
          <c:marker>
            <c:symbol val="none"/>
          </c:marker>
          <c:xVal>
            <c:numRef>
              <c:f>Trends!$B$1:$HC$1</c:f>
              <c:numCache>
                <c:formatCode>General</c:formatCode>
                <c:ptCount val="210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</c:numCache>
            </c:numRef>
          </c:xVal>
          <c:yVal>
            <c:numRef>
              <c:f>Trends!$B$3:$HC$3</c:f>
              <c:numCache>
                <c:formatCode>General</c:formatCode>
                <c:ptCount val="210"/>
                <c:pt idx="0">
                  <c:v>0.26877499999999999</c:v>
                </c:pt>
                <c:pt idx="1">
                  <c:v>0.268847</c:v>
                </c:pt>
                <c:pt idx="2">
                  <c:v>0.26889999999999997</c:v>
                </c:pt>
                <c:pt idx="3">
                  <c:v>0.26894299999999999</c:v>
                </c:pt>
                <c:pt idx="4">
                  <c:v>0.26897300000000002</c:v>
                </c:pt>
                <c:pt idx="5">
                  <c:v>0.26898499999999997</c:v>
                </c:pt>
                <c:pt idx="6">
                  <c:v>0.26899099999999998</c:v>
                </c:pt>
                <c:pt idx="7">
                  <c:v>0.26899699999999999</c:v>
                </c:pt>
                <c:pt idx="8">
                  <c:v>0.26899899999999999</c:v>
                </c:pt>
                <c:pt idx="9">
                  <c:v>0.26899800000000001</c:v>
                </c:pt>
                <c:pt idx="10">
                  <c:v>0.26900000000000002</c:v>
                </c:pt>
                <c:pt idx="11">
                  <c:v>0.26900000000000002</c:v>
                </c:pt>
                <c:pt idx="12">
                  <c:v>0.26900200000000002</c:v>
                </c:pt>
                <c:pt idx="13">
                  <c:v>0.26900200000000002</c:v>
                </c:pt>
                <c:pt idx="14">
                  <c:v>0.26900299999999999</c:v>
                </c:pt>
                <c:pt idx="15">
                  <c:v>0.26900400000000002</c:v>
                </c:pt>
                <c:pt idx="16">
                  <c:v>0.26900499999999999</c:v>
                </c:pt>
                <c:pt idx="17">
                  <c:v>0.26900600000000002</c:v>
                </c:pt>
                <c:pt idx="18">
                  <c:v>0.26900499999999999</c:v>
                </c:pt>
                <c:pt idx="19">
                  <c:v>0.26900600000000002</c:v>
                </c:pt>
                <c:pt idx="20">
                  <c:v>0.269007</c:v>
                </c:pt>
                <c:pt idx="21">
                  <c:v>0.26900200000000002</c:v>
                </c:pt>
                <c:pt idx="22">
                  <c:v>0.26900000000000002</c:v>
                </c:pt>
                <c:pt idx="23">
                  <c:v>0.26900000000000002</c:v>
                </c:pt>
                <c:pt idx="24">
                  <c:v>0.26900099999999999</c:v>
                </c:pt>
                <c:pt idx="25">
                  <c:v>0.26900099999999999</c:v>
                </c:pt>
                <c:pt idx="26">
                  <c:v>0.26900099999999999</c:v>
                </c:pt>
                <c:pt idx="27">
                  <c:v>0.26900200000000002</c:v>
                </c:pt>
                <c:pt idx="28">
                  <c:v>0.26900099999999999</c:v>
                </c:pt>
                <c:pt idx="29">
                  <c:v>0.26900200000000002</c:v>
                </c:pt>
                <c:pt idx="30">
                  <c:v>0.26900299999999999</c:v>
                </c:pt>
                <c:pt idx="31">
                  <c:v>0.26900200000000002</c:v>
                </c:pt>
                <c:pt idx="32">
                  <c:v>0.26900200000000002</c:v>
                </c:pt>
                <c:pt idx="33">
                  <c:v>0.26900200000000002</c:v>
                </c:pt>
                <c:pt idx="34">
                  <c:v>0.26900200000000002</c:v>
                </c:pt>
                <c:pt idx="35">
                  <c:v>0.26900299999999999</c:v>
                </c:pt>
                <c:pt idx="36">
                  <c:v>0.26900200000000002</c:v>
                </c:pt>
                <c:pt idx="37">
                  <c:v>0.26900200000000002</c:v>
                </c:pt>
                <c:pt idx="38">
                  <c:v>0.26900099999999999</c:v>
                </c:pt>
                <c:pt idx="39">
                  <c:v>0.26900200000000002</c:v>
                </c:pt>
                <c:pt idx="40">
                  <c:v>0.26900099999999999</c:v>
                </c:pt>
                <c:pt idx="41">
                  <c:v>0.26900200000000002</c:v>
                </c:pt>
                <c:pt idx="42">
                  <c:v>0.26900200000000002</c:v>
                </c:pt>
                <c:pt idx="43">
                  <c:v>0.26900200000000002</c:v>
                </c:pt>
                <c:pt idx="44">
                  <c:v>0.26900200000000002</c:v>
                </c:pt>
                <c:pt idx="45">
                  <c:v>0.26900099999999999</c:v>
                </c:pt>
                <c:pt idx="46">
                  <c:v>0.26900099999999999</c:v>
                </c:pt>
                <c:pt idx="47">
                  <c:v>0.26900099999999999</c:v>
                </c:pt>
                <c:pt idx="48">
                  <c:v>0.26900099999999999</c:v>
                </c:pt>
                <c:pt idx="49">
                  <c:v>0.26900099999999999</c:v>
                </c:pt>
                <c:pt idx="50">
                  <c:v>0.26900099999999999</c:v>
                </c:pt>
                <c:pt idx="51">
                  <c:v>0.26900099999999999</c:v>
                </c:pt>
                <c:pt idx="52">
                  <c:v>0.26900099999999999</c:v>
                </c:pt>
                <c:pt idx="53">
                  <c:v>0.26899899999999999</c:v>
                </c:pt>
                <c:pt idx="54">
                  <c:v>0.26900000000000002</c:v>
                </c:pt>
                <c:pt idx="55">
                  <c:v>0.26900000000000002</c:v>
                </c:pt>
                <c:pt idx="56">
                  <c:v>0.26900000000000002</c:v>
                </c:pt>
                <c:pt idx="57">
                  <c:v>0.26899899999999999</c:v>
                </c:pt>
                <c:pt idx="58">
                  <c:v>0.26899899999999999</c:v>
                </c:pt>
                <c:pt idx="59">
                  <c:v>0.26899899999999999</c:v>
                </c:pt>
                <c:pt idx="60">
                  <c:v>0.26899899999999999</c:v>
                </c:pt>
                <c:pt idx="61">
                  <c:v>0.26899800000000001</c:v>
                </c:pt>
                <c:pt idx="62">
                  <c:v>0.26899800000000001</c:v>
                </c:pt>
                <c:pt idx="63">
                  <c:v>0.26899800000000001</c:v>
                </c:pt>
                <c:pt idx="64">
                  <c:v>0.26899800000000001</c:v>
                </c:pt>
                <c:pt idx="65">
                  <c:v>0.26899699999999999</c:v>
                </c:pt>
                <c:pt idx="66">
                  <c:v>0.26899699999999999</c:v>
                </c:pt>
                <c:pt idx="67">
                  <c:v>0.26863700000000001</c:v>
                </c:pt>
                <c:pt idx="68">
                  <c:v>0.26882200000000001</c:v>
                </c:pt>
                <c:pt idx="69">
                  <c:v>0.26890599999999998</c:v>
                </c:pt>
                <c:pt idx="70">
                  <c:v>0.26885999999999999</c:v>
                </c:pt>
                <c:pt idx="71">
                  <c:v>0.26877600000000001</c:v>
                </c:pt>
                <c:pt idx="72">
                  <c:v>0.26882600000000001</c:v>
                </c:pt>
                <c:pt idx="73">
                  <c:v>0.268901</c:v>
                </c:pt>
                <c:pt idx="74">
                  <c:v>0.26889099999999999</c:v>
                </c:pt>
                <c:pt idx="75">
                  <c:v>0.26904400000000001</c:v>
                </c:pt>
                <c:pt idx="76">
                  <c:v>0.26922400000000002</c:v>
                </c:pt>
                <c:pt idx="77">
                  <c:v>0.26944699999999999</c:v>
                </c:pt>
                <c:pt idx="78">
                  <c:v>0.26961299999999999</c:v>
                </c:pt>
                <c:pt idx="79">
                  <c:v>0.26996799999999999</c:v>
                </c:pt>
                <c:pt idx="80">
                  <c:v>0.270229</c:v>
                </c:pt>
                <c:pt idx="81">
                  <c:v>0.27053300000000002</c:v>
                </c:pt>
                <c:pt idx="82">
                  <c:v>0.27100000000000002</c:v>
                </c:pt>
                <c:pt idx="83">
                  <c:v>0.27124500000000001</c:v>
                </c:pt>
                <c:pt idx="84">
                  <c:v>0.27166800000000002</c:v>
                </c:pt>
                <c:pt idx="85">
                  <c:v>0.27240300000000001</c:v>
                </c:pt>
                <c:pt idx="86">
                  <c:v>0.27327000000000001</c:v>
                </c:pt>
                <c:pt idx="87">
                  <c:v>0.27415699999999998</c:v>
                </c:pt>
                <c:pt idx="88">
                  <c:v>0.27504600000000001</c:v>
                </c:pt>
                <c:pt idx="89">
                  <c:v>0.27572000000000002</c:v>
                </c:pt>
                <c:pt idx="90">
                  <c:v>0.27630500000000002</c:v>
                </c:pt>
                <c:pt idx="91">
                  <c:v>0.27670400000000001</c:v>
                </c:pt>
                <c:pt idx="92">
                  <c:v>0.27741399999999999</c:v>
                </c:pt>
                <c:pt idx="93">
                  <c:v>0.27815299999999998</c:v>
                </c:pt>
                <c:pt idx="94">
                  <c:v>0.27897300000000003</c:v>
                </c:pt>
                <c:pt idx="95">
                  <c:v>0.27981</c:v>
                </c:pt>
                <c:pt idx="96">
                  <c:v>0.28053099999999997</c:v>
                </c:pt>
                <c:pt idx="97">
                  <c:v>0.281107</c:v>
                </c:pt>
                <c:pt idx="98">
                  <c:v>0.28159600000000001</c:v>
                </c:pt>
                <c:pt idx="99">
                  <c:v>0.28168199999999999</c:v>
                </c:pt>
                <c:pt idx="100">
                  <c:v>0.28275800000000001</c:v>
                </c:pt>
                <c:pt idx="101">
                  <c:v>0.28342800000000001</c:v>
                </c:pt>
                <c:pt idx="102">
                  <c:v>0.28414600000000001</c:v>
                </c:pt>
                <c:pt idx="103">
                  <c:v>0.284779</c:v>
                </c:pt>
                <c:pt idx="104">
                  <c:v>0.28523799999999999</c:v>
                </c:pt>
                <c:pt idx="105">
                  <c:v>0.28620800000000002</c:v>
                </c:pt>
                <c:pt idx="106">
                  <c:v>0.28707100000000002</c:v>
                </c:pt>
                <c:pt idx="107">
                  <c:v>0.28773700000000002</c:v>
                </c:pt>
                <c:pt idx="108">
                  <c:v>0.28831400000000001</c:v>
                </c:pt>
                <c:pt idx="109">
                  <c:v>0.28879700000000003</c:v>
                </c:pt>
                <c:pt idx="110">
                  <c:v>0.28934799999999999</c:v>
                </c:pt>
                <c:pt idx="111">
                  <c:v>0.289935</c:v>
                </c:pt>
                <c:pt idx="112">
                  <c:v>0.29031000000000001</c:v>
                </c:pt>
                <c:pt idx="113">
                  <c:v>0.29114400000000001</c:v>
                </c:pt>
                <c:pt idx="114">
                  <c:v>0.29164899999999999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75-43F6-B6E4-E80E668BF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598448"/>
        <c:axId val="223598840"/>
      </c:scatterChart>
      <c:valAx>
        <c:axId val="223598448"/>
        <c:scaling>
          <c:orientation val="minMax"/>
          <c:max val="2020"/>
          <c:min val="1900"/>
        </c:scaling>
        <c:delete val="0"/>
        <c:axPos val="b"/>
        <c:numFmt formatCode="General" sourceLinked="1"/>
        <c:majorTickMark val="out"/>
        <c:minorTickMark val="none"/>
        <c:tickLblPos val="low"/>
        <c:crossAx val="223598840"/>
        <c:crosses val="autoZero"/>
        <c:crossBetween val="midCat"/>
        <c:majorUnit val="20"/>
      </c:valAx>
      <c:valAx>
        <c:axId val="223598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23598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Trends!$A$4</c:f>
              <c:strCache>
                <c:ptCount val="1"/>
                <c:pt idx="0">
                  <c:v>sum_cbiotot.nc.txt</c:v>
                </c:pt>
              </c:strCache>
            </c:strRef>
          </c:tx>
          <c:marker>
            <c:symbol val="none"/>
          </c:marker>
          <c:xVal>
            <c:numRef>
              <c:f>Trends!$B$1:$HC$1</c:f>
              <c:numCache>
                <c:formatCode>General</c:formatCode>
                <c:ptCount val="210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</c:numCache>
            </c:numRef>
          </c:xVal>
          <c:yVal>
            <c:numRef>
              <c:f>Trends!$B$4:$HC$4</c:f>
              <c:numCache>
                <c:formatCode>General</c:formatCode>
                <c:ptCount val="210"/>
                <c:pt idx="0">
                  <c:v>3.0526249999999999</c:v>
                </c:pt>
                <c:pt idx="1">
                  <c:v>3.0667089999999999</c:v>
                </c:pt>
                <c:pt idx="2">
                  <c:v>3.0853160000000002</c:v>
                </c:pt>
                <c:pt idx="3">
                  <c:v>3.0961970000000001</c:v>
                </c:pt>
                <c:pt idx="4">
                  <c:v>3.102868</c:v>
                </c:pt>
                <c:pt idx="5">
                  <c:v>3.1077590000000002</c:v>
                </c:pt>
                <c:pt idx="6">
                  <c:v>3.1133510000000002</c:v>
                </c:pt>
                <c:pt idx="7">
                  <c:v>3.1175899999999999</c:v>
                </c:pt>
                <c:pt idx="8">
                  <c:v>3.120946</c:v>
                </c:pt>
                <c:pt idx="9">
                  <c:v>3.1231490000000002</c:v>
                </c:pt>
                <c:pt idx="10">
                  <c:v>3.123869</c:v>
                </c:pt>
                <c:pt idx="11">
                  <c:v>3.123802</c:v>
                </c:pt>
                <c:pt idx="12">
                  <c:v>3.1228340000000001</c:v>
                </c:pt>
                <c:pt idx="13">
                  <c:v>3.120441</c:v>
                </c:pt>
                <c:pt idx="14">
                  <c:v>3.1175419999999998</c:v>
                </c:pt>
                <c:pt idx="15">
                  <c:v>3.114862</c:v>
                </c:pt>
                <c:pt idx="16">
                  <c:v>3.1093679999999999</c:v>
                </c:pt>
                <c:pt idx="17">
                  <c:v>3.1046040000000001</c:v>
                </c:pt>
                <c:pt idx="18">
                  <c:v>3.1001560000000001</c:v>
                </c:pt>
                <c:pt idx="19">
                  <c:v>3.0929790000000001</c:v>
                </c:pt>
                <c:pt idx="20">
                  <c:v>3.0855929999999998</c:v>
                </c:pt>
                <c:pt idx="21">
                  <c:v>3.077426</c:v>
                </c:pt>
                <c:pt idx="22">
                  <c:v>3.0698449999999999</c:v>
                </c:pt>
                <c:pt idx="23">
                  <c:v>3.0618319999999999</c:v>
                </c:pt>
                <c:pt idx="24">
                  <c:v>3.0522719999999999</c:v>
                </c:pt>
                <c:pt idx="25">
                  <c:v>3.0440700000000001</c:v>
                </c:pt>
                <c:pt idx="26">
                  <c:v>3.0354619999999999</c:v>
                </c:pt>
                <c:pt idx="27">
                  <c:v>3.0255550000000002</c:v>
                </c:pt>
                <c:pt idx="28">
                  <c:v>3.0177139999999998</c:v>
                </c:pt>
                <c:pt idx="29">
                  <c:v>3.0095399999999999</c:v>
                </c:pt>
                <c:pt idx="30">
                  <c:v>3.0008699999999999</c:v>
                </c:pt>
                <c:pt idx="31">
                  <c:v>2.9921000000000002</c:v>
                </c:pt>
                <c:pt idx="32">
                  <c:v>2.9822860000000002</c:v>
                </c:pt>
                <c:pt idx="33">
                  <c:v>2.9726840000000001</c:v>
                </c:pt>
                <c:pt idx="34">
                  <c:v>2.9631280000000002</c:v>
                </c:pt>
                <c:pt idx="35">
                  <c:v>2.9554809999999998</c:v>
                </c:pt>
                <c:pt idx="36">
                  <c:v>2.9451179999999999</c:v>
                </c:pt>
                <c:pt idx="37">
                  <c:v>2.9367830000000001</c:v>
                </c:pt>
                <c:pt idx="38">
                  <c:v>2.9285489999999998</c:v>
                </c:pt>
                <c:pt idx="39">
                  <c:v>2.9203380000000001</c:v>
                </c:pt>
                <c:pt idx="40">
                  <c:v>2.9110040000000001</c:v>
                </c:pt>
                <c:pt idx="41">
                  <c:v>2.900598</c:v>
                </c:pt>
                <c:pt idx="42">
                  <c:v>2.8925290000000001</c:v>
                </c:pt>
                <c:pt idx="43">
                  <c:v>2.8855249999999999</c:v>
                </c:pt>
                <c:pt idx="44">
                  <c:v>2.8773089999999999</c:v>
                </c:pt>
                <c:pt idx="45">
                  <c:v>2.8697180000000002</c:v>
                </c:pt>
                <c:pt idx="46">
                  <c:v>2.863626</c:v>
                </c:pt>
                <c:pt idx="47">
                  <c:v>2.8554810000000002</c:v>
                </c:pt>
                <c:pt idx="48">
                  <c:v>2.8471989999999998</c:v>
                </c:pt>
                <c:pt idx="49">
                  <c:v>2.8398780000000001</c:v>
                </c:pt>
                <c:pt idx="50">
                  <c:v>2.8353199999999998</c:v>
                </c:pt>
                <c:pt idx="51">
                  <c:v>2.8292229999999998</c:v>
                </c:pt>
                <c:pt idx="52">
                  <c:v>2.8230140000000001</c:v>
                </c:pt>
                <c:pt idx="53">
                  <c:v>2.818651</c:v>
                </c:pt>
                <c:pt idx="54">
                  <c:v>2.8147440000000001</c:v>
                </c:pt>
                <c:pt idx="55">
                  <c:v>2.8108309999999999</c:v>
                </c:pt>
                <c:pt idx="56">
                  <c:v>2.8063509999999998</c:v>
                </c:pt>
                <c:pt idx="57">
                  <c:v>2.8034970000000001</c:v>
                </c:pt>
                <c:pt idx="58">
                  <c:v>2.7980260000000001</c:v>
                </c:pt>
                <c:pt idx="59">
                  <c:v>2.7953939999999999</c:v>
                </c:pt>
                <c:pt idx="60">
                  <c:v>2.7934420000000002</c:v>
                </c:pt>
                <c:pt idx="61">
                  <c:v>2.7912870000000001</c:v>
                </c:pt>
                <c:pt idx="62">
                  <c:v>2.7899720000000001</c:v>
                </c:pt>
                <c:pt idx="63">
                  <c:v>2.7879610000000001</c:v>
                </c:pt>
                <c:pt idx="64">
                  <c:v>2.7862130000000001</c:v>
                </c:pt>
                <c:pt idx="65">
                  <c:v>2.7846359999999999</c:v>
                </c:pt>
                <c:pt idx="66">
                  <c:v>2.7830870000000001</c:v>
                </c:pt>
                <c:pt idx="67">
                  <c:v>2.5528249999999999</c:v>
                </c:pt>
                <c:pt idx="68">
                  <c:v>2.5780630000000002</c:v>
                </c:pt>
                <c:pt idx="69">
                  <c:v>2.5830739999999999</c:v>
                </c:pt>
                <c:pt idx="70">
                  <c:v>2.5698690000000002</c:v>
                </c:pt>
                <c:pt idx="71">
                  <c:v>2.5725519999999999</c:v>
                </c:pt>
                <c:pt idx="72">
                  <c:v>2.597683</c:v>
                </c:pt>
                <c:pt idx="73">
                  <c:v>2.6115650000000001</c:v>
                </c:pt>
                <c:pt idx="74">
                  <c:v>2.6291890000000002</c:v>
                </c:pt>
                <c:pt idx="75">
                  <c:v>2.588692</c:v>
                </c:pt>
                <c:pt idx="76">
                  <c:v>2.541242</c:v>
                </c:pt>
                <c:pt idx="77">
                  <c:v>2.4914930000000002</c:v>
                </c:pt>
                <c:pt idx="78">
                  <c:v>2.5335909999999999</c:v>
                </c:pt>
                <c:pt idx="79">
                  <c:v>2.503295</c:v>
                </c:pt>
                <c:pt idx="80">
                  <c:v>2.4517250000000002</c:v>
                </c:pt>
                <c:pt idx="81">
                  <c:v>2.4082140000000001</c:v>
                </c:pt>
                <c:pt idx="82">
                  <c:v>2.3770410000000002</c:v>
                </c:pt>
                <c:pt idx="83">
                  <c:v>2.3248899999999999</c:v>
                </c:pt>
                <c:pt idx="84">
                  <c:v>2.271236</c:v>
                </c:pt>
                <c:pt idx="85">
                  <c:v>2.2243019999999998</c:v>
                </c:pt>
                <c:pt idx="86">
                  <c:v>2.2095370000000001</c:v>
                </c:pt>
                <c:pt idx="87">
                  <c:v>2.1814119999999999</c:v>
                </c:pt>
                <c:pt idx="88">
                  <c:v>2.1604320000000001</c:v>
                </c:pt>
                <c:pt idx="89">
                  <c:v>2.1173410000000001</c:v>
                </c:pt>
                <c:pt idx="90">
                  <c:v>2.1377039999999998</c:v>
                </c:pt>
                <c:pt idx="91">
                  <c:v>2.1382729999999999</c:v>
                </c:pt>
                <c:pt idx="92">
                  <c:v>2.1199919999999999</c:v>
                </c:pt>
                <c:pt idx="93">
                  <c:v>2.1176979999999999</c:v>
                </c:pt>
                <c:pt idx="94">
                  <c:v>2.1153559999999998</c:v>
                </c:pt>
                <c:pt idx="95">
                  <c:v>2.1005410000000002</c:v>
                </c:pt>
                <c:pt idx="96">
                  <c:v>2.1069390000000001</c:v>
                </c:pt>
                <c:pt idx="97">
                  <c:v>2.0638010000000002</c:v>
                </c:pt>
                <c:pt idx="98">
                  <c:v>2.0508250000000001</c:v>
                </c:pt>
                <c:pt idx="99">
                  <c:v>1.99021</c:v>
                </c:pt>
                <c:pt idx="100">
                  <c:v>2.0372509999999999</c:v>
                </c:pt>
                <c:pt idx="101">
                  <c:v>2.0595059999999998</c:v>
                </c:pt>
                <c:pt idx="102">
                  <c:v>2.0563400000000001</c:v>
                </c:pt>
                <c:pt idx="103">
                  <c:v>2.073814</c:v>
                </c:pt>
                <c:pt idx="104">
                  <c:v>2.048349</c:v>
                </c:pt>
                <c:pt idx="105">
                  <c:v>2.0507550000000001</c:v>
                </c:pt>
                <c:pt idx="106">
                  <c:v>2.0818530000000002</c:v>
                </c:pt>
                <c:pt idx="107">
                  <c:v>2.0810490000000001</c:v>
                </c:pt>
                <c:pt idx="108">
                  <c:v>2.0750570000000002</c:v>
                </c:pt>
                <c:pt idx="109">
                  <c:v>2.038732</c:v>
                </c:pt>
                <c:pt idx="110">
                  <c:v>1.993873</c:v>
                </c:pt>
                <c:pt idx="111">
                  <c:v>2.0467249999999999</c:v>
                </c:pt>
                <c:pt idx="112">
                  <c:v>2.0583580000000001</c:v>
                </c:pt>
                <c:pt idx="113">
                  <c:v>2.079691</c:v>
                </c:pt>
                <c:pt idx="114">
                  <c:v>2.0774550000000001</c:v>
                </c:pt>
                <c:pt idx="116">
                  <c:v>2.2477336499999998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36-4122-98CA-B7260BAF6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599624"/>
        <c:axId val="223600016"/>
      </c:scatterChart>
      <c:valAx>
        <c:axId val="223599624"/>
        <c:scaling>
          <c:orientation val="minMax"/>
          <c:max val="2020"/>
          <c:min val="1900"/>
        </c:scaling>
        <c:delete val="0"/>
        <c:axPos val="b"/>
        <c:numFmt formatCode="General" sourceLinked="1"/>
        <c:majorTickMark val="out"/>
        <c:minorTickMark val="none"/>
        <c:tickLblPos val="low"/>
        <c:crossAx val="223600016"/>
        <c:crosses val="autoZero"/>
        <c:crossBetween val="midCat"/>
        <c:majorUnit val="20"/>
      </c:valAx>
      <c:valAx>
        <c:axId val="223600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23599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Trends!$A$5</c:f>
              <c:strCache>
                <c:ptCount val="1"/>
                <c:pt idx="0">
                  <c:v>sum_totbiou.nc.txt</c:v>
                </c:pt>
              </c:strCache>
            </c:strRef>
          </c:tx>
          <c:marker>
            <c:symbol val="none"/>
          </c:marker>
          <c:xVal>
            <c:numRef>
              <c:f>Trends!$B$1:$HC$1</c:f>
              <c:numCache>
                <c:formatCode>General</c:formatCode>
                <c:ptCount val="210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</c:numCache>
            </c:numRef>
          </c:xVal>
          <c:yVal>
            <c:numRef>
              <c:f>Trends!$B$5:$HC$5</c:f>
              <c:numCache>
                <c:formatCode>General</c:formatCode>
                <c:ptCount val="210"/>
                <c:pt idx="0">
                  <c:v>2.9345189999999999</c:v>
                </c:pt>
                <c:pt idx="1">
                  <c:v>2.9104990000000002</c:v>
                </c:pt>
                <c:pt idx="2">
                  <c:v>2.9059460000000001</c:v>
                </c:pt>
                <c:pt idx="3">
                  <c:v>2.9052220000000002</c:v>
                </c:pt>
                <c:pt idx="4">
                  <c:v>2.9051119999999999</c:v>
                </c:pt>
                <c:pt idx="5">
                  <c:v>2.9060790000000001</c:v>
                </c:pt>
                <c:pt idx="6">
                  <c:v>2.9088020000000001</c:v>
                </c:pt>
                <c:pt idx="7">
                  <c:v>2.911203</c:v>
                </c:pt>
                <c:pt idx="8">
                  <c:v>2.9133460000000002</c:v>
                </c:pt>
                <c:pt idx="9">
                  <c:v>2.9146709999999998</c:v>
                </c:pt>
                <c:pt idx="10">
                  <c:v>2.9144600000000001</c:v>
                </c:pt>
                <c:pt idx="11">
                  <c:v>2.9141210000000002</c:v>
                </c:pt>
                <c:pt idx="12">
                  <c:v>2.9125299999999998</c:v>
                </c:pt>
                <c:pt idx="13">
                  <c:v>2.9102049999999999</c:v>
                </c:pt>
                <c:pt idx="14">
                  <c:v>2.9070830000000001</c:v>
                </c:pt>
                <c:pt idx="15">
                  <c:v>2.904118</c:v>
                </c:pt>
                <c:pt idx="16">
                  <c:v>2.898698</c:v>
                </c:pt>
                <c:pt idx="17">
                  <c:v>2.8936410000000001</c:v>
                </c:pt>
                <c:pt idx="18">
                  <c:v>2.8895469999999999</c:v>
                </c:pt>
                <c:pt idx="19">
                  <c:v>2.8820220000000001</c:v>
                </c:pt>
                <c:pt idx="20">
                  <c:v>2.8749609999999999</c:v>
                </c:pt>
                <c:pt idx="21">
                  <c:v>2.8665639999999999</c:v>
                </c:pt>
                <c:pt idx="22">
                  <c:v>2.8588710000000002</c:v>
                </c:pt>
                <c:pt idx="23">
                  <c:v>2.8510659999999999</c:v>
                </c:pt>
                <c:pt idx="24">
                  <c:v>2.8416429999999999</c:v>
                </c:pt>
                <c:pt idx="25">
                  <c:v>2.8335020000000002</c:v>
                </c:pt>
                <c:pt idx="26">
                  <c:v>2.8248060000000002</c:v>
                </c:pt>
                <c:pt idx="27">
                  <c:v>2.8148390000000001</c:v>
                </c:pt>
                <c:pt idx="28">
                  <c:v>2.8066749999999998</c:v>
                </c:pt>
                <c:pt idx="29">
                  <c:v>2.7987540000000002</c:v>
                </c:pt>
                <c:pt idx="30">
                  <c:v>2.789974</c:v>
                </c:pt>
                <c:pt idx="31">
                  <c:v>2.7806389999999999</c:v>
                </c:pt>
                <c:pt idx="32">
                  <c:v>2.7710979999999998</c:v>
                </c:pt>
                <c:pt idx="33">
                  <c:v>2.7614480000000001</c:v>
                </c:pt>
                <c:pt idx="34">
                  <c:v>2.7519279999999999</c:v>
                </c:pt>
                <c:pt idx="35">
                  <c:v>2.7440259999999999</c:v>
                </c:pt>
                <c:pt idx="36">
                  <c:v>2.733841</c:v>
                </c:pt>
                <c:pt idx="37">
                  <c:v>2.7250519999999998</c:v>
                </c:pt>
                <c:pt idx="38">
                  <c:v>2.717187</c:v>
                </c:pt>
                <c:pt idx="39">
                  <c:v>2.7082410000000001</c:v>
                </c:pt>
                <c:pt idx="40">
                  <c:v>2.6991689999999999</c:v>
                </c:pt>
                <c:pt idx="41">
                  <c:v>2.6888700000000001</c:v>
                </c:pt>
                <c:pt idx="42">
                  <c:v>2.6806350000000001</c:v>
                </c:pt>
                <c:pt idx="43">
                  <c:v>2.6735259999999998</c:v>
                </c:pt>
                <c:pt idx="44">
                  <c:v>2.6653159999999998</c:v>
                </c:pt>
                <c:pt idx="45">
                  <c:v>2.6577920000000002</c:v>
                </c:pt>
                <c:pt idx="46">
                  <c:v>2.6513900000000001</c:v>
                </c:pt>
                <c:pt idx="47">
                  <c:v>2.6434190000000002</c:v>
                </c:pt>
                <c:pt idx="48">
                  <c:v>2.6352159999999998</c:v>
                </c:pt>
                <c:pt idx="49">
                  <c:v>2.627599</c:v>
                </c:pt>
                <c:pt idx="50">
                  <c:v>2.6225909999999999</c:v>
                </c:pt>
                <c:pt idx="51">
                  <c:v>2.616746</c:v>
                </c:pt>
                <c:pt idx="52">
                  <c:v>2.6100370000000002</c:v>
                </c:pt>
                <c:pt idx="53">
                  <c:v>2.6056140000000001</c:v>
                </c:pt>
                <c:pt idx="54">
                  <c:v>2.6012849999999998</c:v>
                </c:pt>
                <c:pt idx="55">
                  <c:v>2.5969950000000002</c:v>
                </c:pt>
                <c:pt idx="56">
                  <c:v>2.5924849999999999</c:v>
                </c:pt>
                <c:pt idx="57">
                  <c:v>2.5898409999999998</c:v>
                </c:pt>
                <c:pt idx="58">
                  <c:v>2.5843120000000002</c:v>
                </c:pt>
                <c:pt idx="59">
                  <c:v>2.5813999999999999</c:v>
                </c:pt>
                <c:pt idx="60">
                  <c:v>2.579237</c:v>
                </c:pt>
                <c:pt idx="61">
                  <c:v>2.5772539999999999</c:v>
                </c:pt>
                <c:pt idx="62">
                  <c:v>2.5757889999999999</c:v>
                </c:pt>
                <c:pt idx="63">
                  <c:v>2.573251</c:v>
                </c:pt>
                <c:pt idx="64">
                  <c:v>2.571129</c:v>
                </c:pt>
                <c:pt idx="65">
                  <c:v>2.5694569999999999</c:v>
                </c:pt>
                <c:pt idx="66">
                  <c:v>2.568012</c:v>
                </c:pt>
                <c:pt idx="67">
                  <c:v>2.3376199999999998</c:v>
                </c:pt>
                <c:pt idx="68">
                  <c:v>2.3624480000000001</c:v>
                </c:pt>
                <c:pt idx="69">
                  <c:v>2.3673950000000001</c:v>
                </c:pt>
                <c:pt idx="70">
                  <c:v>2.3583349999999998</c:v>
                </c:pt>
                <c:pt idx="71">
                  <c:v>2.3533249999999999</c:v>
                </c:pt>
                <c:pt idx="72">
                  <c:v>2.3756080000000002</c:v>
                </c:pt>
                <c:pt idx="73">
                  <c:v>2.386174</c:v>
                </c:pt>
                <c:pt idx="74">
                  <c:v>2.4031470000000001</c:v>
                </c:pt>
                <c:pt idx="75">
                  <c:v>2.3689</c:v>
                </c:pt>
                <c:pt idx="76">
                  <c:v>2.3247279999999999</c:v>
                </c:pt>
                <c:pt idx="77">
                  <c:v>2.2843450000000001</c:v>
                </c:pt>
                <c:pt idx="78">
                  <c:v>2.3162419999999999</c:v>
                </c:pt>
                <c:pt idx="79">
                  <c:v>2.2865739999999999</c:v>
                </c:pt>
                <c:pt idx="80">
                  <c:v>2.239392</c:v>
                </c:pt>
                <c:pt idx="81">
                  <c:v>2.1887460000000001</c:v>
                </c:pt>
                <c:pt idx="82">
                  <c:v>2.1539429999999999</c:v>
                </c:pt>
                <c:pt idx="83">
                  <c:v>2.1041850000000002</c:v>
                </c:pt>
                <c:pt idx="84">
                  <c:v>2.0551979999999999</c:v>
                </c:pt>
                <c:pt idx="85">
                  <c:v>2.007091</c:v>
                </c:pt>
                <c:pt idx="86">
                  <c:v>1.9876590000000001</c:v>
                </c:pt>
                <c:pt idx="87">
                  <c:v>1.958596</c:v>
                </c:pt>
                <c:pt idx="88">
                  <c:v>1.938909</c:v>
                </c:pt>
                <c:pt idx="89">
                  <c:v>1.898163</c:v>
                </c:pt>
                <c:pt idx="90">
                  <c:v>1.9111940000000001</c:v>
                </c:pt>
                <c:pt idx="91">
                  <c:v>1.9086259999999999</c:v>
                </c:pt>
                <c:pt idx="92">
                  <c:v>1.891837</c:v>
                </c:pt>
                <c:pt idx="93">
                  <c:v>1.8914310000000001</c:v>
                </c:pt>
                <c:pt idx="94">
                  <c:v>1.891124</c:v>
                </c:pt>
                <c:pt idx="95">
                  <c:v>1.8776930000000001</c:v>
                </c:pt>
                <c:pt idx="96">
                  <c:v>1.8799809999999999</c:v>
                </c:pt>
                <c:pt idx="97">
                  <c:v>1.842913</c:v>
                </c:pt>
                <c:pt idx="98">
                  <c:v>1.8331059999999999</c:v>
                </c:pt>
                <c:pt idx="99">
                  <c:v>1.781401</c:v>
                </c:pt>
                <c:pt idx="100">
                  <c:v>1.8123069999999999</c:v>
                </c:pt>
                <c:pt idx="101">
                  <c:v>1.8317840000000001</c:v>
                </c:pt>
                <c:pt idx="102">
                  <c:v>1.8326819999999999</c:v>
                </c:pt>
                <c:pt idx="103">
                  <c:v>1.850239</c:v>
                </c:pt>
                <c:pt idx="104">
                  <c:v>1.832862</c:v>
                </c:pt>
                <c:pt idx="105">
                  <c:v>1.8303</c:v>
                </c:pt>
                <c:pt idx="106">
                  <c:v>1.8531759999999999</c:v>
                </c:pt>
                <c:pt idx="107">
                  <c:v>1.853159</c:v>
                </c:pt>
                <c:pt idx="108">
                  <c:v>1.8487290000000001</c:v>
                </c:pt>
                <c:pt idx="109">
                  <c:v>1.821536</c:v>
                </c:pt>
                <c:pt idx="110">
                  <c:v>1.7837689999999999</c:v>
                </c:pt>
                <c:pt idx="111">
                  <c:v>1.82203</c:v>
                </c:pt>
                <c:pt idx="112">
                  <c:v>1.827736</c:v>
                </c:pt>
                <c:pt idx="113">
                  <c:v>1.850155</c:v>
                </c:pt>
                <c:pt idx="114">
                  <c:v>1.849407</c:v>
                </c:pt>
                <c:pt idx="116">
                  <c:v>2.0266335000000004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88-44E5-86C8-0783E523D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00800"/>
        <c:axId val="223601192"/>
      </c:scatterChart>
      <c:valAx>
        <c:axId val="223600800"/>
        <c:scaling>
          <c:orientation val="minMax"/>
          <c:max val="2020"/>
          <c:min val="1900"/>
        </c:scaling>
        <c:delete val="0"/>
        <c:axPos val="b"/>
        <c:numFmt formatCode="General" sourceLinked="1"/>
        <c:majorTickMark val="out"/>
        <c:minorTickMark val="none"/>
        <c:tickLblPos val="low"/>
        <c:crossAx val="223601192"/>
        <c:crosses val="autoZero"/>
        <c:crossBetween val="midCat"/>
        <c:majorUnit val="20"/>
      </c:valAx>
      <c:valAx>
        <c:axId val="223601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23600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Trends!$A$6</c:f>
              <c:strCache>
                <c:ptCount val="1"/>
                <c:pt idx="0">
                  <c:v>sum_totcsoi.nc.txt</c:v>
                </c:pt>
              </c:strCache>
            </c:strRef>
          </c:tx>
          <c:marker>
            <c:symbol val="none"/>
          </c:marker>
          <c:xVal>
            <c:numRef>
              <c:f>Trends!$B$1:$HC$1</c:f>
              <c:numCache>
                <c:formatCode>General</c:formatCode>
                <c:ptCount val="210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</c:numCache>
            </c:numRef>
          </c:xVal>
          <c:yVal>
            <c:numRef>
              <c:f>Trends!$B$6:$HC$6</c:f>
              <c:numCache>
                <c:formatCode>General</c:formatCode>
                <c:ptCount val="210"/>
                <c:pt idx="0">
                  <c:v>19.49258</c:v>
                </c:pt>
                <c:pt idx="1">
                  <c:v>19.589437</c:v>
                </c:pt>
                <c:pt idx="2">
                  <c:v>19.589437</c:v>
                </c:pt>
                <c:pt idx="3">
                  <c:v>19.590098999999999</c:v>
                </c:pt>
                <c:pt idx="4">
                  <c:v>19.594974000000001</c:v>
                </c:pt>
                <c:pt idx="5">
                  <c:v>19.601361000000001</c:v>
                </c:pt>
                <c:pt idx="6">
                  <c:v>19.607841000000001</c:v>
                </c:pt>
                <c:pt idx="7">
                  <c:v>19.614229000000002</c:v>
                </c:pt>
                <c:pt idx="8">
                  <c:v>19.620391000000001</c:v>
                </c:pt>
                <c:pt idx="9">
                  <c:v>19.62669</c:v>
                </c:pt>
                <c:pt idx="10">
                  <c:v>19.633044000000002</c:v>
                </c:pt>
                <c:pt idx="11">
                  <c:v>19.639344999999999</c:v>
                </c:pt>
                <c:pt idx="12">
                  <c:v>19.645735999999999</c:v>
                </c:pt>
                <c:pt idx="13">
                  <c:v>19.652127</c:v>
                </c:pt>
                <c:pt idx="14">
                  <c:v>19.658246999999999</c:v>
                </c:pt>
                <c:pt idx="15">
                  <c:v>19.663974</c:v>
                </c:pt>
                <c:pt idx="16">
                  <c:v>19.669640999999999</c:v>
                </c:pt>
                <c:pt idx="17">
                  <c:v>19.675415000000001</c:v>
                </c:pt>
                <c:pt idx="18">
                  <c:v>19.680983000000001</c:v>
                </c:pt>
                <c:pt idx="19">
                  <c:v>19.686463</c:v>
                </c:pt>
                <c:pt idx="20">
                  <c:v>19.690643000000001</c:v>
                </c:pt>
                <c:pt idx="21">
                  <c:v>19.695943</c:v>
                </c:pt>
                <c:pt idx="22">
                  <c:v>19.700915999999999</c:v>
                </c:pt>
                <c:pt idx="23">
                  <c:v>19.705594000000001</c:v>
                </c:pt>
                <c:pt idx="24">
                  <c:v>19.710132999999999</c:v>
                </c:pt>
                <c:pt idx="25">
                  <c:v>19.714994000000001</c:v>
                </c:pt>
                <c:pt idx="26">
                  <c:v>19.719819000000001</c:v>
                </c:pt>
                <c:pt idx="27">
                  <c:v>19.724657000000001</c:v>
                </c:pt>
                <c:pt idx="28">
                  <c:v>19.729320000000001</c:v>
                </c:pt>
                <c:pt idx="29">
                  <c:v>19.733998</c:v>
                </c:pt>
                <c:pt idx="30">
                  <c:v>19.739196</c:v>
                </c:pt>
                <c:pt idx="31">
                  <c:v>19.744893999999999</c:v>
                </c:pt>
                <c:pt idx="32">
                  <c:v>19.750782000000001</c:v>
                </c:pt>
                <c:pt idx="33">
                  <c:v>19.756855000000002</c:v>
                </c:pt>
                <c:pt idx="34">
                  <c:v>19.762405999999999</c:v>
                </c:pt>
                <c:pt idx="35">
                  <c:v>19.767932999999999</c:v>
                </c:pt>
                <c:pt idx="36">
                  <c:v>19.773230999999999</c:v>
                </c:pt>
                <c:pt idx="37">
                  <c:v>19.778729999999999</c:v>
                </c:pt>
                <c:pt idx="38">
                  <c:v>19.783926999999998</c:v>
                </c:pt>
                <c:pt idx="39">
                  <c:v>19.789504999999998</c:v>
                </c:pt>
                <c:pt idx="40">
                  <c:v>19.795477999999999</c:v>
                </c:pt>
                <c:pt idx="41">
                  <c:v>19.801387999999999</c:v>
                </c:pt>
                <c:pt idx="42">
                  <c:v>19.806674999999998</c:v>
                </c:pt>
                <c:pt idx="43">
                  <c:v>19.811547000000001</c:v>
                </c:pt>
                <c:pt idx="44">
                  <c:v>19.816535999999999</c:v>
                </c:pt>
                <c:pt idx="45">
                  <c:v>19.821342999999999</c:v>
                </c:pt>
                <c:pt idx="46">
                  <c:v>19.826243999999999</c:v>
                </c:pt>
                <c:pt idx="47">
                  <c:v>19.831603000000001</c:v>
                </c:pt>
                <c:pt idx="48">
                  <c:v>19.836932000000001</c:v>
                </c:pt>
                <c:pt idx="49">
                  <c:v>19.841951999999999</c:v>
                </c:pt>
                <c:pt idx="50">
                  <c:v>19.846661000000001</c:v>
                </c:pt>
                <c:pt idx="51">
                  <c:v>19.851413000000001</c:v>
                </c:pt>
                <c:pt idx="52">
                  <c:v>19.856539999999999</c:v>
                </c:pt>
                <c:pt idx="53">
                  <c:v>19.861432000000001</c:v>
                </c:pt>
                <c:pt idx="54">
                  <c:v>19.866396999999999</c:v>
                </c:pt>
                <c:pt idx="55">
                  <c:v>19.871587000000002</c:v>
                </c:pt>
                <c:pt idx="56">
                  <c:v>19.876746000000001</c:v>
                </c:pt>
                <c:pt idx="57">
                  <c:v>19.882089000000001</c:v>
                </c:pt>
                <c:pt idx="58">
                  <c:v>19.887442</c:v>
                </c:pt>
                <c:pt idx="59">
                  <c:v>19.892413000000001</c:v>
                </c:pt>
                <c:pt idx="60">
                  <c:v>19.89723</c:v>
                </c:pt>
                <c:pt idx="61">
                  <c:v>19.902180999999999</c:v>
                </c:pt>
                <c:pt idx="62">
                  <c:v>19.906866999999998</c:v>
                </c:pt>
                <c:pt idx="63">
                  <c:v>19.912673000000002</c:v>
                </c:pt>
                <c:pt idx="64">
                  <c:v>19.918146</c:v>
                </c:pt>
                <c:pt idx="65">
                  <c:v>19.923738</c:v>
                </c:pt>
                <c:pt idx="66">
                  <c:v>19.929044999999999</c:v>
                </c:pt>
                <c:pt idx="67">
                  <c:v>19.934405000000002</c:v>
                </c:pt>
                <c:pt idx="68">
                  <c:v>19.937781999999999</c:v>
                </c:pt>
                <c:pt idx="69">
                  <c:v>19.936622</c:v>
                </c:pt>
                <c:pt idx="70">
                  <c:v>19.936440999999999</c:v>
                </c:pt>
                <c:pt idx="71">
                  <c:v>19.931283000000001</c:v>
                </c:pt>
                <c:pt idx="72">
                  <c:v>19.939838000000002</c:v>
                </c:pt>
                <c:pt idx="73">
                  <c:v>19.943754999999999</c:v>
                </c:pt>
                <c:pt idx="74">
                  <c:v>19.955338999999999</c:v>
                </c:pt>
                <c:pt idx="75">
                  <c:v>19.967317999999999</c:v>
                </c:pt>
                <c:pt idx="76">
                  <c:v>19.987120000000001</c:v>
                </c:pt>
                <c:pt idx="77">
                  <c:v>20.001904</c:v>
                </c:pt>
                <c:pt idx="78">
                  <c:v>20.008863999999999</c:v>
                </c:pt>
                <c:pt idx="79">
                  <c:v>20.014178999999999</c:v>
                </c:pt>
                <c:pt idx="80">
                  <c:v>20.015450999999999</c:v>
                </c:pt>
                <c:pt idx="81">
                  <c:v>20.010728</c:v>
                </c:pt>
                <c:pt idx="82">
                  <c:v>20.021854999999999</c:v>
                </c:pt>
                <c:pt idx="83">
                  <c:v>20.034656999999999</c:v>
                </c:pt>
                <c:pt idx="84">
                  <c:v>20.042362000000001</c:v>
                </c:pt>
                <c:pt idx="85">
                  <c:v>20.041316999999999</c:v>
                </c:pt>
                <c:pt idx="86">
                  <c:v>20.046316000000001</c:v>
                </c:pt>
                <c:pt idx="87">
                  <c:v>20.056360000000002</c:v>
                </c:pt>
                <c:pt idx="88">
                  <c:v>20.061934000000001</c:v>
                </c:pt>
                <c:pt idx="89">
                  <c:v>20.067757</c:v>
                </c:pt>
                <c:pt idx="90">
                  <c:v>20.064851000000001</c:v>
                </c:pt>
                <c:pt idx="91">
                  <c:v>20.065377000000002</c:v>
                </c:pt>
                <c:pt idx="92">
                  <c:v>20.076333000000002</c:v>
                </c:pt>
                <c:pt idx="93">
                  <c:v>20.078856999999999</c:v>
                </c:pt>
                <c:pt idx="94">
                  <c:v>20.065946</c:v>
                </c:pt>
                <c:pt idx="95">
                  <c:v>20.065241</c:v>
                </c:pt>
                <c:pt idx="96">
                  <c:v>20.06345</c:v>
                </c:pt>
                <c:pt idx="97">
                  <c:v>20.065175</c:v>
                </c:pt>
                <c:pt idx="98">
                  <c:v>20.050024000000001</c:v>
                </c:pt>
                <c:pt idx="99">
                  <c:v>20.036462</c:v>
                </c:pt>
                <c:pt idx="100">
                  <c:v>20.034054999999999</c:v>
                </c:pt>
                <c:pt idx="101">
                  <c:v>20.026278999999999</c:v>
                </c:pt>
                <c:pt idx="102">
                  <c:v>20.031863999999999</c:v>
                </c:pt>
                <c:pt idx="103">
                  <c:v>20.031179999999999</c:v>
                </c:pt>
                <c:pt idx="104">
                  <c:v>20.027065</c:v>
                </c:pt>
                <c:pt idx="105">
                  <c:v>20.014766000000002</c:v>
                </c:pt>
                <c:pt idx="106">
                  <c:v>20.007149999999999</c:v>
                </c:pt>
                <c:pt idx="107">
                  <c:v>20.001082</c:v>
                </c:pt>
                <c:pt idx="108">
                  <c:v>20.000387</c:v>
                </c:pt>
                <c:pt idx="109">
                  <c:v>20.007366999999999</c:v>
                </c:pt>
                <c:pt idx="110">
                  <c:v>20.008618999999999</c:v>
                </c:pt>
                <c:pt idx="111">
                  <c:v>19.98995</c:v>
                </c:pt>
                <c:pt idx="112">
                  <c:v>19.986592999999999</c:v>
                </c:pt>
                <c:pt idx="113">
                  <c:v>19.996877999999999</c:v>
                </c:pt>
                <c:pt idx="114">
                  <c:v>20.004826999999999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22-4F10-A034-41F980111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872424"/>
        <c:axId val="223872816"/>
      </c:scatterChart>
      <c:valAx>
        <c:axId val="223872424"/>
        <c:scaling>
          <c:orientation val="minMax"/>
          <c:max val="2020"/>
          <c:min val="1900"/>
        </c:scaling>
        <c:delete val="0"/>
        <c:axPos val="b"/>
        <c:numFmt formatCode="General" sourceLinked="1"/>
        <c:majorTickMark val="out"/>
        <c:minorTickMark val="none"/>
        <c:tickLblPos val="low"/>
        <c:crossAx val="223872816"/>
        <c:crosses val="autoZero"/>
        <c:crossBetween val="midCat"/>
        <c:majorUnit val="20"/>
      </c:valAx>
      <c:valAx>
        <c:axId val="223872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23872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Trends!$A$7</c:f>
              <c:strCache>
                <c:ptCount val="1"/>
                <c:pt idx="0">
                  <c:v>sum_stddown.nc.txt</c:v>
                </c:pt>
              </c:strCache>
            </c:strRef>
          </c:tx>
          <c:marker>
            <c:symbol val="none"/>
          </c:marker>
          <c:xVal>
            <c:numRef>
              <c:f>Trends!$B$1:$HC$1</c:f>
              <c:numCache>
                <c:formatCode>General</c:formatCode>
                <c:ptCount val="210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</c:numCache>
            </c:numRef>
          </c:xVal>
          <c:yVal>
            <c:numRef>
              <c:f>Trends!$B$7:$HC$7</c:f>
              <c:numCache>
                <c:formatCode>General</c:formatCode>
                <c:ptCount val="210"/>
                <c:pt idx="0">
                  <c:v>0.27694800000000003</c:v>
                </c:pt>
                <c:pt idx="1">
                  <c:v>0.25253900000000001</c:v>
                </c:pt>
                <c:pt idx="2">
                  <c:v>0.24521100000000001</c:v>
                </c:pt>
                <c:pt idx="3">
                  <c:v>0.24552299999999999</c:v>
                </c:pt>
                <c:pt idx="4">
                  <c:v>0.24773600000000001</c:v>
                </c:pt>
                <c:pt idx="5">
                  <c:v>0.25047900000000001</c:v>
                </c:pt>
                <c:pt idx="6">
                  <c:v>0.25339800000000001</c:v>
                </c:pt>
                <c:pt idx="7">
                  <c:v>0.256519</c:v>
                </c:pt>
                <c:pt idx="8">
                  <c:v>0.259681</c:v>
                </c:pt>
                <c:pt idx="9">
                  <c:v>0.26302500000000001</c:v>
                </c:pt>
                <c:pt idx="10">
                  <c:v>0.266069</c:v>
                </c:pt>
                <c:pt idx="11">
                  <c:v>0.26912599999999998</c:v>
                </c:pt>
                <c:pt idx="12">
                  <c:v>0.27193400000000001</c:v>
                </c:pt>
                <c:pt idx="13">
                  <c:v>0.274621</c:v>
                </c:pt>
                <c:pt idx="14">
                  <c:v>0.27717399999999998</c:v>
                </c:pt>
                <c:pt idx="15">
                  <c:v>0.27948899999999999</c:v>
                </c:pt>
                <c:pt idx="16">
                  <c:v>0.28179799999999999</c:v>
                </c:pt>
                <c:pt idx="17">
                  <c:v>0.28398200000000001</c:v>
                </c:pt>
                <c:pt idx="18">
                  <c:v>0.28582999999999997</c:v>
                </c:pt>
                <c:pt idx="19">
                  <c:v>0.28775899999999999</c:v>
                </c:pt>
                <c:pt idx="20">
                  <c:v>0.28906799999999999</c:v>
                </c:pt>
                <c:pt idx="21">
                  <c:v>0.29041699999999998</c:v>
                </c:pt>
                <c:pt idx="22">
                  <c:v>0.29170499999999999</c:v>
                </c:pt>
                <c:pt idx="23">
                  <c:v>0.292958</c:v>
                </c:pt>
                <c:pt idx="24">
                  <c:v>0.29410599999999998</c:v>
                </c:pt>
                <c:pt idx="25">
                  <c:v>0.29514600000000002</c:v>
                </c:pt>
                <c:pt idx="26">
                  <c:v>0.29615200000000003</c:v>
                </c:pt>
                <c:pt idx="27">
                  <c:v>0.297043</c:v>
                </c:pt>
                <c:pt idx="28">
                  <c:v>0.29784100000000002</c:v>
                </c:pt>
                <c:pt idx="29">
                  <c:v>0.29864400000000002</c:v>
                </c:pt>
                <c:pt idx="30">
                  <c:v>0.29940600000000001</c:v>
                </c:pt>
                <c:pt idx="31">
                  <c:v>0.30007699999999998</c:v>
                </c:pt>
                <c:pt idx="32">
                  <c:v>0.30064600000000002</c:v>
                </c:pt>
                <c:pt idx="33">
                  <c:v>0.30112800000000001</c:v>
                </c:pt>
                <c:pt idx="34">
                  <c:v>0.30154799999999998</c:v>
                </c:pt>
                <c:pt idx="35">
                  <c:v>0.301954</c:v>
                </c:pt>
                <c:pt idx="36">
                  <c:v>0.302319</c:v>
                </c:pt>
                <c:pt idx="37">
                  <c:v>0.302589</c:v>
                </c:pt>
                <c:pt idx="38">
                  <c:v>0.30287900000000001</c:v>
                </c:pt>
                <c:pt idx="39">
                  <c:v>0.30315900000000001</c:v>
                </c:pt>
                <c:pt idx="40">
                  <c:v>0.303344</c:v>
                </c:pt>
                <c:pt idx="41">
                  <c:v>0.30342999999999998</c:v>
                </c:pt>
                <c:pt idx="42">
                  <c:v>0.30345</c:v>
                </c:pt>
                <c:pt idx="43">
                  <c:v>0.30352000000000001</c:v>
                </c:pt>
                <c:pt idx="44">
                  <c:v>0.30359900000000001</c:v>
                </c:pt>
                <c:pt idx="45">
                  <c:v>0.30366300000000002</c:v>
                </c:pt>
                <c:pt idx="46">
                  <c:v>0.30374099999999998</c:v>
                </c:pt>
                <c:pt idx="47">
                  <c:v>0.30382700000000001</c:v>
                </c:pt>
                <c:pt idx="48">
                  <c:v>0.30382500000000001</c:v>
                </c:pt>
                <c:pt idx="49">
                  <c:v>0.30377900000000002</c:v>
                </c:pt>
                <c:pt idx="50">
                  <c:v>0.30375200000000002</c:v>
                </c:pt>
                <c:pt idx="51">
                  <c:v>0.30383399999999999</c:v>
                </c:pt>
                <c:pt idx="52">
                  <c:v>0.3039</c:v>
                </c:pt>
                <c:pt idx="53">
                  <c:v>0.30394199999999999</c:v>
                </c:pt>
                <c:pt idx="54">
                  <c:v>0.30408299999999999</c:v>
                </c:pt>
                <c:pt idx="55">
                  <c:v>0.30427199999999999</c:v>
                </c:pt>
                <c:pt idx="56">
                  <c:v>0.30445800000000001</c:v>
                </c:pt>
                <c:pt idx="57">
                  <c:v>0.30471999999999999</c:v>
                </c:pt>
                <c:pt idx="58">
                  <c:v>0.30496499999999999</c:v>
                </c:pt>
                <c:pt idx="59">
                  <c:v>0.30510999999999999</c:v>
                </c:pt>
                <c:pt idx="60">
                  <c:v>0.30533900000000003</c:v>
                </c:pt>
                <c:pt idx="61">
                  <c:v>0.30566700000000002</c:v>
                </c:pt>
                <c:pt idx="62">
                  <c:v>0.30605500000000002</c:v>
                </c:pt>
                <c:pt idx="63">
                  <c:v>0.30644500000000002</c:v>
                </c:pt>
                <c:pt idx="64">
                  <c:v>0.306782</c:v>
                </c:pt>
                <c:pt idx="65">
                  <c:v>0.30713099999999999</c:v>
                </c:pt>
                <c:pt idx="66">
                  <c:v>0.30752200000000002</c:v>
                </c:pt>
                <c:pt idx="67">
                  <c:v>0.28084599999999998</c:v>
                </c:pt>
                <c:pt idx="68">
                  <c:v>0.28003899999999998</c:v>
                </c:pt>
                <c:pt idx="69">
                  <c:v>0.28894199999999998</c:v>
                </c:pt>
                <c:pt idx="70">
                  <c:v>0.29361300000000001</c:v>
                </c:pt>
                <c:pt idx="71">
                  <c:v>0.297651</c:v>
                </c:pt>
                <c:pt idx="72">
                  <c:v>0.29890099999999997</c:v>
                </c:pt>
                <c:pt idx="73">
                  <c:v>0.29447899999999999</c:v>
                </c:pt>
                <c:pt idx="74">
                  <c:v>0.29606199999999999</c:v>
                </c:pt>
                <c:pt idx="75">
                  <c:v>0.315828</c:v>
                </c:pt>
                <c:pt idx="76">
                  <c:v>0.32177</c:v>
                </c:pt>
                <c:pt idx="77">
                  <c:v>0.30442000000000002</c:v>
                </c:pt>
                <c:pt idx="78">
                  <c:v>0.29548400000000002</c:v>
                </c:pt>
                <c:pt idx="79">
                  <c:v>0.29482900000000001</c:v>
                </c:pt>
                <c:pt idx="80">
                  <c:v>0.31334200000000001</c:v>
                </c:pt>
                <c:pt idx="81">
                  <c:v>0.33811400000000003</c:v>
                </c:pt>
                <c:pt idx="82">
                  <c:v>0.34461900000000001</c:v>
                </c:pt>
                <c:pt idx="83">
                  <c:v>0.34671000000000002</c:v>
                </c:pt>
                <c:pt idx="84">
                  <c:v>0.340447</c:v>
                </c:pt>
                <c:pt idx="85">
                  <c:v>0.33200400000000002</c:v>
                </c:pt>
                <c:pt idx="86">
                  <c:v>0.32229000000000002</c:v>
                </c:pt>
                <c:pt idx="87">
                  <c:v>0.31458799999999998</c:v>
                </c:pt>
                <c:pt idx="88">
                  <c:v>0.30795</c:v>
                </c:pt>
                <c:pt idx="89">
                  <c:v>0.30056100000000002</c:v>
                </c:pt>
                <c:pt idx="90">
                  <c:v>0.29446</c:v>
                </c:pt>
                <c:pt idx="91">
                  <c:v>0.29132599999999997</c:v>
                </c:pt>
                <c:pt idx="92">
                  <c:v>0.28747699999999998</c:v>
                </c:pt>
                <c:pt idx="93">
                  <c:v>0.28501300000000002</c:v>
                </c:pt>
                <c:pt idx="94">
                  <c:v>0.285362</c:v>
                </c:pt>
                <c:pt idx="95">
                  <c:v>0.28569</c:v>
                </c:pt>
                <c:pt idx="96">
                  <c:v>0.28418599999999999</c:v>
                </c:pt>
                <c:pt idx="97">
                  <c:v>0.282412</c:v>
                </c:pt>
                <c:pt idx="98">
                  <c:v>0.28045900000000001</c:v>
                </c:pt>
                <c:pt idx="99">
                  <c:v>0.27990900000000002</c:v>
                </c:pt>
                <c:pt idx="100">
                  <c:v>0.27326400000000001</c:v>
                </c:pt>
                <c:pt idx="101">
                  <c:v>0.27460499999999999</c:v>
                </c:pt>
                <c:pt idx="102">
                  <c:v>0.27765000000000001</c:v>
                </c:pt>
                <c:pt idx="103">
                  <c:v>0.27885100000000002</c:v>
                </c:pt>
                <c:pt idx="104">
                  <c:v>0.28223500000000001</c:v>
                </c:pt>
                <c:pt idx="105">
                  <c:v>0.28286800000000001</c:v>
                </c:pt>
                <c:pt idx="106">
                  <c:v>0.28356199999999998</c:v>
                </c:pt>
                <c:pt idx="107">
                  <c:v>0.28523599999999999</c:v>
                </c:pt>
                <c:pt idx="108">
                  <c:v>0.28915000000000002</c:v>
                </c:pt>
                <c:pt idx="109">
                  <c:v>0.29094999999999999</c:v>
                </c:pt>
                <c:pt idx="110">
                  <c:v>0.288022</c:v>
                </c:pt>
                <c:pt idx="111">
                  <c:v>0.286881</c:v>
                </c:pt>
                <c:pt idx="112">
                  <c:v>0.29254000000000002</c:v>
                </c:pt>
                <c:pt idx="113">
                  <c:v>0.29624099999999998</c:v>
                </c:pt>
                <c:pt idx="114">
                  <c:v>0.30068099999999998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2-42D7-803E-BA5D5404A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873600"/>
        <c:axId val="223873992"/>
      </c:scatterChart>
      <c:valAx>
        <c:axId val="223873600"/>
        <c:scaling>
          <c:orientation val="minMax"/>
          <c:max val="2020"/>
          <c:min val="1900"/>
        </c:scaling>
        <c:delete val="0"/>
        <c:axPos val="b"/>
        <c:numFmt formatCode="General" sourceLinked="1"/>
        <c:majorTickMark val="out"/>
        <c:minorTickMark val="none"/>
        <c:tickLblPos val="low"/>
        <c:crossAx val="223873992"/>
        <c:crosses val="autoZero"/>
        <c:crossBetween val="midCat"/>
        <c:majorUnit val="20"/>
      </c:valAx>
      <c:valAx>
        <c:axId val="223873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23873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 Stocks by pool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summary!$A$8</c:f>
              <c:strCache>
                <c:ptCount val="1"/>
                <c:pt idx="0">
                  <c:v>live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summary!$C$7:$AU$7</c:f>
              <c:numCache>
                <c:formatCode>General</c:formatCode>
                <c:ptCount val="45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</c:numCache>
            </c:numRef>
          </c:xVal>
          <c:yVal>
            <c:numRef>
              <c:f>summary!$C$8:$AU$8</c:f>
              <c:numCache>
                <c:formatCode>General</c:formatCode>
                <c:ptCount val="45"/>
                <c:pt idx="0">
                  <c:v>2.5698690000000002</c:v>
                </c:pt>
                <c:pt idx="1">
                  <c:v>2.5725519999999999</c:v>
                </c:pt>
                <c:pt idx="2">
                  <c:v>2.597683</c:v>
                </c:pt>
                <c:pt idx="3">
                  <c:v>2.6115650000000001</c:v>
                </c:pt>
                <c:pt idx="4">
                  <c:v>2.6291890000000002</c:v>
                </c:pt>
                <c:pt idx="5">
                  <c:v>2.588692</c:v>
                </c:pt>
                <c:pt idx="6">
                  <c:v>2.541242</c:v>
                </c:pt>
                <c:pt idx="7">
                  <c:v>2.4914930000000002</c:v>
                </c:pt>
                <c:pt idx="8">
                  <c:v>2.5335909999999999</c:v>
                </c:pt>
                <c:pt idx="9">
                  <c:v>2.503295</c:v>
                </c:pt>
                <c:pt idx="10">
                  <c:v>2.4517250000000002</c:v>
                </c:pt>
                <c:pt idx="11">
                  <c:v>2.4082140000000001</c:v>
                </c:pt>
                <c:pt idx="12">
                  <c:v>2.3770410000000002</c:v>
                </c:pt>
                <c:pt idx="13">
                  <c:v>2.3248899999999999</c:v>
                </c:pt>
                <c:pt idx="14">
                  <c:v>2.271236</c:v>
                </c:pt>
                <c:pt idx="15">
                  <c:v>2.2243019999999998</c:v>
                </c:pt>
                <c:pt idx="16">
                  <c:v>2.2095370000000001</c:v>
                </c:pt>
                <c:pt idx="17">
                  <c:v>2.1814119999999999</c:v>
                </c:pt>
                <c:pt idx="18">
                  <c:v>2.1604320000000001</c:v>
                </c:pt>
                <c:pt idx="19">
                  <c:v>2.1173410000000001</c:v>
                </c:pt>
                <c:pt idx="20">
                  <c:v>2.1377039999999998</c:v>
                </c:pt>
                <c:pt idx="21">
                  <c:v>2.1382729999999999</c:v>
                </c:pt>
                <c:pt idx="22">
                  <c:v>2.1199919999999999</c:v>
                </c:pt>
                <c:pt idx="23">
                  <c:v>2.1176979999999999</c:v>
                </c:pt>
                <c:pt idx="24">
                  <c:v>2.1153559999999998</c:v>
                </c:pt>
                <c:pt idx="25">
                  <c:v>2.1005410000000002</c:v>
                </c:pt>
                <c:pt idx="26">
                  <c:v>2.1069390000000001</c:v>
                </c:pt>
                <c:pt idx="27">
                  <c:v>2.0638010000000002</c:v>
                </c:pt>
                <c:pt idx="28">
                  <c:v>2.0508250000000001</c:v>
                </c:pt>
                <c:pt idx="29">
                  <c:v>1.99021</c:v>
                </c:pt>
                <c:pt idx="30">
                  <c:v>2.0372509999999999</c:v>
                </c:pt>
                <c:pt idx="31">
                  <c:v>2.0595059999999998</c:v>
                </c:pt>
                <c:pt idx="32">
                  <c:v>2.0563400000000001</c:v>
                </c:pt>
                <c:pt idx="33">
                  <c:v>2.073814</c:v>
                </c:pt>
                <c:pt idx="34">
                  <c:v>2.048349</c:v>
                </c:pt>
                <c:pt idx="35">
                  <c:v>2.0507550000000001</c:v>
                </c:pt>
                <c:pt idx="36">
                  <c:v>2.0818530000000002</c:v>
                </c:pt>
                <c:pt idx="37">
                  <c:v>2.0810490000000001</c:v>
                </c:pt>
                <c:pt idx="38">
                  <c:v>2.0750570000000002</c:v>
                </c:pt>
                <c:pt idx="39">
                  <c:v>2.038732</c:v>
                </c:pt>
                <c:pt idx="40">
                  <c:v>1.993873</c:v>
                </c:pt>
                <c:pt idx="41">
                  <c:v>2.0467249999999999</c:v>
                </c:pt>
                <c:pt idx="42">
                  <c:v>2.0583580000000001</c:v>
                </c:pt>
                <c:pt idx="43">
                  <c:v>2.079691</c:v>
                </c:pt>
                <c:pt idx="44">
                  <c:v>2.0774550000000001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B4-46FD-A0AC-D8FFE918B0AD}"/>
            </c:ext>
          </c:extLst>
        </c:ser>
        <c:ser>
          <c:idx val="1"/>
          <c:order val="1"/>
          <c:tx>
            <c:strRef>
              <c:f>summary!$A$9</c:f>
              <c:strCache>
                <c:ptCount val="1"/>
                <c:pt idx="0">
                  <c:v>soc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summary!$C$7:$AU$7</c:f>
              <c:numCache>
                <c:formatCode>General</c:formatCode>
                <c:ptCount val="45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</c:numCache>
            </c:numRef>
          </c:xVal>
          <c:yVal>
            <c:numRef>
              <c:f>summary!$C$9:$AU$9</c:f>
              <c:numCache>
                <c:formatCode>General</c:formatCode>
                <c:ptCount val="45"/>
                <c:pt idx="0">
                  <c:v>19.936440999999999</c:v>
                </c:pt>
                <c:pt idx="1">
                  <c:v>19.931283000000001</c:v>
                </c:pt>
                <c:pt idx="2">
                  <c:v>19.939838000000002</c:v>
                </c:pt>
                <c:pt idx="3">
                  <c:v>19.943754999999999</c:v>
                </c:pt>
                <c:pt idx="4">
                  <c:v>19.955338999999999</c:v>
                </c:pt>
                <c:pt idx="5">
                  <c:v>19.967317999999999</c:v>
                </c:pt>
                <c:pt idx="6">
                  <c:v>19.987120000000001</c:v>
                </c:pt>
                <c:pt idx="7">
                  <c:v>20.001904</c:v>
                </c:pt>
                <c:pt idx="8">
                  <c:v>20.008863999999999</c:v>
                </c:pt>
                <c:pt idx="9">
                  <c:v>20.014178999999999</c:v>
                </c:pt>
                <c:pt idx="10">
                  <c:v>20.015450999999999</c:v>
                </c:pt>
                <c:pt idx="11">
                  <c:v>20.010728</c:v>
                </c:pt>
                <c:pt idx="12">
                  <c:v>20.021854999999999</c:v>
                </c:pt>
                <c:pt idx="13">
                  <c:v>20.034656999999999</c:v>
                </c:pt>
                <c:pt idx="14">
                  <c:v>20.042362000000001</c:v>
                </c:pt>
                <c:pt idx="15">
                  <c:v>20.041316999999999</c:v>
                </c:pt>
                <c:pt idx="16">
                  <c:v>20.046316000000001</c:v>
                </c:pt>
                <c:pt idx="17">
                  <c:v>20.056360000000002</c:v>
                </c:pt>
                <c:pt idx="18">
                  <c:v>20.061934000000001</c:v>
                </c:pt>
                <c:pt idx="19">
                  <c:v>20.067757</c:v>
                </c:pt>
                <c:pt idx="20">
                  <c:v>20.064851000000001</c:v>
                </c:pt>
                <c:pt idx="21">
                  <c:v>20.065377000000002</c:v>
                </c:pt>
                <c:pt idx="22">
                  <c:v>20.076333000000002</c:v>
                </c:pt>
                <c:pt idx="23">
                  <c:v>20.078856999999999</c:v>
                </c:pt>
                <c:pt idx="24">
                  <c:v>20.065946</c:v>
                </c:pt>
                <c:pt idx="25">
                  <c:v>20.065241</c:v>
                </c:pt>
                <c:pt idx="26">
                  <c:v>20.06345</c:v>
                </c:pt>
                <c:pt idx="27">
                  <c:v>20.065175</c:v>
                </c:pt>
                <c:pt idx="28">
                  <c:v>20.050024000000001</c:v>
                </c:pt>
                <c:pt idx="29">
                  <c:v>20.036462</c:v>
                </c:pt>
                <c:pt idx="30">
                  <c:v>20.034054999999999</c:v>
                </c:pt>
                <c:pt idx="31">
                  <c:v>20.026278999999999</c:v>
                </c:pt>
                <c:pt idx="32">
                  <c:v>20.031863999999999</c:v>
                </c:pt>
                <c:pt idx="33">
                  <c:v>20.031179999999999</c:v>
                </c:pt>
                <c:pt idx="34">
                  <c:v>20.027065</c:v>
                </c:pt>
                <c:pt idx="35">
                  <c:v>20.014766000000002</c:v>
                </c:pt>
                <c:pt idx="36">
                  <c:v>20.007149999999999</c:v>
                </c:pt>
                <c:pt idx="37">
                  <c:v>20.001082</c:v>
                </c:pt>
                <c:pt idx="38">
                  <c:v>20.000387</c:v>
                </c:pt>
                <c:pt idx="39">
                  <c:v>20.007366999999999</c:v>
                </c:pt>
                <c:pt idx="40">
                  <c:v>20.008618999999999</c:v>
                </c:pt>
                <c:pt idx="41">
                  <c:v>19.98995</c:v>
                </c:pt>
                <c:pt idx="42">
                  <c:v>19.986592999999999</c:v>
                </c:pt>
                <c:pt idx="43">
                  <c:v>19.996877999999999</c:v>
                </c:pt>
                <c:pt idx="44">
                  <c:v>20.004826999999999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B4-46FD-A0AC-D8FFE918B0AD}"/>
            </c:ext>
          </c:extLst>
        </c:ser>
        <c:ser>
          <c:idx val="2"/>
          <c:order val="2"/>
          <c:tx>
            <c:strRef>
              <c:f>summary!$A$10</c:f>
              <c:strCache>
                <c:ptCount val="1"/>
                <c:pt idx="0">
                  <c:v>dead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summary!$C$7:$AU$7</c:f>
              <c:numCache>
                <c:formatCode>General</c:formatCode>
                <c:ptCount val="45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</c:numCache>
            </c:numRef>
          </c:xVal>
          <c:yVal>
            <c:numRef>
              <c:f>summary!$C$10:$AU$10</c:f>
              <c:numCache>
                <c:formatCode>General</c:formatCode>
                <c:ptCount val="45"/>
                <c:pt idx="0">
                  <c:v>0.29361300000000001</c:v>
                </c:pt>
                <c:pt idx="1">
                  <c:v>0.297651</c:v>
                </c:pt>
                <c:pt idx="2">
                  <c:v>0.29890099999999997</c:v>
                </c:pt>
                <c:pt idx="3">
                  <c:v>0.29447899999999999</c:v>
                </c:pt>
                <c:pt idx="4">
                  <c:v>0.29606199999999999</c:v>
                </c:pt>
                <c:pt idx="5">
                  <c:v>0.315828</c:v>
                </c:pt>
                <c:pt idx="6">
                  <c:v>0.32177</c:v>
                </c:pt>
                <c:pt idx="7">
                  <c:v>0.30442000000000002</c:v>
                </c:pt>
                <c:pt idx="8">
                  <c:v>0.29548400000000002</c:v>
                </c:pt>
                <c:pt idx="9">
                  <c:v>0.29482900000000001</c:v>
                </c:pt>
                <c:pt idx="10">
                  <c:v>0.31334200000000001</c:v>
                </c:pt>
                <c:pt idx="11">
                  <c:v>0.33811400000000003</c:v>
                </c:pt>
                <c:pt idx="12">
                  <c:v>0.34461900000000001</c:v>
                </c:pt>
                <c:pt idx="13">
                  <c:v>0.34671000000000002</c:v>
                </c:pt>
                <c:pt idx="14">
                  <c:v>0.340447</c:v>
                </c:pt>
                <c:pt idx="15">
                  <c:v>0.33200400000000002</c:v>
                </c:pt>
                <c:pt idx="16">
                  <c:v>0.32229000000000002</c:v>
                </c:pt>
                <c:pt idx="17">
                  <c:v>0.31458799999999998</c:v>
                </c:pt>
                <c:pt idx="18">
                  <c:v>0.30795</c:v>
                </c:pt>
                <c:pt idx="19">
                  <c:v>0.30056100000000002</c:v>
                </c:pt>
                <c:pt idx="20">
                  <c:v>0.29446</c:v>
                </c:pt>
                <c:pt idx="21">
                  <c:v>0.29132599999999997</c:v>
                </c:pt>
                <c:pt idx="22">
                  <c:v>0.28747699999999998</c:v>
                </c:pt>
                <c:pt idx="23">
                  <c:v>0.28501300000000002</c:v>
                </c:pt>
                <c:pt idx="24">
                  <c:v>0.285362</c:v>
                </c:pt>
                <c:pt idx="25">
                  <c:v>0.28569</c:v>
                </c:pt>
                <c:pt idx="26">
                  <c:v>0.28418599999999999</c:v>
                </c:pt>
                <c:pt idx="27">
                  <c:v>0.282412</c:v>
                </c:pt>
                <c:pt idx="28">
                  <c:v>0.28045900000000001</c:v>
                </c:pt>
                <c:pt idx="29">
                  <c:v>0.27990900000000002</c:v>
                </c:pt>
                <c:pt idx="30">
                  <c:v>0.27326400000000001</c:v>
                </c:pt>
                <c:pt idx="31">
                  <c:v>0.27460499999999999</c:v>
                </c:pt>
                <c:pt idx="32">
                  <c:v>0.27765000000000001</c:v>
                </c:pt>
                <c:pt idx="33">
                  <c:v>0.27885100000000002</c:v>
                </c:pt>
                <c:pt idx="34">
                  <c:v>0.28223500000000001</c:v>
                </c:pt>
                <c:pt idx="35">
                  <c:v>0.28286800000000001</c:v>
                </c:pt>
                <c:pt idx="36">
                  <c:v>0.28356199999999998</c:v>
                </c:pt>
                <c:pt idx="37">
                  <c:v>0.28523599999999999</c:v>
                </c:pt>
                <c:pt idx="38">
                  <c:v>0.28915000000000002</c:v>
                </c:pt>
                <c:pt idx="39">
                  <c:v>0.29094999999999999</c:v>
                </c:pt>
                <c:pt idx="40">
                  <c:v>0.288022</c:v>
                </c:pt>
                <c:pt idx="41">
                  <c:v>0.286881</c:v>
                </c:pt>
                <c:pt idx="42">
                  <c:v>0.29254000000000002</c:v>
                </c:pt>
                <c:pt idx="43">
                  <c:v>0.29624099999999998</c:v>
                </c:pt>
                <c:pt idx="44">
                  <c:v>0.30068099999999998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B4-46FD-A0AC-D8FFE918B0AD}"/>
            </c:ext>
          </c:extLst>
        </c:ser>
        <c:ser>
          <c:idx val="3"/>
          <c:order val="3"/>
          <c:tx>
            <c:strRef>
              <c:f>summary!$A$11</c:f>
              <c:strCache>
                <c:ptCount val="1"/>
                <c:pt idx="0">
                  <c:v>litter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summary!$C$7:$AU$7</c:f>
              <c:numCache>
                <c:formatCode>General</c:formatCode>
                <c:ptCount val="45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</c:numCache>
            </c:numRef>
          </c:xVal>
          <c:yVal>
            <c:numRef>
              <c:f>summary!$C$11:$AU$11</c:f>
              <c:numCache>
                <c:formatCode>General</c:formatCode>
                <c:ptCount val="45"/>
                <c:pt idx="0">
                  <c:v>0.67342999999999997</c:v>
                </c:pt>
                <c:pt idx="1">
                  <c:v>0.686971</c:v>
                </c:pt>
                <c:pt idx="2">
                  <c:v>0.70121600000000006</c:v>
                </c:pt>
                <c:pt idx="3">
                  <c:v>0.70849200000000001</c:v>
                </c:pt>
                <c:pt idx="4">
                  <c:v>0.710758</c:v>
                </c:pt>
                <c:pt idx="5">
                  <c:v>0.73153299999999999</c:v>
                </c:pt>
                <c:pt idx="6">
                  <c:v>0.71027400000000007</c:v>
                </c:pt>
                <c:pt idx="7">
                  <c:v>0.69710699999999992</c:v>
                </c:pt>
                <c:pt idx="8">
                  <c:v>0.70363799999999999</c:v>
                </c:pt>
                <c:pt idx="9">
                  <c:v>0.71076700000000004</c:v>
                </c:pt>
                <c:pt idx="10">
                  <c:v>0.69415899999999997</c:v>
                </c:pt>
                <c:pt idx="11">
                  <c:v>0.69717399999999996</c:v>
                </c:pt>
                <c:pt idx="12">
                  <c:v>0.73152499999999998</c:v>
                </c:pt>
                <c:pt idx="13">
                  <c:v>0.72942799999999997</c:v>
                </c:pt>
                <c:pt idx="14">
                  <c:v>0.726132</c:v>
                </c:pt>
                <c:pt idx="15">
                  <c:v>0.7108239999999999</c:v>
                </c:pt>
                <c:pt idx="16">
                  <c:v>0.71459300000000003</c:v>
                </c:pt>
                <c:pt idx="17">
                  <c:v>0.71401800000000004</c:v>
                </c:pt>
                <c:pt idx="18">
                  <c:v>0.72894599999999998</c:v>
                </c:pt>
                <c:pt idx="19">
                  <c:v>0.70224200000000003</c:v>
                </c:pt>
                <c:pt idx="20">
                  <c:v>0.70120899999999997</c:v>
                </c:pt>
                <c:pt idx="21">
                  <c:v>0.71125099999999997</c:v>
                </c:pt>
                <c:pt idx="22">
                  <c:v>0.71364300000000003</c:v>
                </c:pt>
                <c:pt idx="23">
                  <c:v>0.69060199999999994</c:v>
                </c:pt>
                <c:pt idx="24">
                  <c:v>0.69133800000000001</c:v>
                </c:pt>
                <c:pt idx="25">
                  <c:v>0.68839300000000003</c:v>
                </c:pt>
                <c:pt idx="26">
                  <c:v>0.69050500000000004</c:v>
                </c:pt>
                <c:pt idx="27">
                  <c:v>0.68155999999999994</c:v>
                </c:pt>
                <c:pt idx="28">
                  <c:v>0.67345499999999991</c:v>
                </c:pt>
                <c:pt idx="29">
                  <c:v>0.66616800000000009</c:v>
                </c:pt>
                <c:pt idx="30">
                  <c:v>0.67364400000000002</c:v>
                </c:pt>
                <c:pt idx="31">
                  <c:v>0.69418999999999997</c:v>
                </c:pt>
                <c:pt idx="32">
                  <c:v>0.69185800000000008</c:v>
                </c:pt>
                <c:pt idx="33">
                  <c:v>0.68709799999999999</c:v>
                </c:pt>
                <c:pt idx="34">
                  <c:v>0.67674500000000004</c:v>
                </c:pt>
                <c:pt idx="35">
                  <c:v>0.66952199999999995</c:v>
                </c:pt>
                <c:pt idx="36">
                  <c:v>0.67163499999999998</c:v>
                </c:pt>
                <c:pt idx="37">
                  <c:v>0.68273099999999998</c:v>
                </c:pt>
                <c:pt idx="38">
                  <c:v>0.69369599999999998</c:v>
                </c:pt>
                <c:pt idx="39">
                  <c:v>0.68623599999999996</c:v>
                </c:pt>
                <c:pt idx="40">
                  <c:v>0.66624799999999995</c:v>
                </c:pt>
                <c:pt idx="41">
                  <c:v>0.66383700000000001</c:v>
                </c:pt>
                <c:pt idx="42">
                  <c:v>0.69297500000000001</c:v>
                </c:pt>
                <c:pt idx="43">
                  <c:v>0.70334199999999991</c:v>
                </c:pt>
                <c:pt idx="44">
                  <c:v>0.69991099999999995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B4-46FD-A0AC-D8FFE918B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729200"/>
        <c:axId val="268729592"/>
      </c:scatterChart>
      <c:valAx>
        <c:axId val="268729200"/>
        <c:scaling>
          <c:orientation val="minMax"/>
          <c:max val="2020"/>
          <c:min val="197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729592"/>
        <c:crosses val="autoZero"/>
        <c:crossBetween val="midCat"/>
      </c:valAx>
      <c:valAx>
        <c:axId val="268729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kg</a:t>
                </a:r>
                <a:r>
                  <a:rPr lang="en-US" sz="1200" b="1" baseline="0"/>
                  <a:t> C m</a:t>
                </a:r>
                <a:r>
                  <a:rPr lang="en-US" sz="1200" b="1" baseline="30000"/>
                  <a:t>-2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72920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Trends!$A$8</c:f>
              <c:strCache>
                <c:ptCount val="1"/>
                <c:pt idx="0">
                  <c:v>sum_cgrain.nc.txt</c:v>
                </c:pt>
              </c:strCache>
            </c:strRef>
          </c:tx>
          <c:marker>
            <c:symbol val="none"/>
          </c:marker>
          <c:xVal>
            <c:numRef>
              <c:f>Trends!$B$1:$HC$1</c:f>
              <c:numCache>
                <c:formatCode>General</c:formatCode>
                <c:ptCount val="210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</c:numCache>
            </c:numRef>
          </c:xVal>
          <c:yVal>
            <c:numRef>
              <c:f>Trends!$B$8:$HC$8</c:f>
              <c:numCache>
                <c:formatCode>General</c:formatCode>
                <c:ptCount val="210"/>
                <c:pt idx="0">
                  <c:v>0</c:v>
                </c:pt>
                <c:pt idx="1">
                  <c:v>4.4537E-2</c:v>
                </c:pt>
                <c:pt idx="2">
                  <c:v>4.2861000000000003E-2</c:v>
                </c:pt>
                <c:pt idx="3">
                  <c:v>4.3506000000000003E-2</c:v>
                </c:pt>
                <c:pt idx="4">
                  <c:v>4.5780000000000001E-2</c:v>
                </c:pt>
                <c:pt idx="5">
                  <c:v>4.7383000000000002E-2</c:v>
                </c:pt>
                <c:pt idx="6">
                  <c:v>4.8527000000000001E-2</c:v>
                </c:pt>
                <c:pt idx="7">
                  <c:v>4.9251999999999997E-2</c:v>
                </c:pt>
                <c:pt idx="8">
                  <c:v>4.9887000000000001E-2</c:v>
                </c:pt>
                <c:pt idx="9">
                  <c:v>5.0193000000000002E-2</c:v>
                </c:pt>
                <c:pt idx="10">
                  <c:v>5.0437999999999997E-2</c:v>
                </c:pt>
                <c:pt idx="11">
                  <c:v>5.0606999999999999E-2</c:v>
                </c:pt>
                <c:pt idx="12">
                  <c:v>5.0893000000000001E-2</c:v>
                </c:pt>
                <c:pt idx="13">
                  <c:v>5.0909999999999997E-2</c:v>
                </c:pt>
                <c:pt idx="14">
                  <c:v>5.1028999999999998E-2</c:v>
                </c:pt>
                <c:pt idx="15">
                  <c:v>5.1204E-2</c:v>
                </c:pt>
                <c:pt idx="16">
                  <c:v>5.1059E-2</c:v>
                </c:pt>
                <c:pt idx="17">
                  <c:v>5.1230999999999999E-2</c:v>
                </c:pt>
                <c:pt idx="18">
                  <c:v>5.1277000000000003E-2</c:v>
                </c:pt>
                <c:pt idx="19">
                  <c:v>5.1443000000000003E-2</c:v>
                </c:pt>
                <c:pt idx="20">
                  <c:v>5.1288E-2</c:v>
                </c:pt>
                <c:pt idx="21">
                  <c:v>5.1180000000000003E-2</c:v>
                </c:pt>
                <c:pt idx="22">
                  <c:v>5.1293999999999999E-2</c:v>
                </c:pt>
                <c:pt idx="23">
                  <c:v>5.1242000000000003E-2</c:v>
                </c:pt>
                <c:pt idx="24">
                  <c:v>5.1464999999999997E-2</c:v>
                </c:pt>
                <c:pt idx="25">
                  <c:v>5.1542999999999999E-2</c:v>
                </c:pt>
                <c:pt idx="26">
                  <c:v>5.1450000000000003E-2</c:v>
                </c:pt>
                <c:pt idx="27">
                  <c:v>5.1513999999999997E-2</c:v>
                </c:pt>
                <c:pt idx="28">
                  <c:v>5.1626999999999999E-2</c:v>
                </c:pt>
                <c:pt idx="29">
                  <c:v>5.1443999999999997E-2</c:v>
                </c:pt>
                <c:pt idx="30">
                  <c:v>5.1589000000000003E-2</c:v>
                </c:pt>
                <c:pt idx="31">
                  <c:v>5.1820999999999999E-2</c:v>
                </c:pt>
                <c:pt idx="32">
                  <c:v>5.1712000000000001E-2</c:v>
                </c:pt>
                <c:pt idx="33">
                  <c:v>5.1681999999999999E-2</c:v>
                </c:pt>
                <c:pt idx="34">
                  <c:v>5.1669E-2</c:v>
                </c:pt>
                <c:pt idx="35">
                  <c:v>5.1686000000000003E-2</c:v>
                </c:pt>
                <c:pt idx="36">
                  <c:v>5.1676E-2</c:v>
                </c:pt>
                <c:pt idx="37">
                  <c:v>5.1749999999999997E-2</c:v>
                </c:pt>
                <c:pt idx="38">
                  <c:v>5.1859000000000002E-2</c:v>
                </c:pt>
                <c:pt idx="39">
                  <c:v>5.1843E-2</c:v>
                </c:pt>
                <c:pt idx="40">
                  <c:v>5.1887000000000003E-2</c:v>
                </c:pt>
                <c:pt idx="41">
                  <c:v>5.1742999999999997E-2</c:v>
                </c:pt>
                <c:pt idx="42">
                  <c:v>5.1722999999999998E-2</c:v>
                </c:pt>
                <c:pt idx="43">
                  <c:v>5.1947E-2</c:v>
                </c:pt>
                <c:pt idx="44">
                  <c:v>5.1860999999999997E-2</c:v>
                </c:pt>
                <c:pt idx="45">
                  <c:v>5.1999999999999998E-2</c:v>
                </c:pt>
                <c:pt idx="46">
                  <c:v>5.2041999999999998E-2</c:v>
                </c:pt>
                <c:pt idx="47">
                  <c:v>5.1987999999999999E-2</c:v>
                </c:pt>
                <c:pt idx="48">
                  <c:v>5.1929999999999997E-2</c:v>
                </c:pt>
                <c:pt idx="49">
                  <c:v>5.2138999999999998E-2</c:v>
                </c:pt>
                <c:pt idx="50">
                  <c:v>5.1977000000000002E-2</c:v>
                </c:pt>
                <c:pt idx="51">
                  <c:v>5.2284999999999998E-2</c:v>
                </c:pt>
                <c:pt idx="52">
                  <c:v>5.2252E-2</c:v>
                </c:pt>
                <c:pt idx="53">
                  <c:v>5.2151999999999997E-2</c:v>
                </c:pt>
                <c:pt idx="54">
                  <c:v>5.2188999999999999E-2</c:v>
                </c:pt>
                <c:pt idx="55">
                  <c:v>5.2374999999999998E-2</c:v>
                </c:pt>
                <c:pt idx="56">
                  <c:v>5.2247000000000002E-2</c:v>
                </c:pt>
                <c:pt idx="57">
                  <c:v>5.2202999999999999E-2</c:v>
                </c:pt>
                <c:pt idx="58">
                  <c:v>5.2318999999999997E-2</c:v>
                </c:pt>
                <c:pt idx="59">
                  <c:v>5.2507999999999999E-2</c:v>
                </c:pt>
                <c:pt idx="60">
                  <c:v>5.2505999999999997E-2</c:v>
                </c:pt>
                <c:pt idx="61">
                  <c:v>5.2443999999999998E-2</c:v>
                </c:pt>
                <c:pt idx="62">
                  <c:v>5.2500999999999999E-2</c:v>
                </c:pt>
                <c:pt idx="63">
                  <c:v>5.2595000000000003E-2</c:v>
                </c:pt>
                <c:pt idx="64">
                  <c:v>5.2687999999999999E-2</c:v>
                </c:pt>
                <c:pt idx="65">
                  <c:v>5.2671999999999997E-2</c:v>
                </c:pt>
                <c:pt idx="66">
                  <c:v>5.2884E-2</c:v>
                </c:pt>
                <c:pt idx="67">
                  <c:v>5.2810000000000003E-2</c:v>
                </c:pt>
                <c:pt idx="68">
                  <c:v>5.2845000000000003E-2</c:v>
                </c:pt>
                <c:pt idx="69">
                  <c:v>5.2875999999999999E-2</c:v>
                </c:pt>
                <c:pt idx="70">
                  <c:v>5.1256000000000003E-2</c:v>
                </c:pt>
                <c:pt idx="71">
                  <c:v>5.3539000000000003E-2</c:v>
                </c:pt>
                <c:pt idx="72">
                  <c:v>5.6744999999999997E-2</c:v>
                </c:pt>
                <c:pt idx="73">
                  <c:v>5.7339000000000001E-2</c:v>
                </c:pt>
                <c:pt idx="74">
                  <c:v>5.7305000000000002E-2</c:v>
                </c:pt>
                <c:pt idx="75">
                  <c:v>5.3768999999999997E-2</c:v>
                </c:pt>
                <c:pt idx="76">
                  <c:v>5.6795999999999999E-2</c:v>
                </c:pt>
                <c:pt idx="77">
                  <c:v>5.6343999999999998E-2</c:v>
                </c:pt>
                <c:pt idx="78">
                  <c:v>5.8896999999999998E-2</c:v>
                </c:pt>
                <c:pt idx="79">
                  <c:v>5.5479000000000001E-2</c:v>
                </c:pt>
                <c:pt idx="80">
                  <c:v>5.6889000000000002E-2</c:v>
                </c:pt>
                <c:pt idx="81">
                  <c:v>6.0318999999999998E-2</c:v>
                </c:pt>
                <c:pt idx="82">
                  <c:v>6.1036E-2</c:v>
                </c:pt>
                <c:pt idx="83">
                  <c:v>6.1686999999999999E-2</c:v>
                </c:pt>
                <c:pt idx="84">
                  <c:v>6.1935999999999998E-2</c:v>
                </c:pt>
                <c:pt idx="85">
                  <c:v>6.0839999999999998E-2</c:v>
                </c:pt>
                <c:pt idx="86">
                  <c:v>6.4047999999999994E-2</c:v>
                </c:pt>
                <c:pt idx="87">
                  <c:v>6.4792000000000002E-2</c:v>
                </c:pt>
                <c:pt idx="88">
                  <c:v>6.3955999999999999E-2</c:v>
                </c:pt>
                <c:pt idx="89">
                  <c:v>6.0226000000000002E-2</c:v>
                </c:pt>
                <c:pt idx="90">
                  <c:v>6.8862000000000007E-2</c:v>
                </c:pt>
                <c:pt idx="91">
                  <c:v>6.8635000000000002E-2</c:v>
                </c:pt>
                <c:pt idx="92">
                  <c:v>6.6721000000000003E-2</c:v>
                </c:pt>
                <c:pt idx="93">
                  <c:v>6.9758000000000001E-2</c:v>
                </c:pt>
                <c:pt idx="94">
                  <c:v>6.9746000000000002E-2</c:v>
                </c:pt>
                <c:pt idx="95">
                  <c:v>6.8297999999999998E-2</c:v>
                </c:pt>
                <c:pt idx="96">
                  <c:v>7.0876999999999996E-2</c:v>
                </c:pt>
                <c:pt idx="97">
                  <c:v>6.6545000000000007E-2</c:v>
                </c:pt>
                <c:pt idx="98">
                  <c:v>6.8136000000000002E-2</c:v>
                </c:pt>
                <c:pt idx="99">
                  <c:v>6.1484999999999998E-2</c:v>
                </c:pt>
                <c:pt idx="100">
                  <c:v>7.4135000000000006E-2</c:v>
                </c:pt>
                <c:pt idx="101">
                  <c:v>7.5075000000000003E-2</c:v>
                </c:pt>
                <c:pt idx="102">
                  <c:v>7.5119000000000005E-2</c:v>
                </c:pt>
                <c:pt idx="103">
                  <c:v>7.6059000000000002E-2</c:v>
                </c:pt>
                <c:pt idx="104">
                  <c:v>6.9930000000000006E-2</c:v>
                </c:pt>
                <c:pt idx="105">
                  <c:v>7.4490000000000001E-2</c:v>
                </c:pt>
                <c:pt idx="106">
                  <c:v>8.0090999999999996E-2</c:v>
                </c:pt>
                <c:pt idx="107">
                  <c:v>7.7396999999999994E-2</c:v>
                </c:pt>
                <c:pt idx="108">
                  <c:v>7.6179999999999998E-2</c:v>
                </c:pt>
                <c:pt idx="109">
                  <c:v>7.5991000000000003E-2</c:v>
                </c:pt>
                <c:pt idx="110">
                  <c:v>7.2036000000000003E-2</c:v>
                </c:pt>
                <c:pt idx="111">
                  <c:v>8.1455E-2</c:v>
                </c:pt>
                <c:pt idx="112">
                  <c:v>7.9052999999999998E-2</c:v>
                </c:pt>
                <c:pt idx="113">
                  <c:v>8.1901000000000002E-2</c:v>
                </c:pt>
                <c:pt idx="114">
                  <c:v>8.4150000000000003E-2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4-4A7E-9709-D35DDDF69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874776"/>
        <c:axId val="223875168"/>
      </c:scatterChart>
      <c:valAx>
        <c:axId val="223874776"/>
        <c:scaling>
          <c:orientation val="minMax"/>
          <c:max val="2020"/>
          <c:min val="1900"/>
        </c:scaling>
        <c:delete val="0"/>
        <c:axPos val="b"/>
        <c:numFmt formatCode="General" sourceLinked="1"/>
        <c:majorTickMark val="out"/>
        <c:minorTickMark val="none"/>
        <c:tickLblPos val="low"/>
        <c:crossAx val="223875168"/>
        <c:crosses val="autoZero"/>
        <c:crossBetween val="midCat"/>
        <c:majorUnit val="20"/>
      </c:valAx>
      <c:valAx>
        <c:axId val="2238751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23874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Trends!$A$10</c:f>
              <c:strCache>
                <c:ptCount val="1"/>
                <c:pt idx="0">
                  <c:v>sum_aynpptot.nc.txt</c:v>
                </c:pt>
              </c:strCache>
            </c:strRef>
          </c:tx>
          <c:marker>
            <c:symbol val="none"/>
          </c:marker>
          <c:xVal>
            <c:numRef>
              <c:f>Trends!$B$1:$HC$1</c:f>
              <c:numCache>
                <c:formatCode>General</c:formatCode>
                <c:ptCount val="210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</c:numCache>
            </c:numRef>
          </c:xVal>
          <c:yVal>
            <c:numRef>
              <c:f>Trends!$B$10:$HC$10</c:f>
              <c:numCache>
                <c:formatCode>General</c:formatCode>
                <c:ptCount val="210"/>
                <c:pt idx="0">
                  <c:v>0.32412099999999999</c:v>
                </c:pt>
                <c:pt idx="1">
                  <c:v>0.483599</c:v>
                </c:pt>
                <c:pt idx="2">
                  <c:v>0.50946499999999995</c:v>
                </c:pt>
                <c:pt idx="3">
                  <c:v>0.51922699999999999</c:v>
                </c:pt>
                <c:pt idx="4">
                  <c:v>0.52822800000000003</c:v>
                </c:pt>
                <c:pt idx="5">
                  <c:v>0.53529899999999997</c:v>
                </c:pt>
                <c:pt idx="6">
                  <c:v>0.54298400000000002</c:v>
                </c:pt>
                <c:pt idx="7">
                  <c:v>0.54715400000000003</c:v>
                </c:pt>
                <c:pt idx="8">
                  <c:v>0.55081599999999997</c:v>
                </c:pt>
                <c:pt idx="9">
                  <c:v>0.55320100000000005</c:v>
                </c:pt>
                <c:pt idx="10">
                  <c:v>0.55471400000000004</c:v>
                </c:pt>
                <c:pt idx="11">
                  <c:v>0.55645999999999995</c:v>
                </c:pt>
                <c:pt idx="12">
                  <c:v>0.55816399999999999</c:v>
                </c:pt>
                <c:pt idx="13">
                  <c:v>0.55859099999999995</c:v>
                </c:pt>
                <c:pt idx="14">
                  <c:v>0.55993099999999996</c:v>
                </c:pt>
                <c:pt idx="15">
                  <c:v>0.56237599999999999</c:v>
                </c:pt>
                <c:pt idx="16">
                  <c:v>0.56072599999999995</c:v>
                </c:pt>
                <c:pt idx="17">
                  <c:v>0.56306599999999996</c:v>
                </c:pt>
                <c:pt idx="18">
                  <c:v>0.56511199999999995</c:v>
                </c:pt>
                <c:pt idx="19">
                  <c:v>0.56382699999999997</c:v>
                </c:pt>
                <c:pt idx="20">
                  <c:v>0.56412099999999998</c:v>
                </c:pt>
                <c:pt idx="21">
                  <c:v>0.56394299999999997</c:v>
                </c:pt>
                <c:pt idx="22">
                  <c:v>0.56573300000000004</c:v>
                </c:pt>
                <c:pt idx="23">
                  <c:v>0.56623100000000004</c:v>
                </c:pt>
                <c:pt idx="24">
                  <c:v>0.56555200000000005</c:v>
                </c:pt>
                <c:pt idx="25">
                  <c:v>0.56773099999999999</c:v>
                </c:pt>
                <c:pt idx="26">
                  <c:v>0.56811800000000001</c:v>
                </c:pt>
                <c:pt idx="27">
                  <c:v>0.56746600000000003</c:v>
                </c:pt>
                <c:pt idx="28">
                  <c:v>0.57065600000000005</c:v>
                </c:pt>
                <c:pt idx="29">
                  <c:v>0.571102</c:v>
                </c:pt>
                <c:pt idx="30">
                  <c:v>0.57158699999999996</c:v>
                </c:pt>
                <c:pt idx="31">
                  <c:v>0.57263600000000003</c:v>
                </c:pt>
                <c:pt idx="32">
                  <c:v>0.57178300000000004</c:v>
                </c:pt>
                <c:pt idx="33">
                  <c:v>0.57213999999999998</c:v>
                </c:pt>
                <c:pt idx="34">
                  <c:v>0.57245999999999997</c:v>
                </c:pt>
                <c:pt idx="35">
                  <c:v>0.57518100000000005</c:v>
                </c:pt>
                <c:pt idx="36">
                  <c:v>0.57275399999999999</c:v>
                </c:pt>
                <c:pt idx="37">
                  <c:v>0.57523800000000003</c:v>
                </c:pt>
                <c:pt idx="38">
                  <c:v>0.57611100000000004</c:v>
                </c:pt>
                <c:pt idx="39">
                  <c:v>0.57674300000000001</c:v>
                </c:pt>
                <c:pt idx="40">
                  <c:v>0.57588200000000001</c:v>
                </c:pt>
                <c:pt idx="41">
                  <c:v>0.57414799999999999</c:v>
                </c:pt>
                <c:pt idx="42">
                  <c:v>0.57653699999999997</c:v>
                </c:pt>
                <c:pt idx="43">
                  <c:v>0.57870299999999997</c:v>
                </c:pt>
                <c:pt idx="44">
                  <c:v>0.57774599999999998</c:v>
                </c:pt>
                <c:pt idx="45">
                  <c:v>0.57876499999999997</c:v>
                </c:pt>
                <c:pt idx="46">
                  <c:v>0.58096700000000001</c:v>
                </c:pt>
                <c:pt idx="47">
                  <c:v>0.57902600000000004</c:v>
                </c:pt>
                <c:pt idx="48">
                  <c:v>0.57843999999999995</c:v>
                </c:pt>
                <c:pt idx="49">
                  <c:v>0.57974700000000001</c:v>
                </c:pt>
                <c:pt idx="50">
                  <c:v>0.58316699999999999</c:v>
                </c:pt>
                <c:pt idx="51">
                  <c:v>0.582816</c:v>
                </c:pt>
                <c:pt idx="52">
                  <c:v>0.58292600000000006</c:v>
                </c:pt>
                <c:pt idx="53">
                  <c:v>0.585233</c:v>
                </c:pt>
                <c:pt idx="54">
                  <c:v>0.58669700000000002</c:v>
                </c:pt>
                <c:pt idx="55">
                  <c:v>0.58788799999999997</c:v>
                </c:pt>
                <c:pt idx="56">
                  <c:v>0.58763399999999999</c:v>
                </c:pt>
                <c:pt idx="57">
                  <c:v>0.58979999999999999</c:v>
                </c:pt>
                <c:pt idx="58">
                  <c:v>0.58751299999999995</c:v>
                </c:pt>
                <c:pt idx="59">
                  <c:v>0.59106000000000003</c:v>
                </c:pt>
                <c:pt idx="60">
                  <c:v>0.59280299999999997</c:v>
                </c:pt>
                <c:pt idx="61">
                  <c:v>0.59333800000000003</c:v>
                </c:pt>
                <c:pt idx="62">
                  <c:v>0.59510600000000002</c:v>
                </c:pt>
                <c:pt idx="63">
                  <c:v>0.59542799999999996</c:v>
                </c:pt>
                <c:pt idx="64">
                  <c:v>0.59658999999999995</c:v>
                </c:pt>
                <c:pt idx="65">
                  <c:v>0.59745800000000004</c:v>
                </c:pt>
                <c:pt idx="66">
                  <c:v>0.59842399999999996</c:v>
                </c:pt>
                <c:pt idx="67">
                  <c:v>0.59860599999999997</c:v>
                </c:pt>
                <c:pt idx="68">
                  <c:v>0.60347200000000001</c:v>
                </c:pt>
                <c:pt idx="69">
                  <c:v>0.59997699999999998</c:v>
                </c:pt>
                <c:pt idx="70">
                  <c:v>0.58523599999999998</c:v>
                </c:pt>
                <c:pt idx="71">
                  <c:v>0.61136100000000004</c:v>
                </c:pt>
                <c:pt idx="72">
                  <c:v>0.64960099999999998</c:v>
                </c:pt>
                <c:pt idx="73">
                  <c:v>0.63904899999999998</c:v>
                </c:pt>
                <c:pt idx="74">
                  <c:v>0.65271100000000004</c:v>
                </c:pt>
                <c:pt idx="75">
                  <c:v>0.60409199999999996</c:v>
                </c:pt>
                <c:pt idx="76">
                  <c:v>0.58474400000000004</c:v>
                </c:pt>
                <c:pt idx="77">
                  <c:v>0.54110499999999995</c:v>
                </c:pt>
                <c:pt idx="78">
                  <c:v>0.64257500000000001</c:v>
                </c:pt>
                <c:pt idx="79">
                  <c:v>0.58077800000000002</c:v>
                </c:pt>
                <c:pt idx="80">
                  <c:v>0.57701100000000005</c:v>
                </c:pt>
                <c:pt idx="81">
                  <c:v>0.61286499999999999</c:v>
                </c:pt>
                <c:pt idx="82">
                  <c:v>0.63032600000000005</c:v>
                </c:pt>
                <c:pt idx="83">
                  <c:v>0.60935399999999995</c:v>
                </c:pt>
                <c:pt idx="84">
                  <c:v>0.58735899999999996</c:v>
                </c:pt>
                <c:pt idx="85">
                  <c:v>0.58031600000000005</c:v>
                </c:pt>
                <c:pt idx="86">
                  <c:v>0.61451900000000004</c:v>
                </c:pt>
                <c:pt idx="87">
                  <c:v>0.60228000000000004</c:v>
                </c:pt>
                <c:pt idx="88">
                  <c:v>0.60503799999999996</c:v>
                </c:pt>
                <c:pt idx="89">
                  <c:v>0.56306</c:v>
                </c:pt>
                <c:pt idx="90">
                  <c:v>0.64770000000000005</c:v>
                </c:pt>
                <c:pt idx="91">
                  <c:v>0.63822900000000005</c:v>
                </c:pt>
                <c:pt idx="92">
                  <c:v>0.61091799999999996</c:v>
                </c:pt>
                <c:pt idx="93">
                  <c:v>0.62834699999999999</c:v>
                </c:pt>
                <c:pt idx="94">
                  <c:v>0.63522699999999999</c:v>
                </c:pt>
                <c:pt idx="95">
                  <c:v>0.61548099999999994</c:v>
                </c:pt>
                <c:pt idx="96">
                  <c:v>0.64254100000000003</c:v>
                </c:pt>
                <c:pt idx="97">
                  <c:v>0.57501599999999997</c:v>
                </c:pt>
                <c:pt idx="98">
                  <c:v>0.59938199999999997</c:v>
                </c:pt>
                <c:pt idx="99">
                  <c:v>0.53013100000000002</c:v>
                </c:pt>
                <c:pt idx="100">
                  <c:v>0.65910400000000002</c:v>
                </c:pt>
                <c:pt idx="101">
                  <c:v>0.66048499999999999</c:v>
                </c:pt>
                <c:pt idx="102">
                  <c:v>0.63866800000000001</c:v>
                </c:pt>
                <c:pt idx="103">
                  <c:v>0.65578499999999995</c:v>
                </c:pt>
                <c:pt idx="104">
                  <c:v>0.60484400000000005</c:v>
                </c:pt>
                <c:pt idx="105">
                  <c:v>0.631494</c:v>
                </c:pt>
                <c:pt idx="106">
                  <c:v>0.67894900000000002</c:v>
                </c:pt>
                <c:pt idx="107">
                  <c:v>0.64563700000000002</c:v>
                </c:pt>
                <c:pt idx="108">
                  <c:v>0.64421799999999996</c:v>
                </c:pt>
                <c:pt idx="109">
                  <c:v>0.59641900000000003</c:v>
                </c:pt>
                <c:pt idx="110">
                  <c:v>0.55776700000000001</c:v>
                </c:pt>
                <c:pt idx="111">
                  <c:v>0.68370799999999998</c:v>
                </c:pt>
                <c:pt idx="112">
                  <c:v>0.66783899999999996</c:v>
                </c:pt>
                <c:pt idx="113">
                  <c:v>0.68672200000000005</c:v>
                </c:pt>
                <c:pt idx="114">
                  <c:v>0.66294799999999998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19-4D58-AF2B-C3E249C51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872528"/>
        <c:axId val="271872920"/>
      </c:scatterChart>
      <c:valAx>
        <c:axId val="271872528"/>
        <c:scaling>
          <c:orientation val="minMax"/>
          <c:max val="2020"/>
          <c:min val="1900"/>
        </c:scaling>
        <c:delete val="0"/>
        <c:axPos val="b"/>
        <c:numFmt formatCode="General" sourceLinked="1"/>
        <c:majorTickMark val="out"/>
        <c:minorTickMark val="none"/>
        <c:tickLblPos val="low"/>
        <c:crossAx val="271872920"/>
        <c:crosses val="autoZero"/>
        <c:crossBetween val="midCat"/>
        <c:majorUnit val="20"/>
      </c:valAx>
      <c:valAx>
        <c:axId val="2718729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71872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Trends!$A$11</c:f>
              <c:strCache>
                <c:ptCount val="1"/>
                <c:pt idx="0">
                  <c:v>sum_totlit.nc.txt</c:v>
                </c:pt>
              </c:strCache>
            </c:strRef>
          </c:tx>
          <c:marker>
            <c:symbol val="none"/>
          </c:marker>
          <c:xVal>
            <c:numRef>
              <c:f>Trends!$B$1:$HC$1</c:f>
              <c:numCache>
                <c:formatCode>General</c:formatCode>
                <c:ptCount val="210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</c:numCache>
            </c:numRef>
          </c:xVal>
          <c:yVal>
            <c:numRef>
              <c:f>Trends!$B$11:$HC$11</c:f>
              <c:numCache>
                <c:formatCode>General</c:formatCode>
                <c:ptCount val="210"/>
                <c:pt idx="0">
                  <c:v>0.30303000000000002</c:v>
                </c:pt>
                <c:pt idx="1">
                  <c:v>0.30662400000000001</c:v>
                </c:pt>
                <c:pt idx="2">
                  <c:v>0.30113000000000001</c:v>
                </c:pt>
                <c:pt idx="3">
                  <c:v>0.29110000000000003</c:v>
                </c:pt>
                <c:pt idx="4">
                  <c:v>0.288074</c:v>
                </c:pt>
                <c:pt idx="5">
                  <c:v>0.28823399999999999</c:v>
                </c:pt>
                <c:pt idx="6">
                  <c:v>0.289883</c:v>
                </c:pt>
                <c:pt idx="7">
                  <c:v>0.29204799999999997</c:v>
                </c:pt>
                <c:pt idx="8">
                  <c:v>0.29498600000000003</c:v>
                </c:pt>
                <c:pt idx="9">
                  <c:v>0.29862300000000003</c:v>
                </c:pt>
                <c:pt idx="10">
                  <c:v>0.302396</c:v>
                </c:pt>
                <c:pt idx="11">
                  <c:v>0.30636400000000003</c:v>
                </c:pt>
                <c:pt idx="12">
                  <c:v>0.30996200000000002</c:v>
                </c:pt>
                <c:pt idx="13">
                  <c:v>0.31306699999999998</c:v>
                </c:pt>
                <c:pt idx="14">
                  <c:v>0.31631100000000001</c:v>
                </c:pt>
                <c:pt idx="15">
                  <c:v>0.31915500000000002</c:v>
                </c:pt>
                <c:pt idx="16">
                  <c:v>0.32159599999999999</c:v>
                </c:pt>
                <c:pt idx="17">
                  <c:v>0.32482299999999997</c:v>
                </c:pt>
                <c:pt idx="18">
                  <c:v>0.32707999999999998</c:v>
                </c:pt>
                <c:pt idx="19">
                  <c:v>0.32960899999999999</c:v>
                </c:pt>
                <c:pt idx="20">
                  <c:v>0.33177000000000001</c:v>
                </c:pt>
                <c:pt idx="21">
                  <c:v>0.33331300000000003</c:v>
                </c:pt>
                <c:pt idx="22">
                  <c:v>0.33452500000000002</c:v>
                </c:pt>
                <c:pt idx="23">
                  <c:v>0.33592899999999998</c:v>
                </c:pt>
                <c:pt idx="24">
                  <c:v>0.33765299999999998</c:v>
                </c:pt>
                <c:pt idx="25">
                  <c:v>0.33922099999999999</c:v>
                </c:pt>
                <c:pt idx="26">
                  <c:v>0.34020600000000001</c:v>
                </c:pt>
                <c:pt idx="27">
                  <c:v>0.34139199999999997</c:v>
                </c:pt>
                <c:pt idx="28">
                  <c:v>0.34253499999999998</c:v>
                </c:pt>
                <c:pt idx="29">
                  <c:v>0.343111</c:v>
                </c:pt>
                <c:pt idx="30">
                  <c:v>0.34462500000000001</c:v>
                </c:pt>
                <c:pt idx="31">
                  <c:v>0.34544799999999998</c:v>
                </c:pt>
                <c:pt idx="32">
                  <c:v>0.34634700000000002</c:v>
                </c:pt>
                <c:pt idx="33">
                  <c:v>0.34718399999999999</c:v>
                </c:pt>
                <c:pt idx="34">
                  <c:v>0.34801300000000002</c:v>
                </c:pt>
                <c:pt idx="35">
                  <c:v>0.34791100000000003</c:v>
                </c:pt>
                <c:pt idx="36">
                  <c:v>0.348584</c:v>
                </c:pt>
                <c:pt idx="37">
                  <c:v>0.34870000000000001</c:v>
                </c:pt>
                <c:pt idx="38">
                  <c:v>0.34931200000000001</c:v>
                </c:pt>
                <c:pt idx="39">
                  <c:v>0.35006199999999998</c:v>
                </c:pt>
                <c:pt idx="40">
                  <c:v>0.35030299999999998</c:v>
                </c:pt>
                <c:pt idx="41">
                  <c:v>0.35131000000000001</c:v>
                </c:pt>
                <c:pt idx="42">
                  <c:v>0.35088599999999998</c:v>
                </c:pt>
                <c:pt idx="43">
                  <c:v>0.35109499999999999</c:v>
                </c:pt>
                <c:pt idx="44">
                  <c:v>0.35131600000000002</c:v>
                </c:pt>
                <c:pt idx="45">
                  <c:v>0.35113699999999998</c:v>
                </c:pt>
                <c:pt idx="46">
                  <c:v>0.35158899999999998</c:v>
                </c:pt>
                <c:pt idx="47">
                  <c:v>0.352132</c:v>
                </c:pt>
                <c:pt idx="48">
                  <c:v>0.35229100000000002</c:v>
                </c:pt>
                <c:pt idx="49">
                  <c:v>0.35255300000000001</c:v>
                </c:pt>
                <c:pt idx="50">
                  <c:v>0.35282999999999998</c:v>
                </c:pt>
                <c:pt idx="51">
                  <c:v>0.35238999999999998</c:v>
                </c:pt>
                <c:pt idx="52">
                  <c:v>0.35281000000000001</c:v>
                </c:pt>
                <c:pt idx="53">
                  <c:v>0.352684</c:v>
                </c:pt>
                <c:pt idx="54">
                  <c:v>0.35266199999999998</c:v>
                </c:pt>
                <c:pt idx="55">
                  <c:v>0.353078</c:v>
                </c:pt>
                <c:pt idx="56">
                  <c:v>0.35334599999999999</c:v>
                </c:pt>
                <c:pt idx="57">
                  <c:v>0.35319</c:v>
                </c:pt>
                <c:pt idx="58">
                  <c:v>0.35395199999999999</c:v>
                </c:pt>
                <c:pt idx="59">
                  <c:v>0.35404099999999999</c:v>
                </c:pt>
                <c:pt idx="60">
                  <c:v>0.35423199999999999</c:v>
                </c:pt>
                <c:pt idx="61">
                  <c:v>0.35425699999999999</c:v>
                </c:pt>
                <c:pt idx="62">
                  <c:v>0.35477500000000001</c:v>
                </c:pt>
                <c:pt idx="63">
                  <c:v>0.35563299999999998</c:v>
                </c:pt>
                <c:pt idx="64">
                  <c:v>0.35564899999999999</c:v>
                </c:pt>
                <c:pt idx="65">
                  <c:v>0.35603600000000002</c:v>
                </c:pt>
                <c:pt idx="66">
                  <c:v>0.35648000000000002</c:v>
                </c:pt>
                <c:pt idx="67">
                  <c:v>0.35700900000000002</c:v>
                </c:pt>
                <c:pt idx="68">
                  <c:v>0.34818900000000003</c:v>
                </c:pt>
                <c:pt idx="69">
                  <c:v>0.34060299999999999</c:v>
                </c:pt>
                <c:pt idx="70">
                  <c:v>0.33254899999999998</c:v>
                </c:pt>
                <c:pt idx="71">
                  <c:v>0.34198299999999998</c:v>
                </c:pt>
                <c:pt idx="72">
                  <c:v>0.34451100000000001</c:v>
                </c:pt>
                <c:pt idx="73">
                  <c:v>0.346945</c:v>
                </c:pt>
                <c:pt idx="74">
                  <c:v>0.34428700000000001</c:v>
                </c:pt>
                <c:pt idx="75">
                  <c:v>0.36723499999999998</c:v>
                </c:pt>
                <c:pt idx="76">
                  <c:v>0.36058600000000002</c:v>
                </c:pt>
                <c:pt idx="77">
                  <c:v>0.36854799999999999</c:v>
                </c:pt>
                <c:pt idx="78">
                  <c:v>0.36560900000000002</c:v>
                </c:pt>
                <c:pt idx="79">
                  <c:v>0.36668800000000001</c:v>
                </c:pt>
                <c:pt idx="80">
                  <c:v>0.35170200000000001</c:v>
                </c:pt>
                <c:pt idx="81">
                  <c:v>0.34921099999999999</c:v>
                </c:pt>
                <c:pt idx="82">
                  <c:v>0.377718</c:v>
                </c:pt>
                <c:pt idx="83">
                  <c:v>0.37576900000000002</c:v>
                </c:pt>
                <c:pt idx="84">
                  <c:v>0.38189000000000001</c:v>
                </c:pt>
                <c:pt idx="85">
                  <c:v>0.37347999999999998</c:v>
                </c:pt>
                <c:pt idx="86">
                  <c:v>0.372332</c:v>
                </c:pt>
                <c:pt idx="87">
                  <c:v>0.36878100000000003</c:v>
                </c:pt>
                <c:pt idx="88">
                  <c:v>0.38399699999999998</c:v>
                </c:pt>
                <c:pt idx="89">
                  <c:v>0.36632300000000001</c:v>
                </c:pt>
                <c:pt idx="90">
                  <c:v>0.35387400000000002</c:v>
                </c:pt>
                <c:pt idx="91">
                  <c:v>0.35383199999999998</c:v>
                </c:pt>
                <c:pt idx="92">
                  <c:v>0.35966599999999999</c:v>
                </c:pt>
                <c:pt idx="93">
                  <c:v>0.33660499999999999</c:v>
                </c:pt>
                <c:pt idx="94">
                  <c:v>0.33506799999999998</c:v>
                </c:pt>
                <c:pt idx="95">
                  <c:v>0.33541799999999999</c:v>
                </c:pt>
                <c:pt idx="96">
                  <c:v>0.33502300000000002</c:v>
                </c:pt>
                <c:pt idx="97">
                  <c:v>0.33662599999999998</c:v>
                </c:pt>
                <c:pt idx="98">
                  <c:v>0.33473199999999997</c:v>
                </c:pt>
                <c:pt idx="99">
                  <c:v>0.34312500000000001</c:v>
                </c:pt>
                <c:pt idx="100">
                  <c:v>0.33428400000000003</c:v>
                </c:pt>
                <c:pt idx="101">
                  <c:v>0.33390999999999998</c:v>
                </c:pt>
                <c:pt idx="102">
                  <c:v>0.33092300000000002</c:v>
                </c:pt>
                <c:pt idx="103">
                  <c:v>0.327094</c:v>
                </c:pt>
                <c:pt idx="104">
                  <c:v>0.32376500000000002</c:v>
                </c:pt>
                <c:pt idx="105">
                  <c:v>0.32070799999999999</c:v>
                </c:pt>
                <c:pt idx="106">
                  <c:v>0.30996099999999999</c:v>
                </c:pt>
                <c:pt idx="107">
                  <c:v>0.31902399999999997</c:v>
                </c:pt>
                <c:pt idx="108">
                  <c:v>0.33188899999999999</c:v>
                </c:pt>
                <c:pt idx="109">
                  <c:v>0.33701799999999998</c:v>
                </c:pt>
                <c:pt idx="110">
                  <c:v>0.33703699999999998</c:v>
                </c:pt>
                <c:pt idx="111">
                  <c:v>0.31698500000000002</c:v>
                </c:pt>
                <c:pt idx="112">
                  <c:v>0.328733</c:v>
                </c:pt>
                <c:pt idx="113">
                  <c:v>0.33036199999999999</c:v>
                </c:pt>
                <c:pt idx="114">
                  <c:v>0.32883000000000001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A3-4AB1-9253-837F38C28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873704"/>
        <c:axId val="271874096"/>
      </c:scatterChart>
      <c:valAx>
        <c:axId val="271873704"/>
        <c:scaling>
          <c:orientation val="minMax"/>
          <c:max val="2020"/>
          <c:min val="1900"/>
        </c:scaling>
        <c:delete val="0"/>
        <c:axPos val="b"/>
        <c:numFmt formatCode="General" sourceLinked="1"/>
        <c:majorTickMark val="out"/>
        <c:minorTickMark val="none"/>
        <c:tickLblPos val="low"/>
        <c:crossAx val="271874096"/>
        <c:crosses val="autoZero"/>
        <c:crossBetween val="midCat"/>
        <c:majorUnit val="20"/>
      </c:valAx>
      <c:valAx>
        <c:axId val="2718740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71873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Trends!$A$12</c:f>
              <c:strCache>
                <c:ptCount val="1"/>
                <c:pt idx="0">
                  <c:v>sum_ayneetot.nc.txt</c:v>
                </c:pt>
              </c:strCache>
            </c:strRef>
          </c:tx>
          <c:marker>
            <c:symbol val="none"/>
          </c:marker>
          <c:xVal>
            <c:numRef>
              <c:f>Trends!$B$1:$HC$1</c:f>
              <c:numCache>
                <c:formatCode>General</c:formatCode>
                <c:ptCount val="210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</c:numCache>
            </c:numRef>
          </c:xVal>
          <c:yVal>
            <c:numRef>
              <c:f>Trends!$B$12:$HC$12</c:f>
              <c:numCache>
                <c:formatCode>General</c:formatCode>
                <c:ptCount val="210"/>
                <c:pt idx="0">
                  <c:v>-0.17630299999999999</c:v>
                </c:pt>
                <c:pt idx="1">
                  <c:v>1.1403E-2</c:v>
                </c:pt>
                <c:pt idx="2">
                  <c:v>4.1288999999999999E-2</c:v>
                </c:pt>
                <c:pt idx="3">
                  <c:v>5.6476999999999999E-2</c:v>
                </c:pt>
                <c:pt idx="4">
                  <c:v>6.3895999999999994E-2</c:v>
                </c:pt>
                <c:pt idx="5">
                  <c:v>7.1479000000000001E-2</c:v>
                </c:pt>
                <c:pt idx="6">
                  <c:v>7.9562999999999995E-2</c:v>
                </c:pt>
                <c:pt idx="7">
                  <c:v>8.4080000000000002E-2</c:v>
                </c:pt>
                <c:pt idx="8">
                  <c:v>8.7581999999999993E-2</c:v>
                </c:pt>
                <c:pt idx="9">
                  <c:v>9.0489E-2</c:v>
                </c:pt>
                <c:pt idx="10">
                  <c:v>9.1446E-2</c:v>
                </c:pt>
                <c:pt idx="11">
                  <c:v>9.2286000000000007E-2</c:v>
                </c:pt>
                <c:pt idx="12">
                  <c:v>9.2724000000000001E-2</c:v>
                </c:pt>
                <c:pt idx="13">
                  <c:v>9.1519000000000003E-2</c:v>
                </c:pt>
                <c:pt idx="14">
                  <c:v>9.1698000000000002E-2</c:v>
                </c:pt>
                <c:pt idx="15">
                  <c:v>9.2189999999999994E-2</c:v>
                </c:pt>
                <c:pt idx="16">
                  <c:v>8.8638999999999996E-2</c:v>
                </c:pt>
                <c:pt idx="17">
                  <c:v>9.0233999999999995E-2</c:v>
                </c:pt>
                <c:pt idx="18">
                  <c:v>8.9679999999999996E-2</c:v>
                </c:pt>
                <c:pt idx="19">
                  <c:v>8.7869000000000003E-2</c:v>
                </c:pt>
                <c:pt idx="20">
                  <c:v>8.5650000000000004E-2</c:v>
                </c:pt>
                <c:pt idx="21">
                  <c:v>8.5402000000000006E-2</c:v>
                </c:pt>
                <c:pt idx="22">
                  <c:v>8.5795999999999997E-2</c:v>
                </c:pt>
                <c:pt idx="23">
                  <c:v>8.5108000000000003E-2</c:v>
                </c:pt>
                <c:pt idx="24">
                  <c:v>8.3608000000000002E-2</c:v>
                </c:pt>
                <c:pt idx="25">
                  <c:v>8.5329000000000002E-2</c:v>
                </c:pt>
                <c:pt idx="26">
                  <c:v>8.4357000000000001E-2</c:v>
                </c:pt>
                <c:pt idx="27">
                  <c:v>8.2996E-2</c:v>
                </c:pt>
                <c:pt idx="28">
                  <c:v>8.5359000000000004E-2</c:v>
                </c:pt>
                <c:pt idx="29">
                  <c:v>8.4260000000000002E-2</c:v>
                </c:pt>
                <c:pt idx="30">
                  <c:v>8.5186999999999999E-2</c:v>
                </c:pt>
                <c:pt idx="31">
                  <c:v>8.5240999999999997E-2</c:v>
                </c:pt>
                <c:pt idx="32">
                  <c:v>8.3796999999999996E-2</c:v>
                </c:pt>
                <c:pt idx="33">
                  <c:v>8.3909999999999998E-2</c:v>
                </c:pt>
                <c:pt idx="34">
                  <c:v>8.3475999999999995E-2</c:v>
                </c:pt>
                <c:pt idx="35">
                  <c:v>8.4928000000000003E-2</c:v>
                </c:pt>
                <c:pt idx="36">
                  <c:v>8.2239999999999994E-2</c:v>
                </c:pt>
                <c:pt idx="37">
                  <c:v>8.4051000000000001E-2</c:v>
                </c:pt>
                <c:pt idx="38">
                  <c:v>8.4737000000000007E-2</c:v>
                </c:pt>
                <c:pt idx="39">
                  <c:v>8.5266999999999996E-2</c:v>
                </c:pt>
                <c:pt idx="40">
                  <c:v>8.3678000000000002E-2</c:v>
                </c:pt>
                <c:pt idx="41">
                  <c:v>8.2401000000000002E-2</c:v>
                </c:pt>
                <c:pt idx="42">
                  <c:v>8.3157999999999996E-2</c:v>
                </c:pt>
                <c:pt idx="43">
                  <c:v>8.5431000000000007E-2</c:v>
                </c:pt>
                <c:pt idx="44">
                  <c:v>8.3818000000000004E-2</c:v>
                </c:pt>
                <c:pt idx="45">
                  <c:v>8.3919999999999995E-2</c:v>
                </c:pt>
                <c:pt idx="46">
                  <c:v>8.6641999999999997E-2</c:v>
                </c:pt>
                <c:pt idx="47">
                  <c:v>8.4631999999999999E-2</c:v>
                </c:pt>
                <c:pt idx="48">
                  <c:v>8.3450999999999997E-2</c:v>
                </c:pt>
                <c:pt idx="49">
                  <c:v>8.4885000000000002E-2</c:v>
                </c:pt>
                <c:pt idx="50">
                  <c:v>8.7905999999999998E-2</c:v>
                </c:pt>
                <c:pt idx="51">
                  <c:v>8.6057999999999996E-2</c:v>
                </c:pt>
                <c:pt idx="52">
                  <c:v>8.6655999999999997E-2</c:v>
                </c:pt>
                <c:pt idx="53">
                  <c:v>8.7943999999999994E-2</c:v>
                </c:pt>
                <c:pt idx="54">
                  <c:v>8.9012999999999995E-2</c:v>
                </c:pt>
                <c:pt idx="55">
                  <c:v>8.9927999999999994E-2</c:v>
                </c:pt>
                <c:pt idx="56">
                  <c:v>8.8550000000000004E-2</c:v>
                </c:pt>
                <c:pt idx="57">
                  <c:v>9.0035000000000004E-2</c:v>
                </c:pt>
                <c:pt idx="58">
                  <c:v>8.8107000000000005E-2</c:v>
                </c:pt>
                <c:pt idx="59">
                  <c:v>9.0414999999999995E-2</c:v>
                </c:pt>
                <c:pt idx="60">
                  <c:v>9.1641E-2</c:v>
                </c:pt>
                <c:pt idx="61">
                  <c:v>9.1146000000000005E-2</c:v>
                </c:pt>
                <c:pt idx="62">
                  <c:v>9.2372999999999997E-2</c:v>
                </c:pt>
                <c:pt idx="63">
                  <c:v>9.3331999999999998E-2</c:v>
                </c:pt>
                <c:pt idx="64">
                  <c:v>9.2449000000000003E-2</c:v>
                </c:pt>
                <c:pt idx="65">
                  <c:v>9.3038999999999997E-2</c:v>
                </c:pt>
                <c:pt idx="66">
                  <c:v>9.3095999999999998E-2</c:v>
                </c:pt>
                <c:pt idx="67">
                  <c:v>9.2795000000000002E-2</c:v>
                </c:pt>
                <c:pt idx="68">
                  <c:v>9.9622000000000002E-2</c:v>
                </c:pt>
                <c:pt idx="69">
                  <c:v>0.100675</c:v>
                </c:pt>
                <c:pt idx="70">
                  <c:v>7.3563000000000003E-2</c:v>
                </c:pt>
                <c:pt idx="71">
                  <c:v>0.112468</c:v>
                </c:pt>
                <c:pt idx="72">
                  <c:v>0.151144</c:v>
                </c:pt>
                <c:pt idx="73">
                  <c:v>0.12357899999999999</c:v>
                </c:pt>
                <c:pt idx="74">
                  <c:v>0.13783500000000001</c:v>
                </c:pt>
                <c:pt idx="75">
                  <c:v>0.109213</c:v>
                </c:pt>
                <c:pt idx="76">
                  <c:v>5.8215000000000003E-2</c:v>
                </c:pt>
                <c:pt idx="77">
                  <c:v>3.5841999999999999E-2</c:v>
                </c:pt>
                <c:pt idx="78">
                  <c:v>0.15085399999999999</c:v>
                </c:pt>
                <c:pt idx="79">
                  <c:v>8.7058999999999997E-2</c:v>
                </c:pt>
                <c:pt idx="80">
                  <c:v>5.7036999999999997E-2</c:v>
                </c:pt>
                <c:pt idx="81">
                  <c:v>8.9279999999999998E-2</c:v>
                </c:pt>
                <c:pt idx="82">
                  <c:v>0.133524</c:v>
                </c:pt>
                <c:pt idx="83">
                  <c:v>7.5116000000000002E-2</c:v>
                </c:pt>
                <c:pt idx="84">
                  <c:v>5.5468999999999997E-2</c:v>
                </c:pt>
                <c:pt idx="85">
                  <c:v>3.8684999999999997E-2</c:v>
                </c:pt>
                <c:pt idx="86">
                  <c:v>9.8149E-2</c:v>
                </c:pt>
                <c:pt idx="87">
                  <c:v>8.9482000000000006E-2</c:v>
                </c:pt>
                <c:pt idx="88">
                  <c:v>0.10796600000000001</c:v>
                </c:pt>
                <c:pt idx="89">
                  <c:v>3.7419000000000001E-2</c:v>
                </c:pt>
                <c:pt idx="90">
                  <c:v>0.13172400000000001</c:v>
                </c:pt>
                <c:pt idx="91">
                  <c:v>0.130025</c:v>
                </c:pt>
                <c:pt idx="92">
                  <c:v>0.110626</c:v>
                </c:pt>
                <c:pt idx="93">
                  <c:v>9.6398999999999999E-2</c:v>
                </c:pt>
                <c:pt idx="94">
                  <c:v>0.11060499999999999</c:v>
                </c:pt>
                <c:pt idx="95">
                  <c:v>0.102275</c:v>
                </c:pt>
                <c:pt idx="96">
                  <c:v>0.130523</c:v>
                </c:pt>
                <c:pt idx="97">
                  <c:v>6.7072000000000007E-2</c:v>
                </c:pt>
                <c:pt idx="98">
                  <c:v>8.2723000000000005E-2</c:v>
                </c:pt>
                <c:pt idx="99">
                  <c:v>3.3355000000000003E-2</c:v>
                </c:pt>
                <c:pt idx="100">
                  <c:v>0.17169899999999999</c:v>
                </c:pt>
                <c:pt idx="101">
                  <c:v>0.165242</c:v>
                </c:pt>
                <c:pt idx="102">
                  <c:v>0.13285</c:v>
                </c:pt>
                <c:pt idx="103">
                  <c:v>0.14055000000000001</c:v>
                </c:pt>
                <c:pt idx="104">
                  <c:v>8.7697999999999998E-2</c:v>
                </c:pt>
                <c:pt idx="105">
                  <c:v>0.111613</c:v>
                </c:pt>
                <c:pt idx="106">
                  <c:v>0.16045999999999999</c:v>
                </c:pt>
                <c:pt idx="107">
                  <c:v>0.13614799999999999</c:v>
                </c:pt>
                <c:pt idx="108">
                  <c:v>0.141481</c:v>
                </c:pt>
                <c:pt idx="109">
                  <c:v>9.4200000000000006E-2</c:v>
                </c:pt>
                <c:pt idx="110">
                  <c:v>5.6977E-2</c:v>
                </c:pt>
                <c:pt idx="111">
                  <c:v>0.165854</c:v>
                </c:pt>
                <c:pt idx="112">
                  <c:v>0.18240400000000001</c:v>
                </c:pt>
                <c:pt idx="113">
                  <c:v>0.184032</c:v>
                </c:pt>
                <c:pt idx="114">
                  <c:v>0.145564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31-4D54-9C26-CF6A503FE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874880"/>
        <c:axId val="271875272"/>
      </c:scatterChart>
      <c:valAx>
        <c:axId val="271874880"/>
        <c:scaling>
          <c:orientation val="minMax"/>
          <c:max val="2020"/>
          <c:min val="1900"/>
        </c:scaling>
        <c:delete val="0"/>
        <c:axPos val="b"/>
        <c:numFmt formatCode="General" sourceLinked="1"/>
        <c:majorTickMark val="out"/>
        <c:minorTickMark val="none"/>
        <c:tickLblPos val="low"/>
        <c:crossAx val="271875272"/>
        <c:crosses val="autoZero"/>
        <c:crossBetween val="midCat"/>
        <c:majorUnit val="20"/>
      </c:valAx>
      <c:valAx>
        <c:axId val="2718752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71874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Trends!$A$13</c:f>
              <c:strCache>
                <c:ptCount val="1"/>
                <c:pt idx="0">
                  <c:v>sum_aynbp.nc.txt</c:v>
                </c:pt>
              </c:strCache>
            </c:strRef>
          </c:tx>
          <c:marker>
            <c:symbol val="none"/>
          </c:marker>
          <c:xVal>
            <c:numRef>
              <c:f>Trends!$B$1:$HC$1</c:f>
              <c:numCache>
                <c:formatCode>General</c:formatCode>
                <c:ptCount val="210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</c:numCache>
            </c:numRef>
          </c:xVal>
          <c:yVal>
            <c:numRef>
              <c:f>Trends!$B$13:$HC$13</c:f>
              <c:numCache>
                <c:formatCode>General</c:formatCode>
                <c:ptCount val="210"/>
                <c:pt idx="0">
                  <c:v>-0.177153</c:v>
                </c:pt>
                <c:pt idx="1">
                  <c:v>-5.1199000000000001E-2</c:v>
                </c:pt>
                <c:pt idx="2">
                  <c:v>-2.6984000000000001E-2</c:v>
                </c:pt>
                <c:pt idx="3">
                  <c:v>-1.5344E-2</c:v>
                </c:pt>
                <c:pt idx="4">
                  <c:v>-1.2012E-2</c:v>
                </c:pt>
                <c:pt idx="5">
                  <c:v>-7.2680000000000002E-3</c:v>
                </c:pt>
                <c:pt idx="6">
                  <c:v>-1.206E-3</c:v>
                </c:pt>
                <c:pt idx="7">
                  <c:v>2.0219999999999999E-3</c:v>
                </c:pt>
                <c:pt idx="8">
                  <c:v>4.4619999999999998E-3</c:v>
                </c:pt>
                <c:pt idx="9">
                  <c:v>6.7669999999999996E-3</c:v>
                </c:pt>
                <c:pt idx="10">
                  <c:v>7.2890000000000003E-3</c:v>
                </c:pt>
                <c:pt idx="11">
                  <c:v>7.8340000000000007E-3</c:v>
                </c:pt>
                <c:pt idx="12">
                  <c:v>7.8530000000000006E-3</c:v>
                </c:pt>
                <c:pt idx="13">
                  <c:v>6.5680000000000001E-3</c:v>
                </c:pt>
                <c:pt idx="14">
                  <c:v>6.5599999999999999E-3</c:v>
                </c:pt>
                <c:pt idx="15">
                  <c:v>6.7869999999999996E-3</c:v>
                </c:pt>
                <c:pt idx="16">
                  <c:v>3.398E-3</c:v>
                </c:pt>
                <c:pt idx="17">
                  <c:v>4.7679999999999997E-3</c:v>
                </c:pt>
                <c:pt idx="18">
                  <c:v>4.1419999999999998E-3</c:v>
                </c:pt>
                <c:pt idx="19">
                  <c:v>2.101E-3</c:v>
                </c:pt>
                <c:pt idx="20">
                  <c:v>6.6000000000000005E-5</c:v>
                </c:pt>
                <c:pt idx="21">
                  <c:v>-2.9E-5</c:v>
                </c:pt>
                <c:pt idx="22">
                  <c:v>2.2499999999999999E-4</c:v>
                </c:pt>
                <c:pt idx="23">
                  <c:v>-4.0200000000000001E-4</c:v>
                </c:pt>
                <c:pt idx="24">
                  <c:v>-2.186E-3</c:v>
                </c:pt>
                <c:pt idx="25">
                  <c:v>-5.8799999999999998E-4</c:v>
                </c:pt>
                <c:pt idx="26">
                  <c:v>-1.449E-3</c:v>
                </c:pt>
                <c:pt idx="27">
                  <c:v>-2.8939999999999999E-3</c:v>
                </c:pt>
                <c:pt idx="28">
                  <c:v>-6.9700000000000003E-4</c:v>
                </c:pt>
                <c:pt idx="29">
                  <c:v>-1.5590000000000001E-3</c:v>
                </c:pt>
                <c:pt idx="30">
                  <c:v>-8.2200000000000003E-4</c:v>
                </c:pt>
                <c:pt idx="31">
                  <c:v>-1.0950000000000001E-3</c:v>
                </c:pt>
                <c:pt idx="32">
                  <c:v>-2.4060000000000002E-3</c:v>
                </c:pt>
                <c:pt idx="33">
                  <c:v>-2.248E-3</c:v>
                </c:pt>
                <c:pt idx="34">
                  <c:v>-2.6719999999999999E-3</c:v>
                </c:pt>
                <c:pt idx="35">
                  <c:v>-1.237E-3</c:v>
                </c:pt>
                <c:pt idx="36">
                  <c:v>-3.9119999999999997E-3</c:v>
                </c:pt>
                <c:pt idx="37">
                  <c:v>-2.212E-3</c:v>
                </c:pt>
                <c:pt idx="38">
                  <c:v>-1.6739999999999999E-3</c:v>
                </c:pt>
                <c:pt idx="39">
                  <c:v>-1.142E-3</c:v>
                </c:pt>
                <c:pt idx="40">
                  <c:v>-2.7799999999999999E-3</c:v>
                </c:pt>
                <c:pt idx="41">
                  <c:v>-3.862E-3</c:v>
                </c:pt>
                <c:pt idx="42">
                  <c:v>-3.0829999999999998E-3</c:v>
                </c:pt>
                <c:pt idx="43">
                  <c:v>-1.1069999999999999E-3</c:v>
                </c:pt>
                <c:pt idx="44">
                  <c:v>-2.6340000000000001E-3</c:v>
                </c:pt>
                <c:pt idx="45">
                  <c:v>-2.7239999999999999E-3</c:v>
                </c:pt>
                <c:pt idx="46">
                  <c:v>-7.8999999999999996E-5</c:v>
                </c:pt>
                <c:pt idx="47">
                  <c:v>-2.016E-3</c:v>
                </c:pt>
                <c:pt idx="48">
                  <c:v>-3.1189999999999998E-3</c:v>
                </c:pt>
                <c:pt idx="49">
                  <c:v>-1.952E-3</c:v>
                </c:pt>
                <c:pt idx="50">
                  <c:v>1.245E-3</c:v>
                </c:pt>
                <c:pt idx="51">
                  <c:v>-1.0039999999999999E-3</c:v>
                </c:pt>
                <c:pt idx="52">
                  <c:v>-3.9100000000000002E-4</c:v>
                </c:pt>
                <c:pt idx="53">
                  <c:v>1.0020000000000001E-3</c:v>
                </c:pt>
                <c:pt idx="54">
                  <c:v>2.0430000000000001E-3</c:v>
                </c:pt>
                <c:pt idx="55">
                  <c:v>2.725E-3</c:v>
                </c:pt>
                <c:pt idx="56">
                  <c:v>1.4809999999999999E-3</c:v>
                </c:pt>
                <c:pt idx="57">
                  <c:v>3.0170000000000002E-3</c:v>
                </c:pt>
                <c:pt idx="58">
                  <c:v>9.41E-4</c:v>
                </c:pt>
                <c:pt idx="59">
                  <c:v>2.9689999999999999E-3</c:v>
                </c:pt>
                <c:pt idx="60">
                  <c:v>4.1640000000000002E-3</c:v>
                </c:pt>
                <c:pt idx="61">
                  <c:v>3.7399999999999998E-3</c:v>
                </c:pt>
                <c:pt idx="62">
                  <c:v>4.8840000000000003E-3</c:v>
                </c:pt>
                <c:pt idx="63">
                  <c:v>5.7000000000000002E-3</c:v>
                </c:pt>
                <c:pt idx="64">
                  <c:v>4.6690000000000004E-3</c:v>
                </c:pt>
                <c:pt idx="65">
                  <c:v>5.2449999999999997E-3</c:v>
                </c:pt>
                <c:pt idx="66">
                  <c:v>5.0070000000000002E-3</c:v>
                </c:pt>
                <c:pt idx="67">
                  <c:v>4.8589999999999996E-3</c:v>
                </c:pt>
                <c:pt idx="68">
                  <c:v>1.1599E-2</c:v>
                </c:pt>
                <c:pt idx="69">
                  <c:v>1.2609E-2</c:v>
                </c:pt>
                <c:pt idx="70">
                  <c:v>-1.9668000000000001E-2</c:v>
                </c:pt>
                <c:pt idx="71">
                  <c:v>1.5103999999999999E-2</c:v>
                </c:pt>
                <c:pt idx="72">
                  <c:v>4.9181999999999997E-2</c:v>
                </c:pt>
                <c:pt idx="73">
                  <c:v>2.0650999999999999E-2</c:v>
                </c:pt>
                <c:pt idx="74">
                  <c:v>3.3057000000000003E-2</c:v>
                </c:pt>
                <c:pt idx="75">
                  <c:v>1.2022E-2</c:v>
                </c:pt>
                <c:pt idx="76">
                  <c:v>-4.2964000000000002E-2</c:v>
                </c:pt>
                <c:pt idx="77">
                  <c:v>-6.5483E-2</c:v>
                </c:pt>
                <c:pt idx="78">
                  <c:v>4.6654000000000001E-2</c:v>
                </c:pt>
                <c:pt idx="79">
                  <c:v>-1.8509000000000001E-2</c:v>
                </c:pt>
                <c:pt idx="80">
                  <c:v>-4.8392999999999999E-2</c:v>
                </c:pt>
                <c:pt idx="81">
                  <c:v>-2.0447E-2</c:v>
                </c:pt>
                <c:pt idx="82">
                  <c:v>2.0811E-2</c:v>
                </c:pt>
                <c:pt idx="83">
                  <c:v>-3.9357000000000003E-2</c:v>
                </c:pt>
                <c:pt idx="84">
                  <c:v>-5.5507000000000001E-2</c:v>
                </c:pt>
                <c:pt idx="85">
                  <c:v>-7.1731000000000003E-2</c:v>
                </c:pt>
                <c:pt idx="86">
                  <c:v>-1.5710999999999999E-2</c:v>
                </c:pt>
                <c:pt idx="87">
                  <c:v>-2.6357999999999999E-2</c:v>
                </c:pt>
                <c:pt idx="88">
                  <c:v>-7.1159999999999999E-3</c:v>
                </c:pt>
                <c:pt idx="89">
                  <c:v>-7.1361999999999995E-2</c:v>
                </c:pt>
                <c:pt idx="90">
                  <c:v>1.0322E-2</c:v>
                </c:pt>
                <c:pt idx="91">
                  <c:v>8.0040000000000007E-3</c:v>
                </c:pt>
                <c:pt idx="92">
                  <c:v>-8.7849999999999994E-3</c:v>
                </c:pt>
                <c:pt idx="93">
                  <c:v>-2.5273E-2</c:v>
                </c:pt>
                <c:pt idx="94">
                  <c:v>-1.4168999999999999E-2</c:v>
                </c:pt>
                <c:pt idx="95">
                  <c:v>-1.8137E-2</c:v>
                </c:pt>
                <c:pt idx="96">
                  <c:v>5.2160000000000002E-3</c:v>
                </c:pt>
                <c:pt idx="97">
                  <c:v>-5.2131999999999998E-2</c:v>
                </c:pt>
                <c:pt idx="98">
                  <c:v>-3.8185999999999998E-2</c:v>
                </c:pt>
                <c:pt idx="99">
                  <c:v>-8.2015000000000005E-2</c:v>
                </c:pt>
                <c:pt idx="100">
                  <c:v>4.5464999999999998E-2</c:v>
                </c:pt>
                <c:pt idx="101">
                  <c:v>3.6366000000000002E-2</c:v>
                </c:pt>
                <c:pt idx="102">
                  <c:v>3.1310000000000001E-3</c:v>
                </c:pt>
                <c:pt idx="103">
                  <c:v>1.3231E-2</c:v>
                </c:pt>
                <c:pt idx="104">
                  <c:v>-3.6547999999999997E-2</c:v>
                </c:pt>
                <c:pt idx="105">
                  <c:v>-1.6483999999999999E-2</c:v>
                </c:pt>
                <c:pt idx="106">
                  <c:v>2.6287999999999999E-2</c:v>
                </c:pt>
                <c:pt idx="107">
                  <c:v>5.8999999999999999E-3</c:v>
                </c:pt>
                <c:pt idx="108">
                  <c:v>8.1899999999999994E-3</c:v>
                </c:pt>
                <c:pt idx="109">
                  <c:v>-3.5005000000000001E-2</c:v>
                </c:pt>
                <c:pt idx="110">
                  <c:v>-6.6522999999999999E-2</c:v>
                </c:pt>
                <c:pt idx="111">
                  <c:v>3.0630000000000001E-2</c:v>
                </c:pt>
                <c:pt idx="112">
                  <c:v>4.3073E-2</c:v>
                </c:pt>
                <c:pt idx="113">
                  <c:v>4.5685000000000003E-2</c:v>
                </c:pt>
                <c:pt idx="114">
                  <c:v>6.7219999999999997E-3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F1-4931-BCC4-C41BE423B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876056"/>
        <c:axId val="271646648"/>
      </c:scatterChart>
      <c:valAx>
        <c:axId val="271876056"/>
        <c:scaling>
          <c:orientation val="minMax"/>
          <c:max val="2020"/>
          <c:min val="1900"/>
        </c:scaling>
        <c:delete val="0"/>
        <c:axPos val="b"/>
        <c:numFmt formatCode="General" sourceLinked="1"/>
        <c:majorTickMark val="out"/>
        <c:minorTickMark val="none"/>
        <c:tickLblPos val="low"/>
        <c:crossAx val="271646648"/>
        <c:crosses val="autoZero"/>
        <c:crossBetween val="midCat"/>
        <c:majorUnit val="20"/>
      </c:valAx>
      <c:valAx>
        <c:axId val="271646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71876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Trends!$A$14</c:f>
              <c:strCache>
                <c:ptCount val="1"/>
                <c:pt idx="0">
                  <c:v>sum_ayCH4.nc.txt</c:v>
                </c:pt>
              </c:strCache>
            </c:strRef>
          </c:tx>
          <c:marker>
            <c:symbol val="none"/>
          </c:marker>
          <c:xVal>
            <c:numRef>
              <c:f>Trends!$B$1:$HC$1</c:f>
              <c:numCache>
                <c:formatCode>General</c:formatCode>
                <c:ptCount val="210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</c:numCache>
            </c:numRef>
          </c:xVal>
          <c:yVal>
            <c:numRef>
              <c:f>Trends!$B$14:$HC$14</c:f>
              <c:numCache>
                <c:formatCode>General</c:formatCode>
                <c:ptCount val="210"/>
                <c:pt idx="0">
                  <c:v>47.445681</c:v>
                </c:pt>
                <c:pt idx="1">
                  <c:v>50.741590000000002</c:v>
                </c:pt>
                <c:pt idx="2">
                  <c:v>50.585239999999999</c:v>
                </c:pt>
                <c:pt idx="3">
                  <c:v>50.043045999999997</c:v>
                </c:pt>
                <c:pt idx="4">
                  <c:v>50.464221000000002</c:v>
                </c:pt>
                <c:pt idx="5">
                  <c:v>50.617888999999998</c:v>
                </c:pt>
                <c:pt idx="6">
                  <c:v>50.811256</c:v>
                </c:pt>
                <c:pt idx="7">
                  <c:v>51.020072999999996</c:v>
                </c:pt>
                <c:pt idx="8">
                  <c:v>51.030166000000001</c:v>
                </c:pt>
                <c:pt idx="9">
                  <c:v>51.212921999999999</c:v>
                </c:pt>
                <c:pt idx="10">
                  <c:v>51.325676999999999</c:v>
                </c:pt>
                <c:pt idx="11">
                  <c:v>51.541713000000001</c:v>
                </c:pt>
                <c:pt idx="12">
                  <c:v>51.813288</c:v>
                </c:pt>
                <c:pt idx="13">
                  <c:v>52.011465000000001</c:v>
                </c:pt>
                <c:pt idx="14">
                  <c:v>52.212890000000002</c:v>
                </c:pt>
                <c:pt idx="15">
                  <c:v>52.517885</c:v>
                </c:pt>
                <c:pt idx="16">
                  <c:v>52.758415999999997</c:v>
                </c:pt>
                <c:pt idx="17">
                  <c:v>52.868285999999998</c:v>
                </c:pt>
                <c:pt idx="18">
                  <c:v>53.204360000000001</c:v>
                </c:pt>
                <c:pt idx="19">
                  <c:v>53.218733999999998</c:v>
                </c:pt>
                <c:pt idx="20">
                  <c:v>53.54128</c:v>
                </c:pt>
                <c:pt idx="21">
                  <c:v>53.564678000000001</c:v>
                </c:pt>
                <c:pt idx="22">
                  <c:v>53.667302999999997</c:v>
                </c:pt>
                <c:pt idx="23">
                  <c:v>53.924134000000002</c:v>
                </c:pt>
                <c:pt idx="24">
                  <c:v>53.947341000000002</c:v>
                </c:pt>
                <c:pt idx="25">
                  <c:v>54.019520999999997</c:v>
                </c:pt>
                <c:pt idx="26">
                  <c:v>54.164771000000002</c:v>
                </c:pt>
                <c:pt idx="27">
                  <c:v>54.247864</c:v>
                </c:pt>
                <c:pt idx="28">
                  <c:v>54.360804000000002</c:v>
                </c:pt>
                <c:pt idx="29">
                  <c:v>54.571430999999997</c:v>
                </c:pt>
                <c:pt idx="30">
                  <c:v>54.533594999999998</c:v>
                </c:pt>
                <c:pt idx="31">
                  <c:v>54.623233999999997</c:v>
                </c:pt>
                <c:pt idx="32">
                  <c:v>54.611829</c:v>
                </c:pt>
                <c:pt idx="33">
                  <c:v>54.668680999999999</c:v>
                </c:pt>
                <c:pt idx="34">
                  <c:v>54.735429000000003</c:v>
                </c:pt>
                <c:pt idx="35">
                  <c:v>55.027576000000003</c:v>
                </c:pt>
                <c:pt idx="36">
                  <c:v>54.947223000000001</c:v>
                </c:pt>
                <c:pt idx="37">
                  <c:v>55.054797000000001</c:v>
                </c:pt>
                <c:pt idx="38">
                  <c:v>55.022190000000002</c:v>
                </c:pt>
                <c:pt idx="39">
                  <c:v>55.064089000000003</c:v>
                </c:pt>
                <c:pt idx="40">
                  <c:v>55.235303000000002</c:v>
                </c:pt>
                <c:pt idx="41">
                  <c:v>55.115867000000001</c:v>
                </c:pt>
                <c:pt idx="42">
                  <c:v>55.238455999999999</c:v>
                </c:pt>
                <c:pt idx="43">
                  <c:v>55.244019999999999</c:v>
                </c:pt>
                <c:pt idx="44">
                  <c:v>55.371177000000003</c:v>
                </c:pt>
                <c:pt idx="45">
                  <c:v>55.456162999999997</c:v>
                </c:pt>
                <c:pt idx="46">
                  <c:v>55.372287999999998</c:v>
                </c:pt>
                <c:pt idx="47">
                  <c:v>55.321896000000002</c:v>
                </c:pt>
                <c:pt idx="48">
                  <c:v>55.402504999999998</c:v>
                </c:pt>
                <c:pt idx="49">
                  <c:v>55.376564999999999</c:v>
                </c:pt>
                <c:pt idx="50">
                  <c:v>55.517831999999999</c:v>
                </c:pt>
                <c:pt idx="51">
                  <c:v>55.677143000000001</c:v>
                </c:pt>
                <c:pt idx="52">
                  <c:v>55.527579000000003</c:v>
                </c:pt>
                <c:pt idx="53">
                  <c:v>55.691257999999998</c:v>
                </c:pt>
                <c:pt idx="54">
                  <c:v>55.751607999999997</c:v>
                </c:pt>
                <c:pt idx="55">
                  <c:v>55.723809000000003</c:v>
                </c:pt>
                <c:pt idx="56">
                  <c:v>55.978332999999999</c:v>
                </c:pt>
                <c:pt idx="57">
                  <c:v>56.011290000000002</c:v>
                </c:pt>
                <c:pt idx="58">
                  <c:v>55.911914000000003</c:v>
                </c:pt>
                <c:pt idx="59">
                  <c:v>56.040228999999997</c:v>
                </c:pt>
                <c:pt idx="60">
                  <c:v>56.151468999999999</c:v>
                </c:pt>
                <c:pt idx="61">
                  <c:v>56.158889000000002</c:v>
                </c:pt>
                <c:pt idx="62">
                  <c:v>56.354560999999997</c:v>
                </c:pt>
                <c:pt idx="63">
                  <c:v>56.187570999999998</c:v>
                </c:pt>
                <c:pt idx="64">
                  <c:v>56.400103999999999</c:v>
                </c:pt>
                <c:pt idx="65">
                  <c:v>56.495277999999999</c:v>
                </c:pt>
                <c:pt idx="66">
                  <c:v>56.527647000000002</c:v>
                </c:pt>
                <c:pt idx="67">
                  <c:v>56.642094</c:v>
                </c:pt>
                <c:pt idx="68">
                  <c:v>56.353479999999998</c:v>
                </c:pt>
                <c:pt idx="69">
                  <c:v>55.999809999999997</c:v>
                </c:pt>
                <c:pt idx="70">
                  <c:v>58.226253999999997</c:v>
                </c:pt>
                <c:pt idx="71">
                  <c:v>56.58352</c:v>
                </c:pt>
                <c:pt idx="72">
                  <c:v>56.355252999999998</c:v>
                </c:pt>
                <c:pt idx="73">
                  <c:v>59.264525999999996</c:v>
                </c:pt>
                <c:pt idx="74">
                  <c:v>58.466172999999998</c:v>
                </c:pt>
                <c:pt idx="75">
                  <c:v>56.074615999999999</c:v>
                </c:pt>
                <c:pt idx="76">
                  <c:v>58.385145000000001</c:v>
                </c:pt>
                <c:pt idx="77">
                  <c:v>55.895775999999998</c:v>
                </c:pt>
                <c:pt idx="78">
                  <c:v>55.266382</c:v>
                </c:pt>
                <c:pt idx="79">
                  <c:v>52.978161999999998</c:v>
                </c:pt>
                <c:pt idx="80">
                  <c:v>58.842162000000002</c:v>
                </c:pt>
                <c:pt idx="81">
                  <c:v>59.497526000000001</c:v>
                </c:pt>
                <c:pt idx="82">
                  <c:v>55.302579999999999</c:v>
                </c:pt>
                <c:pt idx="83">
                  <c:v>59.978976000000003</c:v>
                </c:pt>
                <c:pt idx="84">
                  <c:v>59.519537</c:v>
                </c:pt>
                <c:pt idx="85">
                  <c:v>59.597422000000002</c:v>
                </c:pt>
                <c:pt idx="86">
                  <c:v>57.513530000000003</c:v>
                </c:pt>
                <c:pt idx="87">
                  <c:v>57.756720999999999</c:v>
                </c:pt>
                <c:pt idx="88">
                  <c:v>55.816153999999997</c:v>
                </c:pt>
                <c:pt idx="89">
                  <c:v>58.014383000000002</c:v>
                </c:pt>
                <c:pt idx="90">
                  <c:v>57.857765999999998</c:v>
                </c:pt>
                <c:pt idx="91">
                  <c:v>57.334021999999997</c:v>
                </c:pt>
                <c:pt idx="92">
                  <c:v>54.449824999999997</c:v>
                </c:pt>
                <c:pt idx="93">
                  <c:v>60.408988000000001</c:v>
                </c:pt>
                <c:pt idx="94">
                  <c:v>58.555919000000003</c:v>
                </c:pt>
                <c:pt idx="95">
                  <c:v>56.822473000000002</c:v>
                </c:pt>
                <c:pt idx="96">
                  <c:v>57.048164999999997</c:v>
                </c:pt>
                <c:pt idx="97">
                  <c:v>53.827517</c:v>
                </c:pt>
                <c:pt idx="98">
                  <c:v>57.899900000000002</c:v>
                </c:pt>
                <c:pt idx="99">
                  <c:v>55.189805999999997</c:v>
                </c:pt>
                <c:pt idx="100">
                  <c:v>53.964807</c:v>
                </c:pt>
                <c:pt idx="101">
                  <c:v>54.866674000000003</c:v>
                </c:pt>
                <c:pt idx="102">
                  <c:v>55.862977000000001</c:v>
                </c:pt>
                <c:pt idx="103">
                  <c:v>57.398403999999999</c:v>
                </c:pt>
                <c:pt idx="104">
                  <c:v>56.216054999999997</c:v>
                </c:pt>
                <c:pt idx="105">
                  <c:v>57.576258000000003</c:v>
                </c:pt>
                <c:pt idx="106">
                  <c:v>57.573743</c:v>
                </c:pt>
                <c:pt idx="107">
                  <c:v>56.263508000000002</c:v>
                </c:pt>
                <c:pt idx="108">
                  <c:v>54.859147</c:v>
                </c:pt>
                <c:pt idx="109">
                  <c:v>52.618823999999996</c:v>
                </c:pt>
                <c:pt idx="110">
                  <c:v>52.784821000000001</c:v>
                </c:pt>
                <c:pt idx="111">
                  <c:v>58.799587000000002</c:v>
                </c:pt>
                <c:pt idx="112">
                  <c:v>52.945585999999999</c:v>
                </c:pt>
                <c:pt idx="113">
                  <c:v>55.797047999999997</c:v>
                </c:pt>
                <c:pt idx="114">
                  <c:v>57.057003000000002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DF-4BC5-AB76-8B3169443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647432"/>
        <c:axId val="271647824"/>
      </c:scatterChart>
      <c:valAx>
        <c:axId val="271647432"/>
        <c:scaling>
          <c:orientation val="minMax"/>
          <c:max val="2020"/>
          <c:min val="1900"/>
        </c:scaling>
        <c:delete val="0"/>
        <c:axPos val="b"/>
        <c:numFmt formatCode="General" sourceLinked="1"/>
        <c:majorTickMark val="out"/>
        <c:minorTickMark val="none"/>
        <c:tickLblPos val="low"/>
        <c:crossAx val="271647824"/>
        <c:crosses val="autoZero"/>
        <c:crossBetween val="midCat"/>
        <c:majorUnit val="20"/>
      </c:valAx>
      <c:valAx>
        <c:axId val="271647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71647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Trends!$A$18</c:f>
              <c:strCache>
                <c:ptCount val="1"/>
                <c:pt idx="0">
                  <c:v>sum_totceco.nc.txt</c:v>
                </c:pt>
              </c:strCache>
            </c:strRef>
          </c:tx>
          <c:marker>
            <c:symbol val="none"/>
          </c:marker>
          <c:xVal>
            <c:numRef>
              <c:f>Trends!$B$1:$HC$1</c:f>
              <c:numCache>
                <c:formatCode>General</c:formatCode>
                <c:ptCount val="210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</c:numCache>
            </c:numRef>
          </c:xVal>
          <c:yVal>
            <c:numRef>
              <c:f>Trends!$B$18:$HC$18</c:f>
              <c:numCache>
                <c:formatCode>General</c:formatCode>
                <c:ptCount val="210"/>
                <c:pt idx="0">
                  <c:v>23.387808</c:v>
                </c:pt>
                <c:pt idx="1">
                  <c:v>23.485723</c:v>
                </c:pt>
                <c:pt idx="2">
                  <c:v>23.507818</c:v>
                </c:pt>
                <c:pt idx="3">
                  <c:v>23.523363</c:v>
                </c:pt>
                <c:pt idx="4">
                  <c:v>23.542541</c:v>
                </c:pt>
                <c:pt idx="5">
                  <c:v>23.561724000000002</c:v>
                </c:pt>
                <c:pt idx="6">
                  <c:v>23.582018999999999</c:v>
                </c:pt>
                <c:pt idx="7">
                  <c:v>23.600635</c:v>
                </c:pt>
                <c:pt idx="8">
                  <c:v>23.618102</c:v>
                </c:pt>
                <c:pt idx="9">
                  <c:v>23.634822</c:v>
                </c:pt>
                <c:pt idx="10">
                  <c:v>23.649614</c:v>
                </c:pt>
                <c:pt idx="11">
                  <c:v>23.663502999999999</c:v>
                </c:pt>
                <c:pt idx="12">
                  <c:v>23.675962999999999</c:v>
                </c:pt>
                <c:pt idx="13">
                  <c:v>23.686036000000001</c:v>
                </c:pt>
                <c:pt idx="14">
                  <c:v>23.695305000000001</c:v>
                </c:pt>
                <c:pt idx="15">
                  <c:v>23.704104999999998</c:v>
                </c:pt>
                <c:pt idx="16">
                  <c:v>23.709099999999999</c:v>
                </c:pt>
                <c:pt idx="17">
                  <c:v>23.715768000000001</c:v>
                </c:pt>
                <c:pt idx="18">
                  <c:v>23.721509999999999</c:v>
                </c:pt>
                <c:pt idx="19">
                  <c:v>23.724446</c:v>
                </c:pt>
                <c:pt idx="20">
                  <c:v>23.724512000000001</c:v>
                </c:pt>
                <c:pt idx="21">
                  <c:v>23.724484</c:v>
                </c:pt>
                <c:pt idx="22">
                  <c:v>23.724709000000001</c:v>
                </c:pt>
                <c:pt idx="23">
                  <c:v>23.724308000000001</c:v>
                </c:pt>
                <c:pt idx="24">
                  <c:v>23.722121999999999</c:v>
                </c:pt>
                <c:pt idx="25">
                  <c:v>23.721534999999999</c:v>
                </c:pt>
                <c:pt idx="26">
                  <c:v>23.720085999999998</c:v>
                </c:pt>
                <c:pt idx="27">
                  <c:v>23.717193000000002</c:v>
                </c:pt>
                <c:pt idx="28">
                  <c:v>23.716495999999999</c:v>
                </c:pt>
                <c:pt idx="29">
                  <c:v>23.714936999999999</c:v>
                </c:pt>
                <c:pt idx="30">
                  <c:v>23.714116000000001</c:v>
                </c:pt>
                <c:pt idx="31">
                  <c:v>23.713021000000001</c:v>
                </c:pt>
                <c:pt idx="32">
                  <c:v>23.710615000000001</c:v>
                </c:pt>
                <c:pt idx="33">
                  <c:v>23.708366999999999</c:v>
                </c:pt>
                <c:pt idx="34">
                  <c:v>23.705696</c:v>
                </c:pt>
                <c:pt idx="35">
                  <c:v>23.704459</c:v>
                </c:pt>
                <c:pt idx="36">
                  <c:v>23.700547</c:v>
                </c:pt>
                <c:pt idx="37">
                  <c:v>23.698335</c:v>
                </c:pt>
                <c:pt idx="38">
                  <c:v>23.696662</c:v>
                </c:pt>
                <c:pt idx="39">
                  <c:v>23.695519999999998</c:v>
                </c:pt>
                <c:pt idx="40">
                  <c:v>23.692740000000001</c:v>
                </c:pt>
                <c:pt idx="41">
                  <c:v>23.688879</c:v>
                </c:pt>
                <c:pt idx="42">
                  <c:v>23.685796</c:v>
                </c:pt>
                <c:pt idx="43">
                  <c:v>23.684688999999999</c:v>
                </c:pt>
                <c:pt idx="44">
                  <c:v>23.682055999999999</c:v>
                </c:pt>
                <c:pt idx="45">
                  <c:v>23.679331999999999</c:v>
                </c:pt>
                <c:pt idx="46">
                  <c:v>23.679252999999999</c:v>
                </c:pt>
                <c:pt idx="47">
                  <c:v>23.677237000000002</c:v>
                </c:pt>
                <c:pt idx="48">
                  <c:v>23.674118</c:v>
                </c:pt>
                <c:pt idx="49">
                  <c:v>23.672166000000001</c:v>
                </c:pt>
                <c:pt idx="50">
                  <c:v>23.673411999999999</c:v>
                </c:pt>
                <c:pt idx="51">
                  <c:v>23.672408999999998</c:v>
                </c:pt>
                <c:pt idx="52">
                  <c:v>23.672017</c:v>
                </c:pt>
                <c:pt idx="53">
                  <c:v>23.673020000000001</c:v>
                </c:pt>
                <c:pt idx="54">
                  <c:v>23.675063000000002</c:v>
                </c:pt>
                <c:pt idx="55">
                  <c:v>23.677789000000001</c:v>
                </c:pt>
                <c:pt idx="56">
                  <c:v>23.679271</c:v>
                </c:pt>
                <c:pt idx="57">
                  <c:v>23.682288</c:v>
                </c:pt>
                <c:pt idx="58">
                  <c:v>23.683229000000001</c:v>
                </c:pt>
                <c:pt idx="59">
                  <c:v>23.686198000000001</c:v>
                </c:pt>
                <c:pt idx="60">
                  <c:v>23.690363000000001</c:v>
                </c:pt>
                <c:pt idx="61">
                  <c:v>23.694102999999998</c:v>
                </c:pt>
                <c:pt idx="62">
                  <c:v>23.698986999999999</c:v>
                </c:pt>
                <c:pt idx="63">
                  <c:v>23.704687</c:v>
                </c:pt>
                <c:pt idx="64">
                  <c:v>23.709357000000001</c:v>
                </c:pt>
                <c:pt idx="65">
                  <c:v>23.714601999999999</c:v>
                </c:pt>
                <c:pt idx="66">
                  <c:v>23.719608999999998</c:v>
                </c:pt>
                <c:pt idx="67">
                  <c:v>23.468812</c:v>
                </c:pt>
                <c:pt idx="68">
                  <c:v>23.480411</c:v>
                </c:pt>
                <c:pt idx="69">
                  <c:v>23.493020000000001</c:v>
                </c:pt>
                <c:pt idx="70">
                  <c:v>23.473352999999999</c:v>
                </c:pt>
                <c:pt idx="71">
                  <c:v>23.488457</c:v>
                </c:pt>
                <c:pt idx="72">
                  <c:v>23.537638999999999</c:v>
                </c:pt>
                <c:pt idx="73">
                  <c:v>23.55829</c:v>
                </c:pt>
                <c:pt idx="74">
                  <c:v>23.591348</c:v>
                </c:pt>
                <c:pt idx="75">
                  <c:v>23.603370000000002</c:v>
                </c:pt>
                <c:pt idx="76">
                  <c:v>23.560406</c:v>
                </c:pt>
                <c:pt idx="77">
                  <c:v>23.494923</c:v>
                </c:pt>
                <c:pt idx="78">
                  <c:v>23.541578000000001</c:v>
                </c:pt>
                <c:pt idx="79">
                  <c:v>23.523069</c:v>
                </c:pt>
                <c:pt idx="80">
                  <c:v>23.474675999999999</c:v>
                </c:pt>
                <c:pt idx="81">
                  <c:v>23.454229000000002</c:v>
                </c:pt>
                <c:pt idx="82">
                  <c:v>23.475041000000001</c:v>
                </c:pt>
                <c:pt idx="83">
                  <c:v>23.435683999999998</c:v>
                </c:pt>
                <c:pt idx="84">
                  <c:v>23.380177</c:v>
                </c:pt>
                <c:pt idx="85">
                  <c:v>23.308446</c:v>
                </c:pt>
                <c:pt idx="86">
                  <c:v>23.292736000000001</c:v>
                </c:pt>
                <c:pt idx="87">
                  <c:v>23.266378</c:v>
                </c:pt>
                <c:pt idx="88">
                  <c:v>23.259263000000001</c:v>
                </c:pt>
                <c:pt idx="89">
                  <c:v>23.187901</c:v>
                </c:pt>
                <c:pt idx="90">
                  <c:v>23.198222999999999</c:v>
                </c:pt>
                <c:pt idx="91">
                  <c:v>23.206226999999998</c:v>
                </c:pt>
                <c:pt idx="92">
                  <c:v>23.197443</c:v>
                </c:pt>
                <c:pt idx="93">
                  <c:v>23.172170000000001</c:v>
                </c:pt>
                <c:pt idx="94">
                  <c:v>23.158000999999999</c:v>
                </c:pt>
                <c:pt idx="95">
                  <c:v>23.139863999999999</c:v>
                </c:pt>
                <c:pt idx="96">
                  <c:v>23.14508</c:v>
                </c:pt>
                <c:pt idx="97">
                  <c:v>23.092949000000001</c:v>
                </c:pt>
                <c:pt idx="98">
                  <c:v>23.054763000000001</c:v>
                </c:pt>
                <c:pt idx="99">
                  <c:v>22.972747999999999</c:v>
                </c:pt>
                <c:pt idx="100">
                  <c:v>23.018214</c:v>
                </c:pt>
                <c:pt idx="101">
                  <c:v>23.054580000000001</c:v>
                </c:pt>
                <c:pt idx="102">
                  <c:v>23.057711000000001</c:v>
                </c:pt>
                <c:pt idx="103">
                  <c:v>23.070941999999999</c:v>
                </c:pt>
                <c:pt idx="104">
                  <c:v>23.034393999999999</c:v>
                </c:pt>
                <c:pt idx="105">
                  <c:v>23.017911000000002</c:v>
                </c:pt>
                <c:pt idx="106">
                  <c:v>23.044198999999999</c:v>
                </c:pt>
                <c:pt idx="107">
                  <c:v>23.0501</c:v>
                </c:pt>
                <c:pt idx="108">
                  <c:v>23.05829</c:v>
                </c:pt>
                <c:pt idx="109">
                  <c:v>23.023285000000001</c:v>
                </c:pt>
                <c:pt idx="110">
                  <c:v>22.956762999999999</c:v>
                </c:pt>
                <c:pt idx="111">
                  <c:v>22.987393000000001</c:v>
                </c:pt>
                <c:pt idx="112">
                  <c:v>23.030466000000001</c:v>
                </c:pt>
                <c:pt idx="113">
                  <c:v>23.076152</c:v>
                </c:pt>
                <c:pt idx="114">
                  <c:v>23.082874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F-4C12-A524-A4BBA0FA3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648608"/>
        <c:axId val="271649000"/>
      </c:scatterChart>
      <c:valAx>
        <c:axId val="271648608"/>
        <c:scaling>
          <c:orientation val="minMax"/>
          <c:max val="2020"/>
          <c:min val="1900"/>
        </c:scaling>
        <c:delete val="0"/>
        <c:axPos val="b"/>
        <c:numFmt formatCode="General" sourceLinked="1"/>
        <c:majorTickMark val="out"/>
        <c:minorTickMark val="none"/>
        <c:tickLblPos val="low"/>
        <c:crossAx val="271649000"/>
        <c:crosses val="autoZero"/>
        <c:crossBetween val="midCat"/>
        <c:majorUnit val="20"/>
      </c:valAx>
      <c:valAx>
        <c:axId val="271649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71648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Trends!$A$20</c:f>
              <c:strCache>
                <c:ptCount val="1"/>
                <c:pt idx="0">
                  <c:v>sum_logging.nc.txt</c:v>
                </c:pt>
              </c:strCache>
            </c:strRef>
          </c:tx>
          <c:marker>
            <c:symbol val="none"/>
          </c:marker>
          <c:xVal>
            <c:numRef>
              <c:f>Trends!$B$1:$HC$1</c:f>
              <c:numCache>
                <c:formatCode>General</c:formatCode>
                <c:ptCount val="210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</c:numCache>
            </c:numRef>
          </c:xVal>
          <c:yVal>
            <c:numRef>
              <c:f>Trends!$B$20:$HC$20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7.1929999999999997E-3</c:v>
                </c:pt>
                <c:pt idx="71">
                  <c:v>7.9830000000000005E-3</c:v>
                </c:pt>
                <c:pt idx="72">
                  <c:v>8.038E-3</c:v>
                </c:pt>
                <c:pt idx="73">
                  <c:v>6.9379999999999997E-3</c:v>
                </c:pt>
                <c:pt idx="74">
                  <c:v>8.1600000000000006E-3</c:v>
                </c:pt>
                <c:pt idx="75">
                  <c:v>6.1850000000000004E-3</c:v>
                </c:pt>
                <c:pt idx="76">
                  <c:v>7.1879999999999999E-3</c:v>
                </c:pt>
                <c:pt idx="77">
                  <c:v>8.7189999999999993E-3</c:v>
                </c:pt>
                <c:pt idx="78">
                  <c:v>8.397E-3</c:v>
                </c:pt>
                <c:pt idx="79">
                  <c:v>1.3454000000000001E-2</c:v>
                </c:pt>
                <c:pt idx="80">
                  <c:v>1.1911E-2</c:v>
                </c:pt>
                <c:pt idx="81">
                  <c:v>1.1306E-2</c:v>
                </c:pt>
                <c:pt idx="82">
                  <c:v>1.2078999999999999E-2</c:v>
                </c:pt>
                <c:pt idx="83">
                  <c:v>1.2824E-2</c:v>
                </c:pt>
                <c:pt idx="84">
                  <c:v>1.01E-2</c:v>
                </c:pt>
                <c:pt idx="85">
                  <c:v>1.0067E-2</c:v>
                </c:pt>
                <c:pt idx="86">
                  <c:v>9.9909999999999999E-3</c:v>
                </c:pt>
                <c:pt idx="87">
                  <c:v>1.0874E-2</c:v>
                </c:pt>
                <c:pt idx="88">
                  <c:v>1.1446E-2</c:v>
                </c:pt>
                <c:pt idx="89">
                  <c:v>9.3299999999999998E-3</c:v>
                </c:pt>
                <c:pt idx="90">
                  <c:v>1.0946000000000001E-2</c:v>
                </c:pt>
                <c:pt idx="91">
                  <c:v>1.1030999999999999E-2</c:v>
                </c:pt>
                <c:pt idx="92">
                  <c:v>1.1119E-2</c:v>
                </c:pt>
                <c:pt idx="93">
                  <c:v>8.7790000000000003E-3</c:v>
                </c:pt>
                <c:pt idx="94">
                  <c:v>1.2631E-2</c:v>
                </c:pt>
                <c:pt idx="95">
                  <c:v>9.7780000000000002E-3</c:v>
                </c:pt>
                <c:pt idx="96">
                  <c:v>1.1087E-2</c:v>
                </c:pt>
                <c:pt idx="97">
                  <c:v>1.0395E-2</c:v>
                </c:pt>
                <c:pt idx="98">
                  <c:v>1.0776000000000001E-2</c:v>
                </c:pt>
                <c:pt idx="99">
                  <c:v>1.0493000000000001E-2</c:v>
                </c:pt>
                <c:pt idx="100">
                  <c:v>7.9740000000000002E-3</c:v>
                </c:pt>
                <c:pt idx="101">
                  <c:v>7.9469999999999992E-3</c:v>
                </c:pt>
                <c:pt idx="102">
                  <c:v>9.8840000000000004E-3</c:v>
                </c:pt>
                <c:pt idx="103">
                  <c:v>7.2300000000000003E-3</c:v>
                </c:pt>
                <c:pt idx="104">
                  <c:v>8.5679999999999992E-3</c:v>
                </c:pt>
                <c:pt idx="105">
                  <c:v>9.5759999999999994E-3</c:v>
                </c:pt>
                <c:pt idx="106">
                  <c:v>8.8739999999999999E-3</c:v>
                </c:pt>
                <c:pt idx="107">
                  <c:v>7.3020000000000003E-3</c:v>
                </c:pt>
                <c:pt idx="108">
                  <c:v>1.1509E-2</c:v>
                </c:pt>
                <c:pt idx="109">
                  <c:v>7.9380000000000006E-3</c:v>
                </c:pt>
                <c:pt idx="110">
                  <c:v>9.58E-3</c:v>
                </c:pt>
                <c:pt idx="111">
                  <c:v>8.8210000000000007E-3</c:v>
                </c:pt>
                <c:pt idx="112">
                  <c:v>1.1388000000000001E-2</c:v>
                </c:pt>
                <c:pt idx="113">
                  <c:v>1.0621999999999999E-2</c:v>
                </c:pt>
                <c:pt idx="114">
                  <c:v>7.7739999999999997E-3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10-4268-B6E1-AA54B3DE0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649784"/>
        <c:axId val="271650176"/>
      </c:scatterChart>
      <c:valAx>
        <c:axId val="271649784"/>
        <c:scaling>
          <c:orientation val="minMax"/>
          <c:max val="2020"/>
          <c:min val="1900"/>
        </c:scaling>
        <c:delete val="0"/>
        <c:axPos val="b"/>
        <c:numFmt formatCode="General" sourceLinked="1"/>
        <c:majorTickMark val="out"/>
        <c:minorTickMark val="none"/>
        <c:tickLblPos val="low"/>
        <c:crossAx val="271650176"/>
        <c:crosses val="autoZero"/>
        <c:crossBetween val="midCat"/>
        <c:majorUnit val="20"/>
      </c:valAx>
      <c:valAx>
        <c:axId val="271650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71649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Trends!$A$17</c:f>
              <c:strCache>
                <c:ptCount val="1"/>
                <c:pt idx="0">
                  <c:v>sum_ayprcp.nc.txt</c:v>
                </c:pt>
              </c:strCache>
            </c:strRef>
          </c:tx>
          <c:marker>
            <c:symbol val="none"/>
          </c:marker>
          <c:xVal>
            <c:numRef>
              <c:f>Trends!$B$1:$HC$1</c:f>
              <c:numCache>
                <c:formatCode>General</c:formatCode>
                <c:ptCount val="210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</c:numCache>
            </c:numRef>
          </c:xVal>
          <c:yVal>
            <c:numRef>
              <c:f>Trends!$B$17:$HC$17</c:f>
              <c:numCache>
                <c:formatCode>General</c:formatCode>
                <c:ptCount val="210"/>
                <c:pt idx="0">
                  <c:v>1543.4159990000001</c:v>
                </c:pt>
                <c:pt idx="1">
                  <c:v>1525.737572</c:v>
                </c:pt>
                <c:pt idx="2">
                  <c:v>1538.507691</c:v>
                </c:pt>
                <c:pt idx="3">
                  <c:v>1536.898631</c:v>
                </c:pt>
                <c:pt idx="4">
                  <c:v>1533.288832</c:v>
                </c:pt>
                <c:pt idx="5">
                  <c:v>1531.3786809999999</c:v>
                </c:pt>
                <c:pt idx="6">
                  <c:v>1535.6613689999999</c:v>
                </c:pt>
                <c:pt idx="7">
                  <c:v>1534.0128199999999</c:v>
                </c:pt>
                <c:pt idx="8">
                  <c:v>1529.4761570000001</c:v>
                </c:pt>
                <c:pt idx="9">
                  <c:v>1533.333271</c:v>
                </c:pt>
                <c:pt idx="10">
                  <c:v>1529.1268560000001</c:v>
                </c:pt>
                <c:pt idx="11">
                  <c:v>1539.1115930000001</c:v>
                </c:pt>
                <c:pt idx="12">
                  <c:v>1536.5322289999999</c:v>
                </c:pt>
                <c:pt idx="13">
                  <c:v>1522.8632239999999</c:v>
                </c:pt>
                <c:pt idx="14">
                  <c:v>1535.1171240000001</c:v>
                </c:pt>
                <c:pt idx="15">
                  <c:v>1534.2422200000001</c:v>
                </c:pt>
                <c:pt idx="16">
                  <c:v>1534.793128</c:v>
                </c:pt>
                <c:pt idx="17">
                  <c:v>1534.003907</c:v>
                </c:pt>
                <c:pt idx="18">
                  <c:v>1539.0454589999999</c:v>
                </c:pt>
                <c:pt idx="19">
                  <c:v>1533.9570630000001</c:v>
                </c:pt>
                <c:pt idx="20">
                  <c:v>1524.554279</c:v>
                </c:pt>
                <c:pt idx="21">
                  <c:v>1531.767437</c:v>
                </c:pt>
                <c:pt idx="22">
                  <c:v>1530.1872659999999</c:v>
                </c:pt>
                <c:pt idx="23">
                  <c:v>1531.7002070000001</c:v>
                </c:pt>
                <c:pt idx="24">
                  <c:v>1523.5200500000001</c:v>
                </c:pt>
                <c:pt idx="25">
                  <c:v>1534.843464</c:v>
                </c:pt>
                <c:pt idx="26">
                  <c:v>1528.3834770000001</c:v>
                </c:pt>
                <c:pt idx="27">
                  <c:v>1528.309473</c:v>
                </c:pt>
                <c:pt idx="28">
                  <c:v>1531.3927859999999</c:v>
                </c:pt>
                <c:pt idx="29">
                  <c:v>1521.566961</c:v>
                </c:pt>
                <c:pt idx="30">
                  <c:v>1531.4247330000001</c:v>
                </c:pt>
                <c:pt idx="31">
                  <c:v>1538.8423049999999</c:v>
                </c:pt>
                <c:pt idx="32">
                  <c:v>1525.6029840000001</c:v>
                </c:pt>
                <c:pt idx="33">
                  <c:v>1533.735733</c:v>
                </c:pt>
                <c:pt idx="34">
                  <c:v>1526.1715240000001</c:v>
                </c:pt>
                <c:pt idx="35">
                  <c:v>1530.199932</c:v>
                </c:pt>
                <c:pt idx="36">
                  <c:v>1514.583306</c:v>
                </c:pt>
                <c:pt idx="37">
                  <c:v>1536.397608</c:v>
                </c:pt>
                <c:pt idx="38">
                  <c:v>1534.749147</c:v>
                </c:pt>
                <c:pt idx="39">
                  <c:v>1527.3041370000001</c:v>
                </c:pt>
                <c:pt idx="40">
                  <c:v>1529.836528</c:v>
                </c:pt>
                <c:pt idx="41">
                  <c:v>1525.5302349999999</c:v>
                </c:pt>
                <c:pt idx="42">
                  <c:v>1531.674021</c:v>
                </c:pt>
                <c:pt idx="43">
                  <c:v>1533.736744</c:v>
                </c:pt>
                <c:pt idx="44">
                  <c:v>1530.070708</c:v>
                </c:pt>
                <c:pt idx="45">
                  <c:v>1527.4358520000001</c:v>
                </c:pt>
                <c:pt idx="46">
                  <c:v>1534.9181060000001</c:v>
                </c:pt>
                <c:pt idx="47">
                  <c:v>1522.0830189999999</c:v>
                </c:pt>
                <c:pt idx="48">
                  <c:v>1517.9238170000001</c:v>
                </c:pt>
                <c:pt idx="49">
                  <c:v>1523.9945439999999</c:v>
                </c:pt>
                <c:pt idx="50">
                  <c:v>1528.022502</c:v>
                </c:pt>
                <c:pt idx="51">
                  <c:v>1521.7621810000001</c:v>
                </c:pt>
                <c:pt idx="52">
                  <c:v>1523.906868</c:v>
                </c:pt>
                <c:pt idx="53">
                  <c:v>1527.34357</c:v>
                </c:pt>
                <c:pt idx="54">
                  <c:v>1533.5423029999999</c:v>
                </c:pt>
                <c:pt idx="55">
                  <c:v>1530.848436</c:v>
                </c:pt>
                <c:pt idx="56">
                  <c:v>1530.9196910000001</c:v>
                </c:pt>
                <c:pt idx="57">
                  <c:v>1534.8322989999999</c:v>
                </c:pt>
                <c:pt idx="58">
                  <c:v>1523.486582</c:v>
                </c:pt>
                <c:pt idx="59">
                  <c:v>1531.8344999999999</c:v>
                </c:pt>
                <c:pt idx="60">
                  <c:v>1532.2903659999999</c:v>
                </c:pt>
                <c:pt idx="61">
                  <c:v>1534.85103</c:v>
                </c:pt>
                <c:pt idx="62">
                  <c:v>1538.801326</c:v>
                </c:pt>
                <c:pt idx="63">
                  <c:v>1535.4098140000001</c:v>
                </c:pt>
                <c:pt idx="64">
                  <c:v>1533.843607</c:v>
                </c:pt>
                <c:pt idx="65">
                  <c:v>1536.405892</c:v>
                </c:pt>
                <c:pt idx="66">
                  <c:v>1527.404929</c:v>
                </c:pt>
                <c:pt idx="67">
                  <c:v>1532.2137580000001</c:v>
                </c:pt>
                <c:pt idx="68">
                  <c:v>1535.203051</c:v>
                </c:pt>
                <c:pt idx="69">
                  <c:v>1525.704166</c:v>
                </c:pt>
                <c:pt idx="70">
                  <c:v>1385.757603</c:v>
                </c:pt>
                <c:pt idx="71">
                  <c:v>1520.866816</c:v>
                </c:pt>
                <c:pt idx="72">
                  <c:v>1977.763391</c:v>
                </c:pt>
                <c:pt idx="73">
                  <c:v>1651.368831</c:v>
                </c:pt>
                <c:pt idx="74">
                  <c:v>1599.354812</c:v>
                </c:pt>
                <c:pt idx="75">
                  <c:v>1275.1128220000001</c:v>
                </c:pt>
                <c:pt idx="76">
                  <c:v>1536.904182</c:v>
                </c:pt>
                <c:pt idx="77">
                  <c:v>1164.037333</c:v>
                </c:pt>
                <c:pt idx="78">
                  <c:v>1889.0541049999999</c:v>
                </c:pt>
                <c:pt idx="79">
                  <c:v>1469.2115779999999</c:v>
                </c:pt>
                <c:pt idx="80">
                  <c:v>1257.99675</c:v>
                </c:pt>
                <c:pt idx="81">
                  <c:v>1677.7447360000001</c:v>
                </c:pt>
                <c:pt idx="82">
                  <c:v>1632.9766709999999</c:v>
                </c:pt>
                <c:pt idx="83">
                  <c:v>1560.0744110000001</c:v>
                </c:pt>
                <c:pt idx="84">
                  <c:v>1649.7665669999999</c:v>
                </c:pt>
                <c:pt idx="85">
                  <c:v>1353.2745890000001</c:v>
                </c:pt>
                <c:pt idx="86">
                  <c:v>1592.5341330000001</c:v>
                </c:pt>
                <c:pt idx="87">
                  <c:v>1447.0765980000001</c:v>
                </c:pt>
                <c:pt idx="88">
                  <c:v>1638.5191460000001</c:v>
                </c:pt>
                <c:pt idx="89">
                  <c:v>1385.3734360000001</c:v>
                </c:pt>
                <c:pt idx="90">
                  <c:v>2029.091563</c:v>
                </c:pt>
                <c:pt idx="91">
                  <c:v>1646.7738790000001</c:v>
                </c:pt>
                <c:pt idx="92">
                  <c:v>1618.441918</c:v>
                </c:pt>
                <c:pt idx="93">
                  <c:v>1405.587939</c:v>
                </c:pt>
                <c:pt idx="94">
                  <c:v>1745.3320200000001</c:v>
                </c:pt>
                <c:pt idx="95">
                  <c:v>1345.117405</c:v>
                </c:pt>
                <c:pt idx="96">
                  <c:v>1645.6624200000001</c:v>
                </c:pt>
                <c:pt idx="97">
                  <c:v>1649.0257220000001</c:v>
                </c:pt>
                <c:pt idx="98">
                  <c:v>1187.6901849999999</c:v>
                </c:pt>
                <c:pt idx="99">
                  <c:v>1197.273295</c:v>
                </c:pt>
                <c:pt idx="100">
                  <c:v>1833.9089220000001</c:v>
                </c:pt>
                <c:pt idx="101">
                  <c:v>1874.2542189999999</c:v>
                </c:pt>
                <c:pt idx="102">
                  <c:v>1349.589084</c:v>
                </c:pt>
                <c:pt idx="103">
                  <c:v>1896.569125</c:v>
                </c:pt>
                <c:pt idx="104">
                  <c:v>1188.879461</c:v>
                </c:pt>
                <c:pt idx="105">
                  <c:v>1502.376436</c:v>
                </c:pt>
                <c:pt idx="106">
                  <c:v>1478.2789270000001</c:v>
                </c:pt>
                <c:pt idx="107">
                  <c:v>1350.5009399999999</c:v>
                </c:pt>
                <c:pt idx="108">
                  <c:v>1563.4361039999999</c:v>
                </c:pt>
                <c:pt idx="109">
                  <c:v>1384.7420059999999</c:v>
                </c:pt>
                <c:pt idx="110">
                  <c:v>982.99414000000002</c:v>
                </c:pt>
                <c:pt idx="111">
                  <c:v>1680.6313439999999</c:v>
                </c:pt>
                <c:pt idx="112">
                  <c:v>1560.665293</c:v>
                </c:pt>
                <c:pt idx="113">
                  <c:v>1433.276803</c:v>
                </c:pt>
                <c:pt idx="114">
                  <c:v>1686.075077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05-4C86-846C-4B570623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53544"/>
        <c:axId val="271753936"/>
      </c:scatterChart>
      <c:valAx>
        <c:axId val="271753544"/>
        <c:scaling>
          <c:orientation val="minMax"/>
          <c:max val="2020"/>
          <c:min val="1900"/>
        </c:scaling>
        <c:delete val="0"/>
        <c:axPos val="b"/>
        <c:numFmt formatCode="General" sourceLinked="1"/>
        <c:majorTickMark val="out"/>
        <c:minorTickMark val="none"/>
        <c:tickLblPos val="low"/>
        <c:crossAx val="271753936"/>
        <c:crosses val="autoZero"/>
        <c:crossBetween val="midCat"/>
        <c:majorUnit val="20"/>
      </c:valAx>
      <c:valAx>
        <c:axId val="271753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71753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Trends!$A$19</c:f>
              <c:strCache>
                <c:ptCount val="1"/>
                <c:pt idx="0">
                  <c:v>sum_yrleach.nc.txt</c:v>
                </c:pt>
              </c:strCache>
            </c:strRef>
          </c:tx>
          <c:marker>
            <c:symbol val="none"/>
          </c:marker>
          <c:xVal>
            <c:numRef>
              <c:f>Trends!$B$1:$HC$1</c:f>
              <c:numCache>
                <c:formatCode>General</c:formatCode>
                <c:ptCount val="210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</c:numCache>
            </c:numRef>
          </c:xVal>
          <c:yVal>
            <c:numRef>
              <c:f>Trends!$B$19:$HC$19</c:f>
              <c:numCache>
                <c:formatCode>General</c:formatCode>
                <c:ptCount val="210"/>
                <c:pt idx="0">
                  <c:v>1.091E-3</c:v>
                </c:pt>
                <c:pt idx="1">
                  <c:v>2.6679999999999998E-3</c:v>
                </c:pt>
                <c:pt idx="2">
                  <c:v>2.8670000000000002E-3</c:v>
                </c:pt>
                <c:pt idx="3">
                  <c:v>2.7929999999999999E-3</c:v>
                </c:pt>
                <c:pt idx="4">
                  <c:v>2.738E-3</c:v>
                </c:pt>
                <c:pt idx="5">
                  <c:v>2.6229999999999999E-3</c:v>
                </c:pt>
                <c:pt idx="6">
                  <c:v>2.6180000000000001E-3</c:v>
                </c:pt>
                <c:pt idx="7">
                  <c:v>2.5720000000000001E-3</c:v>
                </c:pt>
                <c:pt idx="8">
                  <c:v>2.5079999999999998E-3</c:v>
                </c:pt>
                <c:pt idx="9">
                  <c:v>2.4849999999999998E-3</c:v>
                </c:pt>
                <c:pt idx="10">
                  <c:v>2.4489999999999998E-3</c:v>
                </c:pt>
                <c:pt idx="11">
                  <c:v>2.4250000000000001E-3</c:v>
                </c:pt>
                <c:pt idx="12">
                  <c:v>2.4499999999999999E-3</c:v>
                </c:pt>
                <c:pt idx="13">
                  <c:v>2.3630000000000001E-3</c:v>
                </c:pt>
                <c:pt idx="14">
                  <c:v>2.4009999999999999E-3</c:v>
                </c:pt>
                <c:pt idx="15">
                  <c:v>2.3879999999999999E-3</c:v>
                </c:pt>
                <c:pt idx="16">
                  <c:v>2.3530000000000001E-3</c:v>
                </c:pt>
                <c:pt idx="17">
                  <c:v>2.4109999999999999E-3</c:v>
                </c:pt>
                <c:pt idx="18">
                  <c:v>2.4260000000000002E-3</c:v>
                </c:pt>
                <c:pt idx="19">
                  <c:v>2.3960000000000001E-3</c:v>
                </c:pt>
                <c:pt idx="20">
                  <c:v>2.3730000000000001E-3</c:v>
                </c:pt>
                <c:pt idx="21">
                  <c:v>2.385E-3</c:v>
                </c:pt>
                <c:pt idx="22">
                  <c:v>2.3679999999999999E-3</c:v>
                </c:pt>
                <c:pt idx="23">
                  <c:v>2.3879999999999999E-3</c:v>
                </c:pt>
                <c:pt idx="24">
                  <c:v>2.4190000000000001E-3</c:v>
                </c:pt>
                <c:pt idx="25">
                  <c:v>2.4169999999999999E-3</c:v>
                </c:pt>
                <c:pt idx="26">
                  <c:v>2.3860000000000001E-3</c:v>
                </c:pt>
                <c:pt idx="27">
                  <c:v>2.4130000000000002E-3</c:v>
                </c:pt>
                <c:pt idx="28">
                  <c:v>2.4359999999999998E-3</c:v>
                </c:pt>
                <c:pt idx="29">
                  <c:v>2.4529999999999999E-3</c:v>
                </c:pt>
                <c:pt idx="30">
                  <c:v>2.4369999999999999E-3</c:v>
                </c:pt>
                <c:pt idx="31">
                  <c:v>2.4450000000000001E-3</c:v>
                </c:pt>
                <c:pt idx="32">
                  <c:v>2.3930000000000002E-3</c:v>
                </c:pt>
                <c:pt idx="33">
                  <c:v>2.444E-3</c:v>
                </c:pt>
                <c:pt idx="34">
                  <c:v>2.379E-3</c:v>
                </c:pt>
                <c:pt idx="35">
                  <c:v>2.4109999999999999E-3</c:v>
                </c:pt>
                <c:pt idx="36">
                  <c:v>2.3630000000000001E-3</c:v>
                </c:pt>
                <c:pt idx="37">
                  <c:v>2.4030000000000002E-3</c:v>
                </c:pt>
                <c:pt idx="38">
                  <c:v>2.48E-3</c:v>
                </c:pt>
                <c:pt idx="39">
                  <c:v>2.4229999999999998E-3</c:v>
                </c:pt>
                <c:pt idx="40">
                  <c:v>2.4020000000000001E-3</c:v>
                </c:pt>
                <c:pt idx="41">
                  <c:v>2.4120000000000001E-3</c:v>
                </c:pt>
                <c:pt idx="42">
                  <c:v>2.3800000000000002E-3</c:v>
                </c:pt>
                <c:pt idx="43">
                  <c:v>2.4559999999999998E-3</c:v>
                </c:pt>
                <c:pt idx="44">
                  <c:v>2.4390000000000002E-3</c:v>
                </c:pt>
                <c:pt idx="45">
                  <c:v>2.4320000000000001E-3</c:v>
                </c:pt>
                <c:pt idx="46">
                  <c:v>2.4589999999999998E-3</c:v>
                </c:pt>
                <c:pt idx="47">
                  <c:v>2.4120000000000001E-3</c:v>
                </c:pt>
                <c:pt idx="48">
                  <c:v>2.3579999999999999E-3</c:v>
                </c:pt>
                <c:pt idx="49">
                  <c:v>2.4369999999999999E-3</c:v>
                </c:pt>
                <c:pt idx="50">
                  <c:v>2.4750000000000002E-3</c:v>
                </c:pt>
                <c:pt idx="51">
                  <c:v>2.4199999999999998E-3</c:v>
                </c:pt>
                <c:pt idx="52">
                  <c:v>2.4130000000000002E-3</c:v>
                </c:pt>
                <c:pt idx="53">
                  <c:v>2.434E-3</c:v>
                </c:pt>
                <c:pt idx="54">
                  <c:v>2.4840000000000001E-3</c:v>
                </c:pt>
                <c:pt idx="55">
                  <c:v>2.4729999999999999E-3</c:v>
                </c:pt>
                <c:pt idx="56">
                  <c:v>2.4510000000000001E-3</c:v>
                </c:pt>
                <c:pt idx="57">
                  <c:v>2.4840000000000001E-3</c:v>
                </c:pt>
                <c:pt idx="58">
                  <c:v>2.4109999999999999E-3</c:v>
                </c:pt>
                <c:pt idx="59">
                  <c:v>2.4870000000000001E-3</c:v>
                </c:pt>
                <c:pt idx="60">
                  <c:v>2.493E-3</c:v>
                </c:pt>
                <c:pt idx="61">
                  <c:v>2.5209999999999998E-3</c:v>
                </c:pt>
                <c:pt idx="62">
                  <c:v>2.604E-3</c:v>
                </c:pt>
                <c:pt idx="63">
                  <c:v>2.5219999999999999E-3</c:v>
                </c:pt>
                <c:pt idx="64">
                  <c:v>2.5490000000000001E-3</c:v>
                </c:pt>
                <c:pt idx="65">
                  <c:v>2.542E-3</c:v>
                </c:pt>
                <c:pt idx="66">
                  <c:v>2.5660000000000001E-3</c:v>
                </c:pt>
                <c:pt idx="67">
                  <c:v>2.529E-3</c:v>
                </c:pt>
                <c:pt idx="68">
                  <c:v>2.5530000000000001E-3</c:v>
                </c:pt>
                <c:pt idx="69">
                  <c:v>2.4550000000000002E-3</c:v>
                </c:pt>
                <c:pt idx="70">
                  <c:v>1.109E-3</c:v>
                </c:pt>
                <c:pt idx="71">
                  <c:v>2.14E-3</c:v>
                </c:pt>
                <c:pt idx="72">
                  <c:v>5.4450000000000002E-3</c:v>
                </c:pt>
                <c:pt idx="73">
                  <c:v>3.0349999999999999E-3</c:v>
                </c:pt>
                <c:pt idx="74">
                  <c:v>3.5750000000000001E-3</c:v>
                </c:pt>
                <c:pt idx="75">
                  <c:v>1.204E-3</c:v>
                </c:pt>
                <c:pt idx="76">
                  <c:v>2.1640000000000001E-3</c:v>
                </c:pt>
                <c:pt idx="77">
                  <c:v>1.9189999999999999E-3</c:v>
                </c:pt>
                <c:pt idx="78">
                  <c:v>4.0940000000000004E-3</c:v>
                </c:pt>
                <c:pt idx="79">
                  <c:v>3.5560000000000001E-3</c:v>
                </c:pt>
                <c:pt idx="80">
                  <c:v>4.26E-4</c:v>
                </c:pt>
                <c:pt idx="81">
                  <c:v>1.918E-3</c:v>
                </c:pt>
                <c:pt idx="82">
                  <c:v>4.359E-3</c:v>
                </c:pt>
                <c:pt idx="83">
                  <c:v>3.7859999999999999E-3</c:v>
                </c:pt>
                <c:pt idx="84">
                  <c:v>3.3279999999999998E-3</c:v>
                </c:pt>
                <c:pt idx="85">
                  <c:v>1.335E-3</c:v>
                </c:pt>
                <c:pt idx="86">
                  <c:v>3.7880000000000001E-3</c:v>
                </c:pt>
                <c:pt idx="87">
                  <c:v>2.4550000000000002E-3</c:v>
                </c:pt>
                <c:pt idx="88">
                  <c:v>4.0889999999999998E-3</c:v>
                </c:pt>
                <c:pt idx="89">
                  <c:v>2.5790000000000001E-3</c:v>
                </c:pt>
                <c:pt idx="90">
                  <c:v>4.8739999999999999E-3</c:v>
                </c:pt>
                <c:pt idx="91">
                  <c:v>3.6770000000000001E-3</c:v>
                </c:pt>
                <c:pt idx="92">
                  <c:v>3.5049999999999999E-3</c:v>
                </c:pt>
                <c:pt idx="93">
                  <c:v>2.4629999999999999E-3</c:v>
                </c:pt>
                <c:pt idx="94">
                  <c:v>3.9029999999999998E-3</c:v>
                </c:pt>
                <c:pt idx="95">
                  <c:v>1.758E-3</c:v>
                </c:pt>
                <c:pt idx="96">
                  <c:v>3.5070000000000001E-3</c:v>
                </c:pt>
                <c:pt idx="97">
                  <c:v>3.8070000000000001E-3</c:v>
                </c:pt>
                <c:pt idx="98">
                  <c:v>2.3509999999999998E-3</c:v>
                </c:pt>
                <c:pt idx="99">
                  <c:v>4.6000000000000001E-4</c:v>
                </c:pt>
                <c:pt idx="100">
                  <c:v>4.032E-3</c:v>
                </c:pt>
                <c:pt idx="101">
                  <c:v>4.0899999999999999E-3</c:v>
                </c:pt>
                <c:pt idx="102">
                  <c:v>2.5920000000000001E-3</c:v>
                </c:pt>
                <c:pt idx="103">
                  <c:v>4.9280000000000001E-3</c:v>
                </c:pt>
                <c:pt idx="104">
                  <c:v>1.804E-3</c:v>
                </c:pt>
                <c:pt idx="105">
                  <c:v>1.4909999999999999E-3</c:v>
                </c:pt>
                <c:pt idx="106">
                  <c:v>2.4030000000000002E-3</c:v>
                </c:pt>
                <c:pt idx="107">
                  <c:v>1.7730000000000001E-3</c:v>
                </c:pt>
                <c:pt idx="108">
                  <c:v>1.9139999999999999E-3</c:v>
                </c:pt>
                <c:pt idx="109">
                  <c:v>2.232E-3</c:v>
                </c:pt>
                <c:pt idx="110">
                  <c:v>1.209E-3</c:v>
                </c:pt>
                <c:pt idx="111">
                  <c:v>2.9359999999999998E-3</c:v>
                </c:pt>
                <c:pt idx="112">
                  <c:v>2.735E-3</c:v>
                </c:pt>
                <c:pt idx="113">
                  <c:v>2.0439999999999998E-3</c:v>
                </c:pt>
                <c:pt idx="114">
                  <c:v>3.4880000000000002E-3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D0-4D79-9CBC-14750EEA5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54720"/>
        <c:axId val="271755112"/>
      </c:scatterChart>
      <c:valAx>
        <c:axId val="271754720"/>
        <c:scaling>
          <c:orientation val="minMax"/>
          <c:max val="2020"/>
          <c:min val="1900"/>
        </c:scaling>
        <c:delete val="0"/>
        <c:axPos val="b"/>
        <c:numFmt formatCode="General" sourceLinked="1"/>
        <c:majorTickMark val="out"/>
        <c:minorTickMark val="none"/>
        <c:tickLblPos val="low"/>
        <c:crossAx val="271755112"/>
        <c:crosses val="autoZero"/>
        <c:crossBetween val="midCat"/>
        <c:majorUnit val="20"/>
      </c:valAx>
      <c:valAx>
        <c:axId val="2717551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71754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 Fluxes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summary!$A$27</c:f>
              <c:strCache>
                <c:ptCount val="1"/>
                <c:pt idx="0">
                  <c:v>NBP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summary!$C$7:$AU$7</c:f>
              <c:numCache>
                <c:formatCode>General</c:formatCode>
                <c:ptCount val="45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</c:numCache>
            </c:numRef>
          </c:xVal>
          <c:yVal>
            <c:numRef>
              <c:f>summary!$C$27:$AU$27</c:f>
              <c:numCache>
                <c:formatCode>General</c:formatCode>
                <c:ptCount val="45"/>
                <c:pt idx="0">
                  <c:v>-1.9668000000000001E-2</c:v>
                </c:pt>
                <c:pt idx="1">
                  <c:v>1.5103999999999999E-2</c:v>
                </c:pt>
                <c:pt idx="2">
                  <c:v>4.9181999999999997E-2</c:v>
                </c:pt>
                <c:pt idx="3">
                  <c:v>2.0650999999999999E-2</c:v>
                </c:pt>
                <c:pt idx="4">
                  <c:v>3.3057000000000003E-2</c:v>
                </c:pt>
                <c:pt idx="5">
                  <c:v>1.2022E-2</c:v>
                </c:pt>
                <c:pt idx="6">
                  <c:v>-4.2964000000000002E-2</c:v>
                </c:pt>
                <c:pt idx="7">
                  <c:v>-6.5483E-2</c:v>
                </c:pt>
                <c:pt idx="8">
                  <c:v>4.6654000000000001E-2</c:v>
                </c:pt>
                <c:pt idx="9">
                  <c:v>-1.8509000000000001E-2</c:v>
                </c:pt>
                <c:pt idx="10">
                  <c:v>-4.8392999999999999E-2</c:v>
                </c:pt>
                <c:pt idx="11">
                  <c:v>-2.0447E-2</c:v>
                </c:pt>
                <c:pt idx="12">
                  <c:v>2.0811E-2</c:v>
                </c:pt>
                <c:pt idx="13">
                  <c:v>-3.9357000000000003E-2</c:v>
                </c:pt>
                <c:pt idx="14">
                  <c:v>-5.5507000000000001E-2</c:v>
                </c:pt>
                <c:pt idx="15">
                  <c:v>-7.1731000000000003E-2</c:v>
                </c:pt>
                <c:pt idx="16">
                  <c:v>-1.5710999999999999E-2</c:v>
                </c:pt>
                <c:pt idx="17">
                  <c:v>-2.6357999999999999E-2</c:v>
                </c:pt>
                <c:pt idx="18">
                  <c:v>-7.1159999999999999E-3</c:v>
                </c:pt>
                <c:pt idx="19">
                  <c:v>-7.1361999999999995E-2</c:v>
                </c:pt>
                <c:pt idx="20">
                  <c:v>1.0322E-2</c:v>
                </c:pt>
                <c:pt idx="21">
                  <c:v>8.0040000000000007E-3</c:v>
                </c:pt>
                <c:pt idx="22">
                  <c:v>-8.7849999999999994E-3</c:v>
                </c:pt>
                <c:pt idx="23">
                  <c:v>-2.5273E-2</c:v>
                </c:pt>
                <c:pt idx="24">
                  <c:v>-1.4168999999999999E-2</c:v>
                </c:pt>
                <c:pt idx="25">
                  <c:v>-1.8137E-2</c:v>
                </c:pt>
                <c:pt idx="26">
                  <c:v>5.2160000000000002E-3</c:v>
                </c:pt>
                <c:pt idx="27">
                  <c:v>-5.2131999999999998E-2</c:v>
                </c:pt>
                <c:pt idx="28">
                  <c:v>-3.8185999999999998E-2</c:v>
                </c:pt>
                <c:pt idx="29">
                  <c:v>-8.2015000000000005E-2</c:v>
                </c:pt>
                <c:pt idx="30">
                  <c:v>4.5464999999999998E-2</c:v>
                </c:pt>
                <c:pt idx="31">
                  <c:v>3.6366000000000002E-2</c:v>
                </c:pt>
                <c:pt idx="32">
                  <c:v>3.1310000000000001E-3</c:v>
                </c:pt>
                <c:pt idx="33">
                  <c:v>1.3231E-2</c:v>
                </c:pt>
                <c:pt idx="34">
                  <c:v>-3.6547999999999997E-2</c:v>
                </c:pt>
                <c:pt idx="35">
                  <c:v>-1.6483999999999999E-2</c:v>
                </c:pt>
                <c:pt idx="36">
                  <c:v>2.6287999999999999E-2</c:v>
                </c:pt>
                <c:pt idx="37">
                  <c:v>5.8999999999999999E-3</c:v>
                </c:pt>
                <c:pt idx="38">
                  <c:v>8.1899999999999994E-3</c:v>
                </c:pt>
                <c:pt idx="39">
                  <c:v>-3.5005000000000001E-2</c:v>
                </c:pt>
                <c:pt idx="40">
                  <c:v>-6.6522999999999999E-2</c:v>
                </c:pt>
                <c:pt idx="41">
                  <c:v>3.0630000000000001E-2</c:v>
                </c:pt>
                <c:pt idx="42">
                  <c:v>4.3073E-2</c:v>
                </c:pt>
                <c:pt idx="43">
                  <c:v>4.5685000000000003E-2</c:v>
                </c:pt>
                <c:pt idx="44">
                  <c:v>6.7219999999999997E-3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D-4A03-ABB8-B77F4B8CFD63}"/>
            </c:ext>
          </c:extLst>
        </c:ser>
        <c:ser>
          <c:idx val="1"/>
          <c:order val="1"/>
          <c:tx>
            <c:strRef>
              <c:f>summary!$A$28</c:f>
              <c:strCache>
                <c:ptCount val="1"/>
                <c:pt idx="0">
                  <c:v>NPP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summary!$C$7:$AU$7</c:f>
              <c:numCache>
                <c:formatCode>General</c:formatCode>
                <c:ptCount val="45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</c:numCache>
            </c:numRef>
          </c:xVal>
          <c:yVal>
            <c:numRef>
              <c:f>summary!$C$28:$AU$28</c:f>
              <c:numCache>
                <c:formatCode>General</c:formatCode>
                <c:ptCount val="45"/>
                <c:pt idx="0">
                  <c:v>0.58523599999999998</c:v>
                </c:pt>
                <c:pt idx="1">
                  <c:v>0.61136100000000004</c:v>
                </c:pt>
                <c:pt idx="2">
                  <c:v>0.64960099999999998</c:v>
                </c:pt>
                <c:pt idx="3">
                  <c:v>0.63904899999999998</c:v>
                </c:pt>
                <c:pt idx="4">
                  <c:v>0.65271100000000004</c:v>
                </c:pt>
                <c:pt idx="5">
                  <c:v>0.60409199999999996</c:v>
                </c:pt>
                <c:pt idx="6">
                  <c:v>0.58474400000000004</c:v>
                </c:pt>
                <c:pt idx="7">
                  <c:v>0.54110499999999995</c:v>
                </c:pt>
                <c:pt idx="8">
                  <c:v>0.64257500000000001</c:v>
                </c:pt>
                <c:pt idx="9">
                  <c:v>0.58077800000000002</c:v>
                </c:pt>
                <c:pt idx="10">
                  <c:v>0.57701100000000005</c:v>
                </c:pt>
                <c:pt idx="11">
                  <c:v>0.61286499999999999</c:v>
                </c:pt>
                <c:pt idx="12">
                  <c:v>0.63032600000000005</c:v>
                </c:pt>
                <c:pt idx="13">
                  <c:v>0.60935399999999995</c:v>
                </c:pt>
                <c:pt idx="14">
                  <c:v>0.58735899999999996</c:v>
                </c:pt>
                <c:pt idx="15">
                  <c:v>0.58031600000000005</c:v>
                </c:pt>
                <c:pt idx="16">
                  <c:v>0.61451900000000004</c:v>
                </c:pt>
                <c:pt idx="17">
                  <c:v>0.60228000000000004</c:v>
                </c:pt>
                <c:pt idx="18">
                  <c:v>0.60503799999999996</c:v>
                </c:pt>
                <c:pt idx="19">
                  <c:v>0.56306</c:v>
                </c:pt>
                <c:pt idx="20">
                  <c:v>0.64770000000000005</c:v>
                </c:pt>
                <c:pt idx="21">
                  <c:v>0.63822900000000005</c:v>
                </c:pt>
                <c:pt idx="22">
                  <c:v>0.61091799999999996</c:v>
                </c:pt>
                <c:pt idx="23">
                  <c:v>0.62834699999999999</c:v>
                </c:pt>
                <c:pt idx="24">
                  <c:v>0.63522699999999999</c:v>
                </c:pt>
                <c:pt idx="25">
                  <c:v>0.61548099999999994</c:v>
                </c:pt>
                <c:pt idx="26">
                  <c:v>0.64254100000000003</c:v>
                </c:pt>
                <c:pt idx="27">
                  <c:v>0.57501599999999997</c:v>
                </c:pt>
                <c:pt idx="28">
                  <c:v>0.59938199999999997</c:v>
                </c:pt>
                <c:pt idx="29">
                  <c:v>0.53013100000000002</c:v>
                </c:pt>
                <c:pt idx="30">
                  <c:v>0.65910400000000002</c:v>
                </c:pt>
                <c:pt idx="31">
                  <c:v>0.66048499999999999</c:v>
                </c:pt>
                <c:pt idx="32">
                  <c:v>0.63866800000000001</c:v>
                </c:pt>
                <c:pt idx="33">
                  <c:v>0.65578499999999995</c:v>
                </c:pt>
                <c:pt idx="34">
                  <c:v>0.60484400000000005</c:v>
                </c:pt>
                <c:pt idx="35">
                  <c:v>0.631494</c:v>
                </c:pt>
                <c:pt idx="36">
                  <c:v>0.67894900000000002</c:v>
                </c:pt>
                <c:pt idx="37">
                  <c:v>0.64563700000000002</c:v>
                </c:pt>
                <c:pt idx="38">
                  <c:v>0.64421799999999996</c:v>
                </c:pt>
                <c:pt idx="39">
                  <c:v>0.59641900000000003</c:v>
                </c:pt>
                <c:pt idx="40">
                  <c:v>0.55776700000000001</c:v>
                </c:pt>
                <c:pt idx="41">
                  <c:v>0.68370799999999998</c:v>
                </c:pt>
                <c:pt idx="42">
                  <c:v>0.66783899999999996</c:v>
                </c:pt>
                <c:pt idx="43">
                  <c:v>0.68672200000000005</c:v>
                </c:pt>
                <c:pt idx="44">
                  <c:v>0.66294799999999998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8D-4A03-ABB8-B77F4B8CFD63}"/>
            </c:ext>
          </c:extLst>
        </c:ser>
        <c:ser>
          <c:idx val="2"/>
          <c:order val="2"/>
          <c:tx>
            <c:strRef>
              <c:f>summary!$A$29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summary!$C$7:$AU$7</c:f>
              <c:numCache>
                <c:formatCode>General</c:formatCode>
                <c:ptCount val="45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</c:numCache>
            </c:numRef>
          </c:xVal>
          <c:yVal>
            <c:numRef>
              <c:f>summary!$C$29:$AU$29</c:f>
              <c:numCache>
                <c:formatCode>General</c:formatCode>
                <c:ptCount val="45"/>
                <c:pt idx="0">
                  <c:v>7.3563000000000003E-2</c:v>
                </c:pt>
                <c:pt idx="1">
                  <c:v>0.112468</c:v>
                </c:pt>
                <c:pt idx="2">
                  <c:v>0.151144</c:v>
                </c:pt>
                <c:pt idx="3">
                  <c:v>0.12357899999999999</c:v>
                </c:pt>
                <c:pt idx="4">
                  <c:v>0.13783500000000001</c:v>
                </c:pt>
                <c:pt idx="5">
                  <c:v>0.109213</c:v>
                </c:pt>
                <c:pt idx="6">
                  <c:v>5.8215000000000003E-2</c:v>
                </c:pt>
                <c:pt idx="7">
                  <c:v>3.5841999999999999E-2</c:v>
                </c:pt>
                <c:pt idx="8">
                  <c:v>0.15085399999999999</c:v>
                </c:pt>
                <c:pt idx="9">
                  <c:v>8.7058999999999997E-2</c:v>
                </c:pt>
                <c:pt idx="10">
                  <c:v>5.7036999999999997E-2</c:v>
                </c:pt>
                <c:pt idx="11">
                  <c:v>8.9279999999999998E-2</c:v>
                </c:pt>
                <c:pt idx="12">
                  <c:v>0.133524</c:v>
                </c:pt>
                <c:pt idx="13">
                  <c:v>7.5116000000000002E-2</c:v>
                </c:pt>
                <c:pt idx="14">
                  <c:v>5.5468999999999997E-2</c:v>
                </c:pt>
                <c:pt idx="15">
                  <c:v>3.8684999999999997E-2</c:v>
                </c:pt>
                <c:pt idx="16">
                  <c:v>9.8149E-2</c:v>
                </c:pt>
                <c:pt idx="17">
                  <c:v>8.9482000000000006E-2</c:v>
                </c:pt>
                <c:pt idx="18">
                  <c:v>0.10796600000000001</c:v>
                </c:pt>
                <c:pt idx="19">
                  <c:v>3.7419000000000001E-2</c:v>
                </c:pt>
                <c:pt idx="20">
                  <c:v>0.13172400000000001</c:v>
                </c:pt>
                <c:pt idx="21">
                  <c:v>0.130025</c:v>
                </c:pt>
                <c:pt idx="22">
                  <c:v>0.110626</c:v>
                </c:pt>
                <c:pt idx="23">
                  <c:v>9.6398999999999999E-2</c:v>
                </c:pt>
                <c:pt idx="24">
                  <c:v>0.11060499999999999</c:v>
                </c:pt>
                <c:pt idx="25">
                  <c:v>0.102275</c:v>
                </c:pt>
                <c:pt idx="26">
                  <c:v>0.130523</c:v>
                </c:pt>
                <c:pt idx="27">
                  <c:v>6.7072000000000007E-2</c:v>
                </c:pt>
                <c:pt idx="28">
                  <c:v>8.2723000000000005E-2</c:v>
                </c:pt>
                <c:pt idx="29">
                  <c:v>3.3355000000000003E-2</c:v>
                </c:pt>
                <c:pt idx="30">
                  <c:v>0.17169899999999999</c:v>
                </c:pt>
                <c:pt idx="31">
                  <c:v>0.165242</c:v>
                </c:pt>
                <c:pt idx="32">
                  <c:v>0.13285</c:v>
                </c:pt>
                <c:pt idx="33">
                  <c:v>0.14055000000000001</c:v>
                </c:pt>
                <c:pt idx="34">
                  <c:v>8.7697999999999998E-2</c:v>
                </c:pt>
                <c:pt idx="35">
                  <c:v>0.111613</c:v>
                </c:pt>
                <c:pt idx="36">
                  <c:v>0.16045999999999999</c:v>
                </c:pt>
                <c:pt idx="37">
                  <c:v>0.13614799999999999</c:v>
                </c:pt>
                <c:pt idx="38">
                  <c:v>0.141481</c:v>
                </c:pt>
                <c:pt idx="39">
                  <c:v>9.4200000000000006E-2</c:v>
                </c:pt>
                <c:pt idx="40">
                  <c:v>5.6977E-2</c:v>
                </c:pt>
                <c:pt idx="41">
                  <c:v>0.165854</c:v>
                </c:pt>
                <c:pt idx="42">
                  <c:v>0.18240400000000001</c:v>
                </c:pt>
                <c:pt idx="43">
                  <c:v>0.184032</c:v>
                </c:pt>
                <c:pt idx="44">
                  <c:v>0.145564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8D-4A03-ABB8-B77F4B8CF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730376"/>
        <c:axId val="268730768"/>
      </c:scatterChart>
      <c:valAx>
        <c:axId val="268730376"/>
        <c:scaling>
          <c:orientation val="minMax"/>
          <c:max val="2015"/>
          <c:min val="197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730768"/>
        <c:crossesAt val="0"/>
        <c:crossBetween val="midCat"/>
      </c:valAx>
      <c:valAx>
        <c:axId val="268730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kg C m</a:t>
                </a:r>
                <a:r>
                  <a:rPr lang="en-US" sz="1200" b="1" i="0" baseline="30000">
                    <a:effectLst/>
                  </a:rPr>
                  <a:t>-2</a:t>
                </a:r>
                <a:r>
                  <a:rPr lang="en-US" sz="1200" b="1" i="0" baseline="0">
                    <a:effectLst/>
                  </a:rPr>
                  <a:t> yr</a:t>
                </a:r>
                <a:r>
                  <a:rPr lang="en-US" sz="1200" b="1" i="0" baseline="30000">
                    <a:effectLst/>
                  </a:rPr>
                  <a:t>-1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73037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Trends!$A$21</c:f>
              <c:strCache>
                <c:ptCount val="1"/>
                <c:pt idx="0">
                  <c:v>sum_soilcomb.nc.txt</c:v>
                </c:pt>
              </c:strCache>
            </c:strRef>
          </c:tx>
          <c:marker>
            <c:symbol val="none"/>
          </c:marker>
          <c:xVal>
            <c:numRef>
              <c:f>Trends!$B$1:$HC$1</c:f>
              <c:numCache>
                <c:formatCode>General</c:formatCode>
                <c:ptCount val="210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</c:numCache>
            </c:numRef>
          </c:xVal>
          <c:yVal>
            <c:numRef>
              <c:f>Trends!$B$21:$HC$21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3.0000000000000001E-5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1.1E-5</c:v>
                </c:pt>
                <c:pt idx="92">
                  <c:v>0</c:v>
                </c:pt>
                <c:pt idx="93">
                  <c:v>0</c:v>
                </c:pt>
                <c:pt idx="94">
                  <c:v>2.0000000000000002E-5</c:v>
                </c:pt>
                <c:pt idx="95">
                  <c:v>1.17E-4</c:v>
                </c:pt>
                <c:pt idx="96">
                  <c:v>4.3999999999999999E-5</c:v>
                </c:pt>
                <c:pt idx="97">
                  <c:v>2.5999999999999998E-5</c:v>
                </c:pt>
                <c:pt idx="98">
                  <c:v>3.8000000000000002E-5</c:v>
                </c:pt>
                <c:pt idx="99">
                  <c:v>1.4E-3</c:v>
                </c:pt>
                <c:pt idx="100">
                  <c:v>2.5999999999999998E-5</c:v>
                </c:pt>
                <c:pt idx="101">
                  <c:v>2.23E-4</c:v>
                </c:pt>
                <c:pt idx="102">
                  <c:v>2.1000000000000001E-4</c:v>
                </c:pt>
                <c:pt idx="103">
                  <c:v>1.2E-5</c:v>
                </c:pt>
                <c:pt idx="104">
                  <c:v>5.6599999999999999E-4</c:v>
                </c:pt>
                <c:pt idx="105">
                  <c:v>1.8599999999999999E-4</c:v>
                </c:pt>
                <c:pt idx="106">
                  <c:v>1.4E-5</c:v>
                </c:pt>
                <c:pt idx="107">
                  <c:v>3.1000000000000001E-5</c:v>
                </c:pt>
                <c:pt idx="108">
                  <c:v>6.2000000000000003E-5</c:v>
                </c:pt>
                <c:pt idx="109">
                  <c:v>8.0400000000000003E-4</c:v>
                </c:pt>
                <c:pt idx="110">
                  <c:v>9.2E-5</c:v>
                </c:pt>
                <c:pt idx="111">
                  <c:v>3.6999999999999998E-5</c:v>
                </c:pt>
                <c:pt idx="112">
                  <c:v>2.307E-3</c:v>
                </c:pt>
                <c:pt idx="113">
                  <c:v>0</c:v>
                </c:pt>
                <c:pt idx="114">
                  <c:v>1.0640000000000001E-3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7B-4AD4-94F8-13B03EB1C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55896"/>
        <c:axId val="271756288"/>
      </c:scatterChart>
      <c:valAx>
        <c:axId val="271755896"/>
        <c:scaling>
          <c:orientation val="minMax"/>
          <c:max val="2020"/>
          <c:min val="1900"/>
        </c:scaling>
        <c:delete val="0"/>
        <c:axPos val="b"/>
        <c:numFmt formatCode="General" sourceLinked="1"/>
        <c:majorTickMark val="out"/>
        <c:minorTickMark val="none"/>
        <c:tickLblPos val="low"/>
        <c:crossAx val="271756288"/>
        <c:crosses val="autoZero"/>
        <c:crossBetween val="midCat"/>
        <c:majorUnit val="20"/>
      </c:valAx>
      <c:valAx>
        <c:axId val="2717562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71755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Trends!$A$23</c:f>
              <c:strCache>
                <c:ptCount val="1"/>
                <c:pt idx="0">
                  <c:v>sum_strawc.nc.txt</c:v>
                </c:pt>
              </c:strCache>
            </c:strRef>
          </c:tx>
          <c:marker>
            <c:symbol val="none"/>
          </c:marker>
          <c:xVal>
            <c:numRef>
              <c:f>Trends!$B$1:$HC$1</c:f>
              <c:numCache>
                <c:formatCode>General</c:formatCode>
                <c:ptCount val="210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</c:numCache>
            </c:numRef>
          </c:xVal>
          <c:yVal>
            <c:numRef>
              <c:f>Trends!$B$23:$HC$23</c:f>
              <c:numCache>
                <c:formatCode>General</c:formatCode>
                <c:ptCount val="210"/>
                <c:pt idx="0">
                  <c:v>0</c:v>
                </c:pt>
                <c:pt idx="1">
                  <c:v>1.7121000000000001E-2</c:v>
                </c:pt>
                <c:pt idx="2">
                  <c:v>2.4376999999999999E-2</c:v>
                </c:pt>
                <c:pt idx="3">
                  <c:v>2.7224000000000002E-2</c:v>
                </c:pt>
                <c:pt idx="4">
                  <c:v>2.9026E-2</c:v>
                </c:pt>
                <c:pt idx="5">
                  <c:v>3.0245000000000001E-2</c:v>
                </c:pt>
                <c:pt idx="6">
                  <c:v>3.1098000000000001E-2</c:v>
                </c:pt>
                <c:pt idx="7">
                  <c:v>3.1655999999999997E-2</c:v>
                </c:pt>
                <c:pt idx="8">
                  <c:v>3.2079999999999997E-2</c:v>
                </c:pt>
                <c:pt idx="9">
                  <c:v>3.2358999999999999E-2</c:v>
                </c:pt>
                <c:pt idx="10">
                  <c:v>3.2550999999999997E-2</c:v>
                </c:pt>
                <c:pt idx="11">
                  <c:v>3.2675000000000003E-2</c:v>
                </c:pt>
                <c:pt idx="12">
                  <c:v>3.2815999999999998E-2</c:v>
                </c:pt>
                <c:pt idx="13">
                  <c:v>3.2877999999999998E-2</c:v>
                </c:pt>
                <c:pt idx="14">
                  <c:v>3.2946000000000003E-2</c:v>
                </c:pt>
                <c:pt idx="15">
                  <c:v>3.3045999999999999E-2</c:v>
                </c:pt>
                <c:pt idx="16">
                  <c:v>3.3041000000000001E-2</c:v>
                </c:pt>
                <c:pt idx="17">
                  <c:v>3.3094999999999999E-2</c:v>
                </c:pt>
                <c:pt idx="18">
                  <c:v>3.3119999999999997E-2</c:v>
                </c:pt>
                <c:pt idx="19">
                  <c:v>3.3194000000000001E-2</c:v>
                </c:pt>
                <c:pt idx="20">
                  <c:v>3.3177999999999999E-2</c:v>
                </c:pt>
                <c:pt idx="21">
                  <c:v>3.3140999999999997E-2</c:v>
                </c:pt>
                <c:pt idx="22">
                  <c:v>3.3168999999999997E-2</c:v>
                </c:pt>
                <c:pt idx="23">
                  <c:v>3.3165E-2</c:v>
                </c:pt>
                <c:pt idx="24">
                  <c:v>3.3242000000000001E-2</c:v>
                </c:pt>
                <c:pt idx="25">
                  <c:v>3.3279999999999997E-2</c:v>
                </c:pt>
                <c:pt idx="26">
                  <c:v>3.3265999999999997E-2</c:v>
                </c:pt>
                <c:pt idx="27">
                  <c:v>3.3297E-2</c:v>
                </c:pt>
                <c:pt idx="28">
                  <c:v>3.3345E-2</c:v>
                </c:pt>
                <c:pt idx="29">
                  <c:v>3.3305000000000001E-2</c:v>
                </c:pt>
                <c:pt idx="30">
                  <c:v>3.3355000000000003E-2</c:v>
                </c:pt>
                <c:pt idx="31">
                  <c:v>3.3451000000000002E-2</c:v>
                </c:pt>
                <c:pt idx="32">
                  <c:v>3.3432999999999997E-2</c:v>
                </c:pt>
                <c:pt idx="33">
                  <c:v>3.3416000000000001E-2</c:v>
                </c:pt>
                <c:pt idx="34">
                  <c:v>3.3424000000000002E-2</c:v>
                </c:pt>
                <c:pt idx="35">
                  <c:v>3.3432999999999997E-2</c:v>
                </c:pt>
                <c:pt idx="36">
                  <c:v>3.3431000000000002E-2</c:v>
                </c:pt>
                <c:pt idx="37">
                  <c:v>3.3463E-2</c:v>
                </c:pt>
                <c:pt idx="38">
                  <c:v>3.3505E-2</c:v>
                </c:pt>
                <c:pt idx="39">
                  <c:v>3.3523999999999998E-2</c:v>
                </c:pt>
                <c:pt idx="40">
                  <c:v>3.3535000000000002E-2</c:v>
                </c:pt>
                <c:pt idx="41">
                  <c:v>3.3491E-2</c:v>
                </c:pt>
                <c:pt idx="42">
                  <c:v>3.3493000000000002E-2</c:v>
                </c:pt>
                <c:pt idx="43">
                  <c:v>3.3570999999999997E-2</c:v>
                </c:pt>
                <c:pt idx="44">
                  <c:v>3.3568000000000001E-2</c:v>
                </c:pt>
                <c:pt idx="45">
                  <c:v>3.3621999999999999E-2</c:v>
                </c:pt>
                <c:pt idx="46">
                  <c:v>3.3654000000000003E-2</c:v>
                </c:pt>
                <c:pt idx="47">
                  <c:v>3.3644E-2</c:v>
                </c:pt>
                <c:pt idx="48">
                  <c:v>3.3624000000000001E-2</c:v>
                </c:pt>
                <c:pt idx="49">
                  <c:v>3.3688999999999997E-2</c:v>
                </c:pt>
                <c:pt idx="50">
                  <c:v>3.3667999999999997E-2</c:v>
                </c:pt>
                <c:pt idx="51">
                  <c:v>3.3765999999999997E-2</c:v>
                </c:pt>
                <c:pt idx="52">
                  <c:v>3.3785000000000003E-2</c:v>
                </c:pt>
                <c:pt idx="53">
                  <c:v>3.3772000000000003E-2</c:v>
                </c:pt>
                <c:pt idx="54">
                  <c:v>3.3770000000000001E-2</c:v>
                </c:pt>
                <c:pt idx="55">
                  <c:v>3.3817E-2</c:v>
                </c:pt>
                <c:pt idx="56">
                  <c:v>3.3815999999999999E-2</c:v>
                </c:pt>
                <c:pt idx="57">
                  <c:v>3.3801999999999999E-2</c:v>
                </c:pt>
                <c:pt idx="58">
                  <c:v>3.3840000000000002E-2</c:v>
                </c:pt>
                <c:pt idx="59">
                  <c:v>3.3928E-2</c:v>
                </c:pt>
                <c:pt idx="60">
                  <c:v>3.3961999999999999E-2</c:v>
                </c:pt>
                <c:pt idx="61">
                  <c:v>3.3945999999999997E-2</c:v>
                </c:pt>
                <c:pt idx="62">
                  <c:v>3.3974999999999998E-2</c:v>
                </c:pt>
                <c:pt idx="63">
                  <c:v>3.4021999999999997E-2</c:v>
                </c:pt>
                <c:pt idx="64">
                  <c:v>3.4082000000000001E-2</c:v>
                </c:pt>
                <c:pt idx="65">
                  <c:v>3.4104000000000002E-2</c:v>
                </c:pt>
                <c:pt idx="66">
                  <c:v>3.4188999999999997E-2</c:v>
                </c:pt>
                <c:pt idx="67">
                  <c:v>3.4185E-2</c:v>
                </c:pt>
                <c:pt idx="68">
                  <c:v>3.4209999999999997E-2</c:v>
                </c:pt>
                <c:pt idx="69">
                  <c:v>3.4216999999999997E-2</c:v>
                </c:pt>
                <c:pt idx="70">
                  <c:v>3.3798000000000002E-2</c:v>
                </c:pt>
                <c:pt idx="71">
                  <c:v>3.4563000000000003E-2</c:v>
                </c:pt>
                <c:pt idx="72">
                  <c:v>3.5527000000000003E-2</c:v>
                </c:pt>
                <c:pt idx="73">
                  <c:v>3.6230999999999999E-2</c:v>
                </c:pt>
                <c:pt idx="74">
                  <c:v>3.6726000000000002E-2</c:v>
                </c:pt>
                <c:pt idx="75">
                  <c:v>3.5571999999999999E-2</c:v>
                </c:pt>
                <c:pt idx="76">
                  <c:v>3.5503E-2</c:v>
                </c:pt>
                <c:pt idx="77">
                  <c:v>3.4443000000000001E-2</c:v>
                </c:pt>
                <c:pt idx="78">
                  <c:v>3.4916999999999997E-2</c:v>
                </c:pt>
                <c:pt idx="79">
                  <c:v>3.4573E-2</c:v>
                </c:pt>
                <c:pt idx="80">
                  <c:v>3.4950000000000002E-2</c:v>
                </c:pt>
                <c:pt idx="81">
                  <c:v>3.6230999999999999E-2</c:v>
                </c:pt>
                <c:pt idx="82">
                  <c:v>3.6875999999999999E-2</c:v>
                </c:pt>
                <c:pt idx="83">
                  <c:v>3.7139999999999999E-2</c:v>
                </c:pt>
                <c:pt idx="84">
                  <c:v>3.6965999999999999E-2</c:v>
                </c:pt>
                <c:pt idx="85">
                  <c:v>3.6822000000000001E-2</c:v>
                </c:pt>
                <c:pt idx="86">
                  <c:v>3.7928000000000003E-2</c:v>
                </c:pt>
                <c:pt idx="87">
                  <c:v>3.8157999999999997E-2</c:v>
                </c:pt>
                <c:pt idx="88">
                  <c:v>3.8073999999999997E-2</c:v>
                </c:pt>
                <c:pt idx="89">
                  <c:v>3.7220000000000003E-2</c:v>
                </c:pt>
                <c:pt idx="90">
                  <c:v>3.9501000000000001E-2</c:v>
                </c:pt>
                <c:pt idx="91">
                  <c:v>4.0007000000000001E-2</c:v>
                </c:pt>
                <c:pt idx="92">
                  <c:v>3.9585000000000002E-2</c:v>
                </c:pt>
                <c:pt idx="93">
                  <c:v>4.0210000000000003E-2</c:v>
                </c:pt>
                <c:pt idx="94">
                  <c:v>4.0393999999999999E-2</c:v>
                </c:pt>
                <c:pt idx="95">
                  <c:v>3.9974000000000003E-2</c:v>
                </c:pt>
                <c:pt idx="96">
                  <c:v>4.0481999999999997E-2</c:v>
                </c:pt>
                <c:pt idx="97">
                  <c:v>3.9285E-2</c:v>
                </c:pt>
                <c:pt idx="98">
                  <c:v>3.9643999999999999E-2</c:v>
                </c:pt>
                <c:pt idx="99">
                  <c:v>3.7615000000000003E-2</c:v>
                </c:pt>
                <c:pt idx="100">
                  <c:v>4.0597000000000001E-2</c:v>
                </c:pt>
                <c:pt idx="101">
                  <c:v>4.1577000000000003E-2</c:v>
                </c:pt>
                <c:pt idx="102">
                  <c:v>4.1653999999999997E-2</c:v>
                </c:pt>
                <c:pt idx="103">
                  <c:v>4.1776000000000001E-2</c:v>
                </c:pt>
                <c:pt idx="104">
                  <c:v>4.0218999999999998E-2</c:v>
                </c:pt>
                <c:pt idx="105">
                  <c:v>4.1327000000000003E-2</c:v>
                </c:pt>
                <c:pt idx="106">
                  <c:v>4.3040000000000002E-2</c:v>
                </c:pt>
                <c:pt idx="107">
                  <c:v>4.265E-2</c:v>
                </c:pt>
                <c:pt idx="108">
                  <c:v>4.2361000000000003E-2</c:v>
                </c:pt>
                <c:pt idx="109">
                  <c:v>4.1446999999999998E-2</c:v>
                </c:pt>
                <c:pt idx="110">
                  <c:v>3.9698999999999998E-2</c:v>
                </c:pt>
                <c:pt idx="111">
                  <c:v>4.2742000000000002E-2</c:v>
                </c:pt>
                <c:pt idx="112">
                  <c:v>4.3088000000000001E-2</c:v>
                </c:pt>
                <c:pt idx="113">
                  <c:v>4.3508999999999999E-2</c:v>
                </c:pt>
                <c:pt idx="114">
                  <c:v>4.3864E-2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82-40DF-8517-D53895491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70232"/>
        <c:axId val="125970624"/>
      </c:scatterChart>
      <c:valAx>
        <c:axId val="125970232"/>
        <c:scaling>
          <c:orientation val="minMax"/>
          <c:max val="2020"/>
          <c:min val="1900"/>
        </c:scaling>
        <c:delete val="0"/>
        <c:axPos val="b"/>
        <c:numFmt formatCode="General" sourceLinked="1"/>
        <c:majorTickMark val="out"/>
        <c:minorTickMark val="none"/>
        <c:tickLblPos val="low"/>
        <c:crossAx val="125970624"/>
        <c:crosses val="autoZero"/>
        <c:crossBetween val="midCat"/>
        <c:majorUnit val="20"/>
      </c:valAx>
      <c:valAx>
        <c:axId val="1259706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5970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Trends!$A$22</c:f>
              <c:strCache>
                <c:ptCount val="1"/>
                <c:pt idx="0">
                  <c:v>sum_vegcomb.nc.txt</c:v>
                </c:pt>
              </c:strCache>
            </c:strRef>
          </c:tx>
          <c:marker>
            <c:symbol val="none"/>
          </c:marker>
          <c:xVal>
            <c:numRef>
              <c:f>Trends!$B$1:$HC$1</c:f>
              <c:numCache>
                <c:formatCode>General</c:formatCode>
                <c:ptCount val="210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</c:numCache>
            </c:numRef>
          </c:xVal>
          <c:yVal>
            <c:numRef>
              <c:f>Trends!$B$22:$HC$22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7.4999999999999993E-5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3.4E-5</c:v>
                </c:pt>
                <c:pt idx="92">
                  <c:v>0</c:v>
                </c:pt>
                <c:pt idx="93">
                  <c:v>0</c:v>
                </c:pt>
                <c:pt idx="94">
                  <c:v>3.7100000000000002E-4</c:v>
                </c:pt>
                <c:pt idx="95">
                  <c:v>6.1899999999999998E-4</c:v>
                </c:pt>
                <c:pt idx="96">
                  <c:v>2.5799999999999998E-4</c:v>
                </c:pt>
                <c:pt idx="97">
                  <c:v>2.0699999999999999E-4</c:v>
                </c:pt>
                <c:pt idx="98">
                  <c:v>1.16E-4</c:v>
                </c:pt>
                <c:pt idx="99">
                  <c:v>1.967E-3</c:v>
                </c:pt>
                <c:pt idx="100">
                  <c:v>3.6699999999999998E-4</c:v>
                </c:pt>
                <c:pt idx="101">
                  <c:v>1.4940000000000001E-3</c:v>
                </c:pt>
                <c:pt idx="102">
                  <c:v>1.382E-3</c:v>
                </c:pt>
                <c:pt idx="103">
                  <c:v>3.3E-4</c:v>
                </c:pt>
                <c:pt idx="104">
                  <c:v>2.9910000000000002E-3</c:v>
                </c:pt>
                <c:pt idx="105">
                  <c:v>5.6400000000000005E-4</c:v>
                </c:pt>
                <c:pt idx="106">
                  <c:v>9.7E-5</c:v>
                </c:pt>
                <c:pt idx="107">
                  <c:v>7.7000000000000001E-5</c:v>
                </c:pt>
                <c:pt idx="108">
                  <c:v>4.28E-4</c:v>
                </c:pt>
                <c:pt idx="109">
                  <c:v>1.601E-3</c:v>
                </c:pt>
                <c:pt idx="110">
                  <c:v>5.0000000000000002E-5</c:v>
                </c:pt>
                <c:pt idx="111">
                  <c:v>3.1999999999999999E-5</c:v>
                </c:pt>
                <c:pt idx="112">
                  <c:v>1.6689999999999999E-3</c:v>
                </c:pt>
                <c:pt idx="113">
                  <c:v>0</c:v>
                </c:pt>
                <c:pt idx="114">
                  <c:v>7.0600000000000003E-4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1-490B-A476-867FAB796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71408"/>
        <c:axId val="125971800"/>
      </c:scatterChart>
      <c:valAx>
        <c:axId val="125971408"/>
        <c:scaling>
          <c:orientation val="minMax"/>
          <c:max val="2020"/>
          <c:min val="1900"/>
        </c:scaling>
        <c:delete val="0"/>
        <c:axPos val="b"/>
        <c:numFmt formatCode="General" sourceLinked="1"/>
        <c:majorTickMark val="out"/>
        <c:minorTickMark val="none"/>
        <c:tickLblPos val="low"/>
        <c:crossAx val="125971800"/>
        <c:crosses val="autoZero"/>
        <c:crossBetween val="midCat"/>
        <c:majorUnit val="20"/>
      </c:valAx>
      <c:valAx>
        <c:axId val="125971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5971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Trends!$A$24</c:f>
              <c:strCache>
                <c:ptCount val="1"/>
                <c:pt idx="0">
                  <c:v>sum_deadcrem.nc.txt</c:v>
                </c:pt>
              </c:strCache>
            </c:strRef>
          </c:tx>
          <c:marker>
            <c:symbol val="none"/>
          </c:marker>
          <c:xVal>
            <c:numRef>
              <c:f>Trends!$B$1:$HC$1</c:f>
              <c:numCache>
                <c:formatCode>General</c:formatCode>
                <c:ptCount val="210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</c:numCache>
            </c:numRef>
          </c:xVal>
          <c:yVal>
            <c:numRef>
              <c:f>Trends!$B$24:$HC$24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4.3000000000000002E-5</c:v>
                </c:pt>
                <c:pt idx="71">
                  <c:v>3.6000000000000001E-5</c:v>
                </c:pt>
                <c:pt idx="72">
                  <c:v>5.0000000000000002E-5</c:v>
                </c:pt>
                <c:pt idx="73">
                  <c:v>1.74E-4</c:v>
                </c:pt>
                <c:pt idx="74">
                  <c:v>2.2499999999999999E-4</c:v>
                </c:pt>
                <c:pt idx="75">
                  <c:v>9.1000000000000003E-5</c:v>
                </c:pt>
                <c:pt idx="76">
                  <c:v>1.45E-4</c:v>
                </c:pt>
                <c:pt idx="77">
                  <c:v>1.4999999999999999E-4</c:v>
                </c:pt>
                <c:pt idx="78">
                  <c:v>9.8999999999999994E-5</c:v>
                </c:pt>
                <c:pt idx="79">
                  <c:v>5.0000000000000002E-5</c:v>
                </c:pt>
                <c:pt idx="80">
                  <c:v>1.17E-4</c:v>
                </c:pt>
                <c:pt idx="81">
                  <c:v>1.73E-4</c:v>
                </c:pt>
                <c:pt idx="82">
                  <c:v>2.9399999999999999E-4</c:v>
                </c:pt>
                <c:pt idx="83">
                  <c:v>2.1900000000000001E-4</c:v>
                </c:pt>
                <c:pt idx="84">
                  <c:v>1.01E-4</c:v>
                </c:pt>
                <c:pt idx="85">
                  <c:v>2.32E-4</c:v>
                </c:pt>
                <c:pt idx="86">
                  <c:v>3.1999999999999999E-5</c:v>
                </c:pt>
                <c:pt idx="87">
                  <c:v>1.16E-4</c:v>
                </c:pt>
                <c:pt idx="88">
                  <c:v>4.1E-5</c:v>
                </c:pt>
                <c:pt idx="89">
                  <c:v>1.08E-4</c:v>
                </c:pt>
                <c:pt idx="90">
                  <c:v>1.25E-4</c:v>
                </c:pt>
                <c:pt idx="91">
                  <c:v>2.1599999999999999E-4</c:v>
                </c:pt>
                <c:pt idx="92">
                  <c:v>1.12E-4</c:v>
                </c:pt>
                <c:pt idx="93">
                  <c:v>2.33E-4</c:v>
                </c:pt>
                <c:pt idx="94">
                  <c:v>8.3999999999999995E-5</c:v>
                </c:pt>
                <c:pt idx="95">
                  <c:v>6.9999999999999994E-5</c:v>
                </c:pt>
                <c:pt idx="96">
                  <c:v>1.9100000000000001E-4</c:v>
                </c:pt>
                <c:pt idx="97">
                  <c:v>2.8800000000000001E-4</c:v>
                </c:pt>
                <c:pt idx="98">
                  <c:v>1.63E-4</c:v>
                </c:pt>
                <c:pt idx="99">
                  <c:v>3.1300000000000002E-4</c:v>
                </c:pt>
                <c:pt idx="100">
                  <c:v>3.1E-4</c:v>
                </c:pt>
                <c:pt idx="101">
                  <c:v>2.04E-4</c:v>
                </c:pt>
                <c:pt idx="102">
                  <c:v>7.7999999999999999E-5</c:v>
                </c:pt>
                <c:pt idx="103">
                  <c:v>1.4899999999999999E-4</c:v>
                </c:pt>
                <c:pt idx="104">
                  <c:v>1.27E-4</c:v>
                </c:pt>
                <c:pt idx="105">
                  <c:v>1.4200000000000001E-4</c:v>
                </c:pt>
                <c:pt idx="106">
                  <c:v>6.6000000000000005E-5</c:v>
                </c:pt>
                <c:pt idx="107">
                  <c:v>1.5899999999999999E-4</c:v>
                </c:pt>
                <c:pt idx="108">
                  <c:v>2.2900000000000001E-4</c:v>
                </c:pt>
                <c:pt idx="109">
                  <c:v>1.02E-4</c:v>
                </c:pt>
                <c:pt idx="110">
                  <c:v>1.5100000000000001E-4</c:v>
                </c:pt>
                <c:pt idx="111">
                  <c:v>1.5300000000000001E-4</c:v>
                </c:pt>
                <c:pt idx="112">
                  <c:v>8.2999999999999998E-5</c:v>
                </c:pt>
                <c:pt idx="113">
                  <c:v>1.75E-4</c:v>
                </c:pt>
                <c:pt idx="114">
                  <c:v>9.0000000000000002E-6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4-4430-BD27-8EA0DC0AA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72584"/>
        <c:axId val="125972976"/>
      </c:scatterChart>
      <c:valAx>
        <c:axId val="125972584"/>
        <c:scaling>
          <c:orientation val="minMax"/>
          <c:max val="2020"/>
          <c:min val="1900"/>
        </c:scaling>
        <c:delete val="0"/>
        <c:axPos val="b"/>
        <c:numFmt formatCode="General" sourceLinked="1"/>
        <c:majorTickMark val="out"/>
        <c:minorTickMark val="none"/>
        <c:tickLblPos val="low"/>
        <c:crossAx val="125972976"/>
        <c:crosses val="autoZero"/>
        <c:crossBetween val="midCat"/>
        <c:majorUnit val="20"/>
      </c:valAx>
      <c:valAx>
        <c:axId val="125972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5972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Trends!$A$25</c:f>
              <c:strCache>
                <c:ptCount val="1"/>
                <c:pt idx="0">
                  <c:v>sum_livecrem.nc.txt</c:v>
                </c:pt>
              </c:strCache>
            </c:strRef>
          </c:tx>
          <c:marker>
            <c:symbol val="none"/>
          </c:marker>
          <c:xVal>
            <c:numRef>
              <c:f>Trends!$B$1:$HC$1</c:f>
              <c:numCache>
                <c:formatCode>General</c:formatCode>
                <c:ptCount val="210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</c:numCache>
            </c:numRef>
          </c:xVal>
          <c:yVal>
            <c:numRef>
              <c:f>Trends!$B$25:$HC$25</c:f>
              <c:numCache>
                <c:formatCode>General</c:formatCode>
                <c:ptCount val="210"/>
                <c:pt idx="0">
                  <c:v>8.4999999999999995E-4</c:v>
                </c:pt>
                <c:pt idx="1">
                  <c:v>9.4499999999999998E-4</c:v>
                </c:pt>
                <c:pt idx="2">
                  <c:v>1.036E-3</c:v>
                </c:pt>
                <c:pt idx="3">
                  <c:v>1.0920000000000001E-3</c:v>
                </c:pt>
                <c:pt idx="4">
                  <c:v>1.101E-3</c:v>
                </c:pt>
                <c:pt idx="5">
                  <c:v>1.1199999999999999E-3</c:v>
                </c:pt>
                <c:pt idx="6">
                  <c:v>1.1440000000000001E-3</c:v>
                </c:pt>
                <c:pt idx="7">
                  <c:v>1.1490000000000001E-3</c:v>
                </c:pt>
                <c:pt idx="8">
                  <c:v>1.1540000000000001E-3</c:v>
                </c:pt>
                <c:pt idx="9">
                  <c:v>1.1689999999999999E-3</c:v>
                </c:pt>
                <c:pt idx="10">
                  <c:v>1.168E-3</c:v>
                </c:pt>
                <c:pt idx="11">
                  <c:v>1.17E-3</c:v>
                </c:pt>
                <c:pt idx="12">
                  <c:v>1.1620000000000001E-3</c:v>
                </c:pt>
                <c:pt idx="13">
                  <c:v>1.1620000000000001E-3</c:v>
                </c:pt>
                <c:pt idx="14">
                  <c:v>1.1620000000000001E-3</c:v>
                </c:pt>
                <c:pt idx="15">
                  <c:v>1.1529999999999999E-3</c:v>
                </c:pt>
                <c:pt idx="16">
                  <c:v>1.1410000000000001E-3</c:v>
                </c:pt>
                <c:pt idx="17">
                  <c:v>1.14E-3</c:v>
                </c:pt>
                <c:pt idx="18">
                  <c:v>1.1410000000000001E-3</c:v>
                </c:pt>
                <c:pt idx="19">
                  <c:v>1.1310000000000001E-3</c:v>
                </c:pt>
                <c:pt idx="20">
                  <c:v>1.119E-3</c:v>
                </c:pt>
                <c:pt idx="21">
                  <c:v>1.1100000000000001E-3</c:v>
                </c:pt>
                <c:pt idx="22">
                  <c:v>1.108E-3</c:v>
                </c:pt>
                <c:pt idx="23">
                  <c:v>1.1019999999999999E-3</c:v>
                </c:pt>
                <c:pt idx="24">
                  <c:v>1.0870000000000001E-3</c:v>
                </c:pt>
                <c:pt idx="25">
                  <c:v>1.0950000000000001E-3</c:v>
                </c:pt>
                <c:pt idx="26">
                  <c:v>1.09E-3</c:v>
                </c:pt>
                <c:pt idx="27">
                  <c:v>1.0790000000000001E-3</c:v>
                </c:pt>
                <c:pt idx="28">
                  <c:v>1.0839999999999999E-3</c:v>
                </c:pt>
                <c:pt idx="29">
                  <c:v>1.0690000000000001E-3</c:v>
                </c:pt>
                <c:pt idx="30">
                  <c:v>1.065E-3</c:v>
                </c:pt>
                <c:pt idx="31">
                  <c:v>1.065E-3</c:v>
                </c:pt>
                <c:pt idx="32">
                  <c:v>1.0579999999999999E-3</c:v>
                </c:pt>
                <c:pt idx="33">
                  <c:v>1.06E-3</c:v>
                </c:pt>
                <c:pt idx="34">
                  <c:v>1.0549999999999999E-3</c:v>
                </c:pt>
                <c:pt idx="35">
                  <c:v>1.0460000000000001E-3</c:v>
                </c:pt>
                <c:pt idx="36">
                  <c:v>1.0449999999999999E-3</c:v>
                </c:pt>
                <c:pt idx="37">
                  <c:v>1.049E-3</c:v>
                </c:pt>
                <c:pt idx="38">
                  <c:v>1.0460000000000001E-3</c:v>
                </c:pt>
                <c:pt idx="39">
                  <c:v>1.0430000000000001E-3</c:v>
                </c:pt>
                <c:pt idx="40">
                  <c:v>1.0369999999999999E-3</c:v>
                </c:pt>
                <c:pt idx="41">
                  <c:v>1.029E-3</c:v>
                </c:pt>
                <c:pt idx="42">
                  <c:v>1.026E-3</c:v>
                </c:pt>
                <c:pt idx="43">
                  <c:v>1.0200000000000001E-3</c:v>
                </c:pt>
                <c:pt idx="44">
                  <c:v>1.023E-3</c:v>
                </c:pt>
                <c:pt idx="45">
                  <c:v>1.021E-3</c:v>
                </c:pt>
                <c:pt idx="46">
                  <c:v>1.024E-3</c:v>
                </c:pt>
                <c:pt idx="47">
                  <c:v>1.016E-3</c:v>
                </c:pt>
                <c:pt idx="48">
                  <c:v>1.016E-3</c:v>
                </c:pt>
                <c:pt idx="49">
                  <c:v>1.0089999999999999E-3</c:v>
                </c:pt>
                <c:pt idx="50">
                  <c:v>1.016E-3</c:v>
                </c:pt>
                <c:pt idx="51">
                  <c:v>1.01E-3</c:v>
                </c:pt>
                <c:pt idx="52">
                  <c:v>1.01E-3</c:v>
                </c:pt>
                <c:pt idx="53">
                  <c:v>1.0169999999999999E-3</c:v>
                </c:pt>
                <c:pt idx="54">
                  <c:v>1.011E-3</c:v>
                </c:pt>
                <c:pt idx="55">
                  <c:v>1.011E-3</c:v>
                </c:pt>
                <c:pt idx="56">
                  <c:v>1.0059999999999999E-3</c:v>
                </c:pt>
                <c:pt idx="57">
                  <c:v>1.013E-3</c:v>
                </c:pt>
                <c:pt idx="58">
                  <c:v>1.008E-3</c:v>
                </c:pt>
                <c:pt idx="59">
                  <c:v>1.011E-3</c:v>
                </c:pt>
                <c:pt idx="60">
                  <c:v>1.0089999999999999E-3</c:v>
                </c:pt>
                <c:pt idx="61">
                  <c:v>1.0169999999999999E-3</c:v>
                </c:pt>
                <c:pt idx="62">
                  <c:v>1.013E-3</c:v>
                </c:pt>
                <c:pt idx="63">
                  <c:v>1.0150000000000001E-3</c:v>
                </c:pt>
                <c:pt idx="64">
                  <c:v>1.011E-3</c:v>
                </c:pt>
                <c:pt idx="65">
                  <c:v>1.0169999999999999E-3</c:v>
                </c:pt>
                <c:pt idx="66">
                  <c:v>1.016E-3</c:v>
                </c:pt>
                <c:pt idx="67">
                  <c:v>9.41E-4</c:v>
                </c:pt>
                <c:pt idx="68">
                  <c:v>9.6900000000000003E-4</c:v>
                </c:pt>
                <c:pt idx="69">
                  <c:v>9.7400000000000004E-4</c:v>
                </c:pt>
                <c:pt idx="70">
                  <c:v>8.1340000000000006E-3</c:v>
                </c:pt>
                <c:pt idx="71">
                  <c:v>9.2270000000000008E-3</c:v>
                </c:pt>
                <c:pt idx="72">
                  <c:v>9.639E-3</c:v>
                </c:pt>
                <c:pt idx="73">
                  <c:v>9.1839999999999995E-3</c:v>
                </c:pt>
                <c:pt idx="74">
                  <c:v>1.0522999999999999E-2</c:v>
                </c:pt>
                <c:pt idx="75">
                  <c:v>7.7580000000000001E-3</c:v>
                </c:pt>
                <c:pt idx="76">
                  <c:v>8.7349999999999997E-3</c:v>
                </c:pt>
                <c:pt idx="77">
                  <c:v>1.0388E-2</c:v>
                </c:pt>
                <c:pt idx="78">
                  <c:v>1.0286999999999999E-2</c:v>
                </c:pt>
                <c:pt idx="79">
                  <c:v>1.5466000000000001E-2</c:v>
                </c:pt>
                <c:pt idx="80">
                  <c:v>1.3474E-2</c:v>
                </c:pt>
                <c:pt idx="81">
                  <c:v>1.3004999999999999E-2</c:v>
                </c:pt>
                <c:pt idx="82">
                  <c:v>1.4506E-2</c:v>
                </c:pt>
                <c:pt idx="83">
                  <c:v>1.5428000000000001E-2</c:v>
                </c:pt>
                <c:pt idx="84">
                  <c:v>1.1974E-2</c:v>
                </c:pt>
                <c:pt idx="85">
                  <c:v>1.2418E-2</c:v>
                </c:pt>
                <c:pt idx="86">
                  <c:v>1.1852E-2</c:v>
                </c:pt>
                <c:pt idx="87">
                  <c:v>1.2773E-2</c:v>
                </c:pt>
                <c:pt idx="88">
                  <c:v>1.3010000000000001E-2</c:v>
                </c:pt>
                <c:pt idx="89">
                  <c:v>1.1228E-2</c:v>
                </c:pt>
                <c:pt idx="90">
                  <c:v>1.2914999999999999E-2</c:v>
                </c:pt>
                <c:pt idx="91">
                  <c:v>1.3119E-2</c:v>
                </c:pt>
                <c:pt idx="92">
                  <c:v>1.2992999999999999E-2</c:v>
                </c:pt>
                <c:pt idx="93">
                  <c:v>1.1471E-2</c:v>
                </c:pt>
                <c:pt idx="94">
                  <c:v>1.4159E-2</c:v>
                </c:pt>
                <c:pt idx="95">
                  <c:v>1.1334E-2</c:v>
                </c:pt>
                <c:pt idx="96">
                  <c:v>1.3455E-2</c:v>
                </c:pt>
                <c:pt idx="97">
                  <c:v>1.2853E-2</c:v>
                </c:pt>
                <c:pt idx="98">
                  <c:v>1.2810999999999999E-2</c:v>
                </c:pt>
                <c:pt idx="99">
                  <c:v>1.2588999999999999E-2</c:v>
                </c:pt>
                <c:pt idx="100">
                  <c:v>1.0799E-2</c:v>
                </c:pt>
                <c:pt idx="101">
                  <c:v>1.0303E-2</c:v>
                </c:pt>
                <c:pt idx="102">
                  <c:v>1.1277000000000001E-2</c:v>
                </c:pt>
                <c:pt idx="103">
                  <c:v>8.9929999999999993E-3</c:v>
                </c:pt>
                <c:pt idx="104">
                  <c:v>1.0414E-2</c:v>
                </c:pt>
                <c:pt idx="105">
                  <c:v>1.1388000000000001E-2</c:v>
                </c:pt>
                <c:pt idx="106">
                  <c:v>1.0862999999999999E-2</c:v>
                </c:pt>
                <c:pt idx="107">
                  <c:v>9.9340000000000001E-3</c:v>
                </c:pt>
                <c:pt idx="108">
                  <c:v>1.4031E-2</c:v>
                </c:pt>
                <c:pt idx="109">
                  <c:v>9.2599999999999991E-3</c:v>
                </c:pt>
                <c:pt idx="110">
                  <c:v>1.1471E-2</c:v>
                </c:pt>
                <c:pt idx="111">
                  <c:v>1.0806E-2</c:v>
                </c:pt>
                <c:pt idx="112">
                  <c:v>1.3131E-2</c:v>
                </c:pt>
                <c:pt idx="113">
                  <c:v>1.2762000000000001E-2</c:v>
                </c:pt>
                <c:pt idx="114">
                  <c:v>9.0480000000000005E-3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60-4053-8FB4-EE054B0B9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262120"/>
        <c:axId val="272262512"/>
      </c:scatterChart>
      <c:valAx>
        <c:axId val="272262120"/>
        <c:scaling>
          <c:orientation val="minMax"/>
          <c:max val="2020"/>
          <c:min val="1900"/>
        </c:scaling>
        <c:delete val="0"/>
        <c:axPos val="b"/>
        <c:numFmt formatCode="General" sourceLinked="1"/>
        <c:majorTickMark val="out"/>
        <c:minorTickMark val="none"/>
        <c:tickLblPos val="low"/>
        <c:crossAx val="272262512"/>
        <c:crosses val="autoZero"/>
        <c:crossBetween val="midCat"/>
        <c:majorUnit val="20"/>
      </c:valAx>
      <c:valAx>
        <c:axId val="272262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72262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Trends!$A$26</c:f>
              <c:strCache>
                <c:ptCount val="1"/>
                <c:pt idx="0">
                  <c:v>sum_cdisturb.nc.txt</c:v>
                </c:pt>
              </c:strCache>
            </c:strRef>
          </c:tx>
          <c:marker>
            <c:symbol val="none"/>
          </c:marker>
          <c:xVal>
            <c:numRef>
              <c:f>Trends!$B$1:$HC$1</c:f>
              <c:numCache>
                <c:formatCode>General</c:formatCode>
                <c:ptCount val="210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</c:numCache>
            </c:numRef>
          </c:xVal>
          <c:yVal>
            <c:numRef>
              <c:f>Trends!$B$26:$HC$26</c:f>
              <c:numCache>
                <c:formatCode>General</c:formatCode>
                <c:ptCount val="210"/>
                <c:pt idx="0">
                  <c:v>8.4999999999999995E-4</c:v>
                </c:pt>
                <c:pt idx="1">
                  <c:v>9.4499999999999998E-4</c:v>
                </c:pt>
                <c:pt idx="2">
                  <c:v>1.036E-3</c:v>
                </c:pt>
                <c:pt idx="3">
                  <c:v>1.0920000000000001E-3</c:v>
                </c:pt>
                <c:pt idx="4">
                  <c:v>1.101E-3</c:v>
                </c:pt>
                <c:pt idx="5">
                  <c:v>1.1199999999999999E-3</c:v>
                </c:pt>
                <c:pt idx="6">
                  <c:v>1.1440000000000001E-3</c:v>
                </c:pt>
                <c:pt idx="7">
                  <c:v>1.1490000000000001E-3</c:v>
                </c:pt>
                <c:pt idx="8">
                  <c:v>1.1540000000000001E-3</c:v>
                </c:pt>
                <c:pt idx="9">
                  <c:v>1.1689999999999999E-3</c:v>
                </c:pt>
                <c:pt idx="10">
                  <c:v>1.168E-3</c:v>
                </c:pt>
                <c:pt idx="11">
                  <c:v>1.17E-3</c:v>
                </c:pt>
                <c:pt idx="12">
                  <c:v>1.1620000000000001E-3</c:v>
                </c:pt>
                <c:pt idx="13">
                  <c:v>1.1620000000000001E-3</c:v>
                </c:pt>
                <c:pt idx="14">
                  <c:v>1.1620000000000001E-3</c:v>
                </c:pt>
                <c:pt idx="15">
                  <c:v>1.1529999999999999E-3</c:v>
                </c:pt>
                <c:pt idx="16">
                  <c:v>1.1410000000000001E-3</c:v>
                </c:pt>
                <c:pt idx="17">
                  <c:v>1.14E-3</c:v>
                </c:pt>
                <c:pt idx="18">
                  <c:v>1.1410000000000001E-3</c:v>
                </c:pt>
                <c:pt idx="19">
                  <c:v>1.1310000000000001E-3</c:v>
                </c:pt>
                <c:pt idx="20">
                  <c:v>1.119E-3</c:v>
                </c:pt>
                <c:pt idx="21">
                  <c:v>1.1100000000000001E-3</c:v>
                </c:pt>
                <c:pt idx="22">
                  <c:v>1.108E-3</c:v>
                </c:pt>
                <c:pt idx="23">
                  <c:v>1.1019999999999999E-3</c:v>
                </c:pt>
                <c:pt idx="24">
                  <c:v>1.0870000000000001E-3</c:v>
                </c:pt>
                <c:pt idx="25">
                  <c:v>1.0950000000000001E-3</c:v>
                </c:pt>
                <c:pt idx="26">
                  <c:v>1.09E-3</c:v>
                </c:pt>
                <c:pt idx="27">
                  <c:v>1.0790000000000001E-3</c:v>
                </c:pt>
                <c:pt idx="28">
                  <c:v>1.0839999999999999E-3</c:v>
                </c:pt>
                <c:pt idx="29">
                  <c:v>1.0690000000000001E-3</c:v>
                </c:pt>
                <c:pt idx="30">
                  <c:v>1.065E-3</c:v>
                </c:pt>
                <c:pt idx="31">
                  <c:v>1.065E-3</c:v>
                </c:pt>
                <c:pt idx="32">
                  <c:v>1.0579999999999999E-3</c:v>
                </c:pt>
                <c:pt idx="33">
                  <c:v>1.06E-3</c:v>
                </c:pt>
                <c:pt idx="34">
                  <c:v>1.0549999999999999E-3</c:v>
                </c:pt>
                <c:pt idx="35">
                  <c:v>1.0460000000000001E-3</c:v>
                </c:pt>
                <c:pt idx="36">
                  <c:v>1.0449999999999999E-3</c:v>
                </c:pt>
                <c:pt idx="37">
                  <c:v>1.049E-3</c:v>
                </c:pt>
                <c:pt idx="38">
                  <c:v>1.0460000000000001E-3</c:v>
                </c:pt>
                <c:pt idx="39">
                  <c:v>1.0430000000000001E-3</c:v>
                </c:pt>
                <c:pt idx="40">
                  <c:v>1.0369999999999999E-3</c:v>
                </c:pt>
                <c:pt idx="41">
                  <c:v>1.029E-3</c:v>
                </c:pt>
                <c:pt idx="42">
                  <c:v>1.026E-3</c:v>
                </c:pt>
                <c:pt idx="43">
                  <c:v>1.0200000000000001E-3</c:v>
                </c:pt>
                <c:pt idx="44">
                  <c:v>1.023E-3</c:v>
                </c:pt>
                <c:pt idx="45">
                  <c:v>1.021E-3</c:v>
                </c:pt>
                <c:pt idx="46">
                  <c:v>1.024E-3</c:v>
                </c:pt>
                <c:pt idx="47">
                  <c:v>1.016E-3</c:v>
                </c:pt>
                <c:pt idx="48">
                  <c:v>1.016E-3</c:v>
                </c:pt>
                <c:pt idx="49">
                  <c:v>1.0089999999999999E-3</c:v>
                </c:pt>
                <c:pt idx="50">
                  <c:v>1.016E-3</c:v>
                </c:pt>
                <c:pt idx="51">
                  <c:v>1.01E-3</c:v>
                </c:pt>
                <c:pt idx="52">
                  <c:v>1.01E-3</c:v>
                </c:pt>
                <c:pt idx="53">
                  <c:v>1.0169999999999999E-3</c:v>
                </c:pt>
                <c:pt idx="54">
                  <c:v>1.011E-3</c:v>
                </c:pt>
                <c:pt idx="55">
                  <c:v>1.011E-3</c:v>
                </c:pt>
                <c:pt idx="56">
                  <c:v>1.0059999999999999E-3</c:v>
                </c:pt>
                <c:pt idx="57">
                  <c:v>1.013E-3</c:v>
                </c:pt>
                <c:pt idx="58">
                  <c:v>1.008E-3</c:v>
                </c:pt>
                <c:pt idx="59">
                  <c:v>1.011E-3</c:v>
                </c:pt>
                <c:pt idx="60">
                  <c:v>1.0089999999999999E-3</c:v>
                </c:pt>
                <c:pt idx="61">
                  <c:v>1.0169999999999999E-3</c:v>
                </c:pt>
                <c:pt idx="62">
                  <c:v>1.013E-3</c:v>
                </c:pt>
                <c:pt idx="63">
                  <c:v>1.0150000000000001E-3</c:v>
                </c:pt>
                <c:pt idx="64">
                  <c:v>1.011E-3</c:v>
                </c:pt>
                <c:pt idx="65">
                  <c:v>1.0169999999999999E-3</c:v>
                </c:pt>
                <c:pt idx="66">
                  <c:v>1.016E-3</c:v>
                </c:pt>
                <c:pt idx="67">
                  <c:v>9.41E-4</c:v>
                </c:pt>
                <c:pt idx="68">
                  <c:v>9.6900000000000003E-4</c:v>
                </c:pt>
                <c:pt idx="69">
                  <c:v>9.7400000000000004E-4</c:v>
                </c:pt>
                <c:pt idx="70">
                  <c:v>8.9599999999999999E-4</c:v>
                </c:pt>
                <c:pt idx="71">
                  <c:v>1.0120000000000001E-3</c:v>
                </c:pt>
                <c:pt idx="72">
                  <c:v>1.1670000000000001E-3</c:v>
                </c:pt>
                <c:pt idx="73">
                  <c:v>1.067E-3</c:v>
                </c:pt>
                <c:pt idx="74">
                  <c:v>1.124E-3</c:v>
                </c:pt>
                <c:pt idx="75">
                  <c:v>1.024E-3</c:v>
                </c:pt>
                <c:pt idx="76">
                  <c:v>8.7900000000000001E-4</c:v>
                </c:pt>
                <c:pt idx="77">
                  <c:v>8.03E-4</c:v>
                </c:pt>
                <c:pt idx="78">
                  <c:v>1.165E-3</c:v>
                </c:pt>
                <c:pt idx="79">
                  <c:v>9.3499999999999996E-4</c:v>
                </c:pt>
                <c:pt idx="80">
                  <c:v>8.1999999999999998E-4</c:v>
                </c:pt>
                <c:pt idx="81">
                  <c:v>9.5E-4</c:v>
                </c:pt>
                <c:pt idx="82">
                  <c:v>1.093E-3</c:v>
                </c:pt>
                <c:pt idx="83">
                  <c:v>9.3999999999999997E-4</c:v>
                </c:pt>
                <c:pt idx="84">
                  <c:v>8.8500000000000004E-4</c:v>
                </c:pt>
                <c:pt idx="85">
                  <c:v>8.03E-4</c:v>
                </c:pt>
                <c:pt idx="86">
                  <c:v>9.8299999999999993E-4</c:v>
                </c:pt>
                <c:pt idx="87">
                  <c:v>9.5799999999999998E-4</c:v>
                </c:pt>
                <c:pt idx="88">
                  <c:v>9.7799999999999992E-4</c:v>
                </c:pt>
                <c:pt idx="89">
                  <c:v>7.6199999999999998E-4</c:v>
                </c:pt>
                <c:pt idx="90">
                  <c:v>1.0369999999999999E-3</c:v>
                </c:pt>
                <c:pt idx="91">
                  <c:v>1.024E-3</c:v>
                </c:pt>
                <c:pt idx="92">
                  <c:v>9.7799999999999992E-4</c:v>
                </c:pt>
                <c:pt idx="93">
                  <c:v>9.0300000000000005E-4</c:v>
                </c:pt>
                <c:pt idx="94">
                  <c:v>9.3899999999999995E-4</c:v>
                </c:pt>
                <c:pt idx="95">
                  <c:v>9.0700000000000004E-4</c:v>
                </c:pt>
                <c:pt idx="96">
                  <c:v>1.0009999999999999E-3</c:v>
                </c:pt>
                <c:pt idx="97">
                  <c:v>8.0000000000000004E-4</c:v>
                </c:pt>
                <c:pt idx="98">
                  <c:v>8.0400000000000003E-4</c:v>
                </c:pt>
                <c:pt idx="99">
                  <c:v>6.9200000000000002E-4</c:v>
                </c:pt>
                <c:pt idx="100">
                  <c:v>1.07E-3</c:v>
                </c:pt>
                <c:pt idx="101">
                  <c:v>1.0529999999999999E-3</c:v>
                </c:pt>
                <c:pt idx="102">
                  <c:v>9.3700000000000001E-4</c:v>
                </c:pt>
                <c:pt idx="103">
                  <c:v>9.6299999999999999E-4</c:v>
                </c:pt>
                <c:pt idx="104">
                  <c:v>8.1400000000000005E-4</c:v>
                </c:pt>
                <c:pt idx="105">
                  <c:v>8.4400000000000002E-4</c:v>
                </c:pt>
                <c:pt idx="106">
                  <c:v>1.0189999999999999E-3</c:v>
                </c:pt>
                <c:pt idx="107">
                  <c:v>9.5E-4</c:v>
                </c:pt>
                <c:pt idx="108">
                  <c:v>9.5E-4</c:v>
                </c:pt>
                <c:pt idx="109">
                  <c:v>8.3699999999999996E-4</c:v>
                </c:pt>
                <c:pt idx="110">
                  <c:v>7.5699999999999997E-4</c:v>
                </c:pt>
                <c:pt idx="111">
                  <c:v>1.0009999999999999E-3</c:v>
                </c:pt>
                <c:pt idx="112">
                  <c:v>1.0640000000000001E-3</c:v>
                </c:pt>
                <c:pt idx="113">
                  <c:v>1.0579999999999999E-3</c:v>
                </c:pt>
                <c:pt idx="114">
                  <c:v>9.7199999999999999E-4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8B-4AC8-B108-5AFC88A3D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262904"/>
        <c:axId val="272263296"/>
      </c:scatterChart>
      <c:valAx>
        <c:axId val="272262904"/>
        <c:scaling>
          <c:orientation val="minMax"/>
          <c:max val="2020"/>
          <c:min val="1900"/>
        </c:scaling>
        <c:delete val="0"/>
        <c:axPos val="b"/>
        <c:numFmt formatCode="General" sourceLinked="1"/>
        <c:majorTickMark val="out"/>
        <c:minorTickMark val="none"/>
        <c:tickLblPos val="low"/>
        <c:crossAx val="272263296"/>
        <c:crosses val="autoZero"/>
        <c:crossBetween val="midCat"/>
        <c:majorUnit val="20"/>
      </c:valAx>
      <c:valAx>
        <c:axId val="272263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72262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Trends!$A$28</c:f>
              <c:strCache>
                <c:ptCount val="1"/>
                <c:pt idx="0">
                  <c:v>sum_stdwdc.nc.txt</c:v>
                </c:pt>
              </c:strCache>
            </c:strRef>
          </c:tx>
          <c:marker>
            <c:symbol val="none"/>
          </c:marker>
          <c:xVal>
            <c:numRef>
              <c:f>Trends!$B$1:$HC$1</c:f>
              <c:numCache>
                <c:formatCode>General</c:formatCode>
                <c:ptCount val="210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</c:numCache>
            </c:numRef>
          </c:xVal>
          <c:yVal>
            <c:numRef>
              <c:f>Trends!$B$28:$HC$28</c:f>
              <c:numCache>
                <c:formatCode>General</c:formatCode>
                <c:ptCount val="210"/>
                <c:pt idx="0">
                  <c:v>6.7820000000000005E-2</c:v>
                </c:pt>
                <c:pt idx="1">
                  <c:v>7.2496000000000005E-2</c:v>
                </c:pt>
                <c:pt idx="2">
                  <c:v>7.3433999999999999E-2</c:v>
                </c:pt>
                <c:pt idx="3">
                  <c:v>7.4746999999999994E-2</c:v>
                </c:pt>
                <c:pt idx="4">
                  <c:v>7.6105000000000006E-2</c:v>
                </c:pt>
                <c:pt idx="5">
                  <c:v>7.7398999999999996E-2</c:v>
                </c:pt>
                <c:pt idx="6">
                  <c:v>7.8613000000000002E-2</c:v>
                </c:pt>
                <c:pt idx="7">
                  <c:v>7.9819000000000001E-2</c:v>
                </c:pt>
                <c:pt idx="8">
                  <c:v>8.0981999999999998E-2</c:v>
                </c:pt>
                <c:pt idx="9">
                  <c:v>8.2182000000000005E-2</c:v>
                </c:pt>
                <c:pt idx="10">
                  <c:v>8.3234000000000002E-2</c:v>
                </c:pt>
                <c:pt idx="11">
                  <c:v>8.4293999999999994E-2</c:v>
                </c:pt>
                <c:pt idx="12">
                  <c:v>8.5252999999999995E-2</c:v>
                </c:pt>
                <c:pt idx="13">
                  <c:v>8.6151000000000005E-2</c:v>
                </c:pt>
                <c:pt idx="14">
                  <c:v>8.6990999999999999E-2</c:v>
                </c:pt>
                <c:pt idx="15">
                  <c:v>8.7734999999999994E-2</c:v>
                </c:pt>
                <c:pt idx="16">
                  <c:v>8.8494000000000003E-2</c:v>
                </c:pt>
                <c:pt idx="17">
                  <c:v>8.9221999999999996E-2</c:v>
                </c:pt>
                <c:pt idx="18">
                  <c:v>8.9799000000000004E-2</c:v>
                </c:pt>
                <c:pt idx="19">
                  <c:v>9.0414999999999995E-2</c:v>
                </c:pt>
                <c:pt idx="20">
                  <c:v>9.0825000000000003E-2</c:v>
                </c:pt>
                <c:pt idx="21">
                  <c:v>9.1249999999999998E-2</c:v>
                </c:pt>
                <c:pt idx="22">
                  <c:v>9.1661999999999993E-2</c:v>
                </c:pt>
                <c:pt idx="23">
                  <c:v>9.2064000000000007E-2</c:v>
                </c:pt>
                <c:pt idx="24">
                  <c:v>9.2436000000000004E-2</c:v>
                </c:pt>
                <c:pt idx="25">
                  <c:v>9.2775999999999997E-2</c:v>
                </c:pt>
                <c:pt idx="26">
                  <c:v>9.3100000000000002E-2</c:v>
                </c:pt>
                <c:pt idx="27">
                  <c:v>9.3392000000000003E-2</c:v>
                </c:pt>
                <c:pt idx="28">
                  <c:v>9.3654000000000001E-2</c:v>
                </c:pt>
                <c:pt idx="29">
                  <c:v>9.3912999999999996E-2</c:v>
                </c:pt>
                <c:pt idx="30">
                  <c:v>9.4159999999999994E-2</c:v>
                </c:pt>
                <c:pt idx="31">
                  <c:v>9.4381999999999994E-2</c:v>
                </c:pt>
                <c:pt idx="32">
                  <c:v>9.4572000000000003E-2</c:v>
                </c:pt>
                <c:pt idx="33">
                  <c:v>9.4736000000000001E-2</c:v>
                </c:pt>
                <c:pt idx="34">
                  <c:v>9.4878000000000004E-2</c:v>
                </c:pt>
                <c:pt idx="35">
                  <c:v>9.5010999999999998E-2</c:v>
                </c:pt>
                <c:pt idx="36">
                  <c:v>9.5132999999999995E-2</c:v>
                </c:pt>
                <c:pt idx="37">
                  <c:v>9.5227999999999993E-2</c:v>
                </c:pt>
                <c:pt idx="38">
                  <c:v>9.5325999999999994E-2</c:v>
                </c:pt>
                <c:pt idx="39">
                  <c:v>9.5420000000000005E-2</c:v>
                </c:pt>
                <c:pt idx="40">
                  <c:v>9.5489000000000004E-2</c:v>
                </c:pt>
                <c:pt idx="41">
                  <c:v>9.5527000000000001E-2</c:v>
                </c:pt>
                <c:pt idx="42">
                  <c:v>9.5542000000000002E-2</c:v>
                </c:pt>
                <c:pt idx="43">
                  <c:v>9.5564999999999997E-2</c:v>
                </c:pt>
                <c:pt idx="44">
                  <c:v>9.5592999999999997E-2</c:v>
                </c:pt>
                <c:pt idx="45">
                  <c:v>9.5616999999999994E-2</c:v>
                </c:pt>
                <c:pt idx="46">
                  <c:v>9.5646999999999996E-2</c:v>
                </c:pt>
                <c:pt idx="47">
                  <c:v>9.5677999999999999E-2</c:v>
                </c:pt>
                <c:pt idx="48">
                  <c:v>9.5685999999999993E-2</c:v>
                </c:pt>
                <c:pt idx="49">
                  <c:v>9.5676999999999998E-2</c:v>
                </c:pt>
                <c:pt idx="50">
                  <c:v>9.5671999999999993E-2</c:v>
                </c:pt>
                <c:pt idx="51">
                  <c:v>9.5695000000000002E-2</c:v>
                </c:pt>
                <c:pt idx="52">
                  <c:v>9.5718999999999999E-2</c:v>
                </c:pt>
                <c:pt idx="53">
                  <c:v>9.5739000000000005E-2</c:v>
                </c:pt>
                <c:pt idx="54">
                  <c:v>9.5782999999999993E-2</c:v>
                </c:pt>
                <c:pt idx="55">
                  <c:v>9.5843999999999999E-2</c:v>
                </c:pt>
                <c:pt idx="56">
                  <c:v>9.5907000000000006E-2</c:v>
                </c:pt>
                <c:pt idx="57">
                  <c:v>9.5990000000000006E-2</c:v>
                </c:pt>
                <c:pt idx="58">
                  <c:v>9.6070000000000003E-2</c:v>
                </c:pt>
                <c:pt idx="59">
                  <c:v>9.6126000000000003E-2</c:v>
                </c:pt>
                <c:pt idx="60">
                  <c:v>9.6200999999999995E-2</c:v>
                </c:pt>
                <c:pt idx="61">
                  <c:v>9.6303E-2</c:v>
                </c:pt>
                <c:pt idx="62">
                  <c:v>9.6422999999999995E-2</c:v>
                </c:pt>
                <c:pt idx="63">
                  <c:v>9.6547999999999995E-2</c:v>
                </c:pt>
                <c:pt idx="64">
                  <c:v>9.6659999999999996E-2</c:v>
                </c:pt>
                <c:pt idx="65">
                  <c:v>9.6773999999999999E-2</c:v>
                </c:pt>
                <c:pt idx="66">
                  <c:v>9.6901000000000001E-2</c:v>
                </c:pt>
                <c:pt idx="67">
                  <c:v>8.7934999999999999E-2</c:v>
                </c:pt>
                <c:pt idx="68">
                  <c:v>8.7726999999999999E-2</c:v>
                </c:pt>
                <c:pt idx="69">
                  <c:v>9.0050000000000005E-2</c:v>
                </c:pt>
                <c:pt idx="70">
                  <c:v>9.1439999999999994E-2</c:v>
                </c:pt>
                <c:pt idx="71">
                  <c:v>9.2676999999999995E-2</c:v>
                </c:pt>
                <c:pt idx="72">
                  <c:v>9.3213000000000004E-2</c:v>
                </c:pt>
                <c:pt idx="73">
                  <c:v>9.2198000000000002E-2</c:v>
                </c:pt>
                <c:pt idx="74">
                  <c:v>9.2456999999999998E-2</c:v>
                </c:pt>
                <c:pt idx="75">
                  <c:v>9.7694000000000003E-2</c:v>
                </c:pt>
                <c:pt idx="76">
                  <c:v>9.9992999999999999E-2</c:v>
                </c:pt>
                <c:pt idx="77">
                  <c:v>9.5910999999999996E-2</c:v>
                </c:pt>
                <c:pt idx="78">
                  <c:v>9.3115000000000003E-2</c:v>
                </c:pt>
                <c:pt idx="79">
                  <c:v>9.2335E-2</c:v>
                </c:pt>
                <c:pt idx="80">
                  <c:v>9.6902000000000002E-2</c:v>
                </c:pt>
                <c:pt idx="81">
                  <c:v>0.103925</c:v>
                </c:pt>
                <c:pt idx="82">
                  <c:v>0.106641</c:v>
                </c:pt>
                <c:pt idx="83">
                  <c:v>0.107672</c:v>
                </c:pt>
                <c:pt idx="84">
                  <c:v>0.106388</c:v>
                </c:pt>
                <c:pt idx="85">
                  <c:v>0.104114</c:v>
                </c:pt>
                <c:pt idx="86">
                  <c:v>0.101351</c:v>
                </c:pt>
                <c:pt idx="87">
                  <c:v>9.8921999999999996E-2</c:v>
                </c:pt>
                <c:pt idx="88">
                  <c:v>9.6799999999999997E-2</c:v>
                </c:pt>
                <c:pt idx="89">
                  <c:v>9.4551999999999997E-2</c:v>
                </c:pt>
                <c:pt idx="90">
                  <c:v>9.2566999999999997E-2</c:v>
                </c:pt>
                <c:pt idx="91">
                  <c:v>9.1410000000000005E-2</c:v>
                </c:pt>
                <c:pt idx="92">
                  <c:v>9.0204000000000006E-2</c:v>
                </c:pt>
                <c:pt idx="93">
                  <c:v>8.9375999999999997E-2</c:v>
                </c:pt>
                <c:pt idx="94">
                  <c:v>8.9247999999999994E-2</c:v>
                </c:pt>
                <c:pt idx="95">
                  <c:v>8.9317999999999995E-2</c:v>
                </c:pt>
                <c:pt idx="96">
                  <c:v>8.9149000000000006E-2</c:v>
                </c:pt>
                <c:pt idx="97">
                  <c:v>8.8774000000000006E-2</c:v>
                </c:pt>
                <c:pt idx="98">
                  <c:v>8.8317000000000007E-2</c:v>
                </c:pt>
                <c:pt idx="99">
                  <c:v>8.8164000000000006E-2</c:v>
                </c:pt>
                <c:pt idx="100">
                  <c:v>8.7767999999999999E-2</c:v>
                </c:pt>
                <c:pt idx="101">
                  <c:v>8.8599999999999998E-2</c:v>
                </c:pt>
                <c:pt idx="102">
                  <c:v>8.9950000000000002E-2</c:v>
                </c:pt>
                <c:pt idx="103">
                  <c:v>9.0978000000000003E-2</c:v>
                </c:pt>
                <c:pt idx="104">
                  <c:v>9.2301999999999995E-2</c:v>
                </c:pt>
                <c:pt idx="105">
                  <c:v>9.3450000000000005E-2</c:v>
                </c:pt>
                <c:pt idx="106">
                  <c:v>9.4657000000000005E-2</c:v>
                </c:pt>
                <c:pt idx="107">
                  <c:v>9.5992999999999995E-2</c:v>
                </c:pt>
                <c:pt idx="108">
                  <c:v>9.7836999999999993E-2</c:v>
                </c:pt>
                <c:pt idx="109">
                  <c:v>9.9187999999999998E-2</c:v>
                </c:pt>
                <c:pt idx="110">
                  <c:v>0.100693</c:v>
                </c:pt>
                <c:pt idx="111">
                  <c:v>0.102228</c:v>
                </c:pt>
                <c:pt idx="112">
                  <c:v>0.104688</c:v>
                </c:pt>
                <c:pt idx="113">
                  <c:v>0.10803500000000001</c:v>
                </c:pt>
                <c:pt idx="114">
                  <c:v>0.111022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0D-40D9-893D-667364A6A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264080"/>
        <c:axId val="272264472"/>
      </c:scatterChart>
      <c:valAx>
        <c:axId val="272264080"/>
        <c:scaling>
          <c:orientation val="minMax"/>
          <c:max val="2020"/>
          <c:min val="1900"/>
        </c:scaling>
        <c:delete val="0"/>
        <c:axPos val="b"/>
        <c:numFmt formatCode="General" sourceLinked="1"/>
        <c:majorTickMark val="out"/>
        <c:minorTickMark val="none"/>
        <c:tickLblPos val="low"/>
        <c:crossAx val="272264472"/>
        <c:crosses val="autoZero"/>
        <c:crossBetween val="midCat"/>
        <c:majorUnit val="20"/>
      </c:valAx>
      <c:valAx>
        <c:axId val="272264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72264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Trends!$A$27</c:f>
              <c:strCache>
                <c:ptCount val="1"/>
                <c:pt idx="0">
                  <c:v>sum_totwdl.nc.txt</c:v>
                </c:pt>
              </c:strCache>
            </c:strRef>
          </c:tx>
          <c:marker>
            <c:symbol val="none"/>
          </c:marker>
          <c:xVal>
            <c:numRef>
              <c:f>Trends!$B$1:$HC$1</c:f>
              <c:numCache>
                <c:formatCode>General</c:formatCode>
                <c:ptCount val="210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</c:numCache>
            </c:numRef>
          </c:xVal>
          <c:yVal>
            <c:numRef>
              <c:f>Trends!$B$27:$HC$27</c:f>
              <c:numCache>
                <c:formatCode>General</c:formatCode>
                <c:ptCount val="210"/>
                <c:pt idx="0">
                  <c:v>1.567E-3</c:v>
                </c:pt>
                <c:pt idx="1">
                  <c:v>1.5E-3</c:v>
                </c:pt>
                <c:pt idx="2">
                  <c:v>1.382E-3</c:v>
                </c:pt>
                <c:pt idx="3">
                  <c:v>1.2600000000000001E-3</c:v>
                </c:pt>
                <c:pt idx="4">
                  <c:v>1.1440000000000001E-3</c:v>
                </c:pt>
                <c:pt idx="5">
                  <c:v>1.036E-3</c:v>
                </c:pt>
                <c:pt idx="6">
                  <c:v>9.3800000000000003E-4</c:v>
                </c:pt>
                <c:pt idx="7">
                  <c:v>8.4800000000000001E-4</c:v>
                </c:pt>
                <c:pt idx="8">
                  <c:v>7.6599999999999997E-4</c:v>
                </c:pt>
                <c:pt idx="9">
                  <c:v>6.9300000000000004E-4</c:v>
                </c:pt>
                <c:pt idx="10">
                  <c:v>6.2600000000000004E-4</c:v>
                </c:pt>
                <c:pt idx="11">
                  <c:v>5.6599999999999999E-4</c:v>
                </c:pt>
                <c:pt idx="12">
                  <c:v>5.1199999999999998E-4</c:v>
                </c:pt>
                <c:pt idx="13">
                  <c:v>4.6299999999999998E-4</c:v>
                </c:pt>
                <c:pt idx="14">
                  <c:v>4.1800000000000002E-4</c:v>
                </c:pt>
                <c:pt idx="15">
                  <c:v>3.7800000000000003E-4</c:v>
                </c:pt>
                <c:pt idx="16">
                  <c:v>3.4200000000000002E-4</c:v>
                </c:pt>
                <c:pt idx="17">
                  <c:v>3.0899999999999998E-4</c:v>
                </c:pt>
                <c:pt idx="18">
                  <c:v>2.7900000000000001E-4</c:v>
                </c:pt>
                <c:pt idx="19">
                  <c:v>2.52E-4</c:v>
                </c:pt>
                <c:pt idx="20">
                  <c:v>2.2800000000000001E-4</c:v>
                </c:pt>
                <c:pt idx="21">
                  <c:v>2.0599999999999999E-4</c:v>
                </c:pt>
                <c:pt idx="22">
                  <c:v>1.8599999999999999E-4</c:v>
                </c:pt>
                <c:pt idx="23">
                  <c:v>1.6799999999999999E-4</c:v>
                </c:pt>
                <c:pt idx="24">
                  <c:v>1.5200000000000001E-4</c:v>
                </c:pt>
                <c:pt idx="25">
                  <c:v>1.3799999999999999E-4</c:v>
                </c:pt>
                <c:pt idx="26">
                  <c:v>1.2400000000000001E-4</c:v>
                </c:pt>
                <c:pt idx="27">
                  <c:v>1.12E-4</c:v>
                </c:pt>
                <c:pt idx="28">
                  <c:v>1.02E-4</c:v>
                </c:pt>
                <c:pt idx="29">
                  <c:v>9.2E-5</c:v>
                </c:pt>
                <c:pt idx="30">
                  <c:v>8.2999999999999998E-5</c:v>
                </c:pt>
                <c:pt idx="31">
                  <c:v>7.4999999999999993E-5</c:v>
                </c:pt>
                <c:pt idx="32">
                  <c:v>6.7999999999999999E-5</c:v>
                </c:pt>
                <c:pt idx="33">
                  <c:v>6.0999999999999999E-5</c:v>
                </c:pt>
                <c:pt idx="34">
                  <c:v>5.5000000000000002E-5</c:v>
                </c:pt>
                <c:pt idx="35">
                  <c:v>5.0000000000000002E-5</c:v>
                </c:pt>
                <c:pt idx="36">
                  <c:v>4.5000000000000003E-5</c:v>
                </c:pt>
                <c:pt idx="37">
                  <c:v>4.1E-5</c:v>
                </c:pt>
                <c:pt idx="38">
                  <c:v>3.6999999999999998E-5</c:v>
                </c:pt>
                <c:pt idx="39">
                  <c:v>3.3000000000000003E-5</c:v>
                </c:pt>
                <c:pt idx="40">
                  <c:v>3.0000000000000001E-5</c:v>
                </c:pt>
                <c:pt idx="41">
                  <c:v>2.6999999999999999E-5</c:v>
                </c:pt>
                <c:pt idx="42">
                  <c:v>2.5000000000000001E-5</c:v>
                </c:pt>
                <c:pt idx="43">
                  <c:v>2.1999999999999999E-5</c:v>
                </c:pt>
                <c:pt idx="44">
                  <c:v>2.0000000000000002E-5</c:v>
                </c:pt>
                <c:pt idx="45">
                  <c:v>1.8E-5</c:v>
                </c:pt>
                <c:pt idx="46">
                  <c:v>1.7E-5</c:v>
                </c:pt>
                <c:pt idx="47">
                  <c:v>1.5E-5</c:v>
                </c:pt>
                <c:pt idx="48">
                  <c:v>1.2999999999999999E-5</c:v>
                </c:pt>
                <c:pt idx="49">
                  <c:v>1.2E-5</c:v>
                </c:pt>
                <c:pt idx="50">
                  <c:v>1.1E-5</c:v>
                </c:pt>
                <c:pt idx="51">
                  <c:v>1.0000000000000001E-5</c:v>
                </c:pt>
                <c:pt idx="52">
                  <c:v>9.0000000000000002E-6</c:v>
                </c:pt>
                <c:pt idx="53">
                  <c:v>7.9999999999999996E-6</c:v>
                </c:pt>
                <c:pt idx="54">
                  <c:v>6.9999999999999999E-6</c:v>
                </c:pt>
                <c:pt idx="55">
                  <c:v>6.9999999999999999E-6</c:v>
                </c:pt>
                <c:pt idx="56">
                  <c:v>6.0000000000000002E-6</c:v>
                </c:pt>
                <c:pt idx="57">
                  <c:v>5.0000000000000004E-6</c:v>
                </c:pt>
                <c:pt idx="58">
                  <c:v>5.0000000000000004E-6</c:v>
                </c:pt>
                <c:pt idx="59">
                  <c:v>3.9999999999999998E-6</c:v>
                </c:pt>
                <c:pt idx="60">
                  <c:v>3.9999999999999998E-6</c:v>
                </c:pt>
                <c:pt idx="61">
                  <c:v>3.9999999999999998E-6</c:v>
                </c:pt>
                <c:pt idx="62">
                  <c:v>3.0000000000000001E-6</c:v>
                </c:pt>
                <c:pt idx="63">
                  <c:v>3.0000000000000001E-6</c:v>
                </c:pt>
                <c:pt idx="64">
                  <c:v>3.0000000000000001E-6</c:v>
                </c:pt>
                <c:pt idx="65">
                  <c:v>1.9999999999999999E-6</c:v>
                </c:pt>
                <c:pt idx="66">
                  <c:v>1.9999999999999999E-6</c:v>
                </c:pt>
                <c:pt idx="67">
                  <c:v>1.9999999999999999E-6</c:v>
                </c:pt>
                <c:pt idx="68">
                  <c:v>1.9999999999999999E-6</c:v>
                </c:pt>
                <c:pt idx="69">
                  <c:v>1.9999999999999999E-6</c:v>
                </c:pt>
                <c:pt idx="70">
                  <c:v>9.9999999999999995E-7</c:v>
                </c:pt>
                <c:pt idx="71">
                  <c:v>9.9999999999999995E-7</c:v>
                </c:pt>
                <c:pt idx="72">
                  <c:v>9.9999999999999995E-7</c:v>
                </c:pt>
                <c:pt idx="73">
                  <c:v>9.9999999999999995E-7</c:v>
                </c:pt>
                <c:pt idx="74">
                  <c:v>9.9999999999999995E-7</c:v>
                </c:pt>
                <c:pt idx="75">
                  <c:v>9.9999999999999995E-7</c:v>
                </c:pt>
                <c:pt idx="76">
                  <c:v>9.9999999999999995E-7</c:v>
                </c:pt>
                <c:pt idx="77">
                  <c:v>9.9999999999999995E-7</c:v>
                </c:pt>
                <c:pt idx="78">
                  <c:v>9.9999999999999995E-7</c:v>
                </c:pt>
                <c:pt idx="79">
                  <c:v>9.9999999999999995E-7</c:v>
                </c:pt>
                <c:pt idx="80">
                  <c:v>9.9999999999999995E-7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A-4002-AE4C-943EB70C4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265256"/>
        <c:axId val="272265648"/>
      </c:scatterChart>
      <c:valAx>
        <c:axId val="272265256"/>
        <c:scaling>
          <c:orientation val="minMax"/>
          <c:max val="2020"/>
          <c:min val="1900"/>
        </c:scaling>
        <c:delete val="0"/>
        <c:axPos val="b"/>
        <c:numFmt formatCode="General" sourceLinked="1"/>
        <c:majorTickMark val="out"/>
        <c:minorTickMark val="none"/>
        <c:tickLblPos val="low"/>
        <c:crossAx val="272265648"/>
        <c:crosses val="autoZero"/>
        <c:crossBetween val="midCat"/>
        <c:majorUnit val="20"/>
      </c:valAx>
      <c:valAx>
        <c:axId val="272265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72265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Trends!$A$29</c:f>
              <c:strCache>
                <c:ptCount val="1"/>
                <c:pt idx="0">
                  <c:v>sum_rawlitc.nc.txt</c:v>
                </c:pt>
              </c:strCache>
            </c:strRef>
          </c:tx>
          <c:marker>
            <c:symbol val="none"/>
          </c:marker>
          <c:xVal>
            <c:numRef>
              <c:f>Trends!$B$1:$HC$1</c:f>
              <c:numCache>
                <c:formatCode>General</c:formatCode>
                <c:ptCount val="210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</c:numCache>
            </c:numRef>
          </c:xVal>
          <c:yVal>
            <c:numRef>
              <c:f>Trends!$B$29:$HC$29</c:f>
              <c:numCache>
                <c:formatCode>General</c:formatCode>
                <c:ptCount val="210"/>
                <c:pt idx="0">
                  <c:v>0.262625</c:v>
                </c:pt>
                <c:pt idx="1">
                  <c:v>0.27041300000000001</c:v>
                </c:pt>
                <c:pt idx="2">
                  <c:v>0.28672500000000001</c:v>
                </c:pt>
                <c:pt idx="3">
                  <c:v>0.30044500000000002</c:v>
                </c:pt>
                <c:pt idx="4">
                  <c:v>0.30888900000000002</c:v>
                </c:pt>
                <c:pt idx="5">
                  <c:v>0.31389</c:v>
                </c:pt>
                <c:pt idx="6">
                  <c:v>0.31754599999999999</c:v>
                </c:pt>
                <c:pt idx="7">
                  <c:v>0.32024999999999998</c:v>
                </c:pt>
                <c:pt idx="8">
                  <c:v>0.322098</c:v>
                </c:pt>
                <c:pt idx="9">
                  <c:v>0.32333499999999998</c:v>
                </c:pt>
                <c:pt idx="10">
                  <c:v>0.32423600000000002</c:v>
                </c:pt>
                <c:pt idx="11">
                  <c:v>0.32486500000000001</c:v>
                </c:pt>
                <c:pt idx="12">
                  <c:v>0.32549699999999998</c:v>
                </c:pt>
                <c:pt idx="13">
                  <c:v>0.32578000000000001</c:v>
                </c:pt>
                <c:pt idx="14">
                  <c:v>0.32603100000000002</c:v>
                </c:pt>
                <c:pt idx="15">
                  <c:v>0.32662600000000003</c:v>
                </c:pt>
                <c:pt idx="16">
                  <c:v>0.32669599999999999</c:v>
                </c:pt>
                <c:pt idx="17">
                  <c:v>0.32694299999999998</c:v>
                </c:pt>
                <c:pt idx="18">
                  <c:v>0.32746199999999998</c:v>
                </c:pt>
                <c:pt idx="19">
                  <c:v>0.32763599999999998</c:v>
                </c:pt>
                <c:pt idx="20">
                  <c:v>0.32743800000000001</c:v>
                </c:pt>
                <c:pt idx="21">
                  <c:v>0.32738499999999998</c:v>
                </c:pt>
                <c:pt idx="22">
                  <c:v>0.32771899999999998</c:v>
                </c:pt>
                <c:pt idx="23">
                  <c:v>0.32799400000000001</c:v>
                </c:pt>
                <c:pt idx="24">
                  <c:v>0.32795800000000003</c:v>
                </c:pt>
                <c:pt idx="25">
                  <c:v>0.32810299999999998</c:v>
                </c:pt>
                <c:pt idx="26">
                  <c:v>0.32844699999999999</c:v>
                </c:pt>
                <c:pt idx="27">
                  <c:v>0.328546</c:v>
                </c:pt>
                <c:pt idx="28">
                  <c:v>0.32908500000000002</c:v>
                </c:pt>
                <c:pt idx="29">
                  <c:v>0.32964399999999999</c:v>
                </c:pt>
                <c:pt idx="30">
                  <c:v>0.33001799999999998</c:v>
                </c:pt>
                <c:pt idx="31">
                  <c:v>0.33050099999999999</c:v>
                </c:pt>
                <c:pt idx="32">
                  <c:v>0.33055400000000001</c:v>
                </c:pt>
                <c:pt idx="33">
                  <c:v>0.33051700000000001</c:v>
                </c:pt>
                <c:pt idx="34">
                  <c:v>0.33060099999999998</c:v>
                </c:pt>
                <c:pt idx="35">
                  <c:v>0.33117999999999997</c:v>
                </c:pt>
                <c:pt idx="36">
                  <c:v>0.33129599999999998</c:v>
                </c:pt>
                <c:pt idx="37">
                  <c:v>0.331534</c:v>
                </c:pt>
                <c:pt idx="38">
                  <c:v>0.33199499999999998</c:v>
                </c:pt>
                <c:pt idx="39">
                  <c:v>0.332455</c:v>
                </c:pt>
                <c:pt idx="40">
                  <c:v>0.33261200000000002</c:v>
                </c:pt>
                <c:pt idx="41">
                  <c:v>0.33215299999999998</c:v>
                </c:pt>
                <c:pt idx="42">
                  <c:v>0.33225500000000002</c:v>
                </c:pt>
                <c:pt idx="43">
                  <c:v>0.33300099999999999</c:v>
                </c:pt>
                <c:pt idx="44">
                  <c:v>0.33329599999999998</c:v>
                </c:pt>
                <c:pt idx="45">
                  <c:v>0.33347100000000002</c:v>
                </c:pt>
                <c:pt idx="46">
                  <c:v>0.33405299999999999</c:v>
                </c:pt>
                <c:pt idx="47">
                  <c:v>0.33419399999999999</c:v>
                </c:pt>
                <c:pt idx="48">
                  <c:v>0.33387299999999998</c:v>
                </c:pt>
                <c:pt idx="49">
                  <c:v>0.33400600000000003</c:v>
                </c:pt>
                <c:pt idx="50">
                  <c:v>0.33484900000000001</c:v>
                </c:pt>
                <c:pt idx="51">
                  <c:v>0.33554800000000001</c:v>
                </c:pt>
                <c:pt idx="52">
                  <c:v>0.33575300000000002</c:v>
                </c:pt>
                <c:pt idx="53">
                  <c:v>0.33631</c:v>
                </c:pt>
                <c:pt idx="54">
                  <c:v>0.337177</c:v>
                </c:pt>
                <c:pt idx="55">
                  <c:v>0.33802100000000002</c:v>
                </c:pt>
                <c:pt idx="56">
                  <c:v>0.33836899999999998</c:v>
                </c:pt>
                <c:pt idx="57">
                  <c:v>0.33879199999999998</c:v>
                </c:pt>
                <c:pt idx="58">
                  <c:v>0.33884399999999998</c:v>
                </c:pt>
                <c:pt idx="59">
                  <c:v>0.33924100000000001</c:v>
                </c:pt>
                <c:pt idx="60">
                  <c:v>0.340119</c:v>
                </c:pt>
                <c:pt idx="61">
                  <c:v>0.34071099999999999</c:v>
                </c:pt>
                <c:pt idx="62">
                  <c:v>0.34131800000000001</c:v>
                </c:pt>
                <c:pt idx="63">
                  <c:v>0.34197499999999997</c:v>
                </c:pt>
                <c:pt idx="64">
                  <c:v>0.34256599999999998</c:v>
                </c:pt>
                <c:pt idx="65">
                  <c:v>0.343061</c:v>
                </c:pt>
                <c:pt idx="66">
                  <c:v>0.34347499999999997</c:v>
                </c:pt>
                <c:pt idx="67">
                  <c:v>0.343727</c:v>
                </c:pt>
                <c:pt idx="68">
                  <c:v>0.33633800000000003</c:v>
                </c:pt>
                <c:pt idx="69">
                  <c:v>0.34377799999999997</c:v>
                </c:pt>
                <c:pt idx="70">
                  <c:v>0.34088099999999999</c:v>
                </c:pt>
                <c:pt idx="71">
                  <c:v>0.34498800000000002</c:v>
                </c:pt>
                <c:pt idx="72">
                  <c:v>0.35670499999999999</c:v>
                </c:pt>
                <c:pt idx="73">
                  <c:v>0.36154700000000001</c:v>
                </c:pt>
                <c:pt idx="74">
                  <c:v>0.36647099999999999</c:v>
                </c:pt>
                <c:pt idx="75">
                  <c:v>0.36429800000000001</c:v>
                </c:pt>
                <c:pt idx="76">
                  <c:v>0.349688</c:v>
                </c:pt>
                <c:pt idx="77">
                  <c:v>0.32855899999999999</c:v>
                </c:pt>
                <c:pt idx="78">
                  <c:v>0.33802900000000002</c:v>
                </c:pt>
                <c:pt idx="79">
                  <c:v>0.34407900000000002</c:v>
                </c:pt>
                <c:pt idx="80">
                  <c:v>0.34245700000000001</c:v>
                </c:pt>
                <c:pt idx="81">
                  <c:v>0.34796300000000002</c:v>
                </c:pt>
                <c:pt idx="82">
                  <c:v>0.35380699999999998</c:v>
                </c:pt>
                <c:pt idx="83">
                  <c:v>0.353659</c:v>
                </c:pt>
                <c:pt idx="84">
                  <c:v>0.34424199999999999</c:v>
                </c:pt>
                <c:pt idx="85">
                  <c:v>0.33734399999999998</c:v>
                </c:pt>
                <c:pt idx="86">
                  <c:v>0.34226099999999998</c:v>
                </c:pt>
                <c:pt idx="87">
                  <c:v>0.34523700000000002</c:v>
                </c:pt>
                <c:pt idx="88">
                  <c:v>0.34494900000000001</c:v>
                </c:pt>
                <c:pt idx="89">
                  <c:v>0.33591900000000002</c:v>
                </c:pt>
                <c:pt idx="90">
                  <c:v>0.347335</c:v>
                </c:pt>
                <c:pt idx="91">
                  <c:v>0.35741899999999999</c:v>
                </c:pt>
                <c:pt idx="92">
                  <c:v>0.35397699999999999</c:v>
                </c:pt>
                <c:pt idx="93">
                  <c:v>0.35399700000000001</c:v>
                </c:pt>
                <c:pt idx="94">
                  <c:v>0.35626999999999998</c:v>
                </c:pt>
                <c:pt idx="95">
                  <c:v>0.35297499999999998</c:v>
                </c:pt>
                <c:pt idx="96">
                  <c:v>0.35548200000000002</c:v>
                </c:pt>
                <c:pt idx="97">
                  <c:v>0.34493400000000002</c:v>
                </c:pt>
                <c:pt idx="98">
                  <c:v>0.338723</c:v>
                </c:pt>
                <c:pt idx="99">
                  <c:v>0.32304300000000002</c:v>
                </c:pt>
                <c:pt idx="100">
                  <c:v>0.33935999999999999</c:v>
                </c:pt>
                <c:pt idx="101">
                  <c:v>0.36027999999999999</c:v>
                </c:pt>
                <c:pt idx="102">
                  <c:v>0.36093500000000001</c:v>
                </c:pt>
                <c:pt idx="103">
                  <c:v>0.36000399999999999</c:v>
                </c:pt>
                <c:pt idx="104">
                  <c:v>0.35298000000000002</c:v>
                </c:pt>
                <c:pt idx="105">
                  <c:v>0.34881400000000001</c:v>
                </c:pt>
                <c:pt idx="106">
                  <c:v>0.361674</c:v>
                </c:pt>
                <c:pt idx="107">
                  <c:v>0.363707</c:v>
                </c:pt>
                <c:pt idx="108">
                  <c:v>0.36180699999999999</c:v>
                </c:pt>
                <c:pt idx="109">
                  <c:v>0.34921799999999997</c:v>
                </c:pt>
                <c:pt idx="110">
                  <c:v>0.32921099999999998</c:v>
                </c:pt>
                <c:pt idx="111">
                  <c:v>0.34685199999999999</c:v>
                </c:pt>
                <c:pt idx="112">
                  <c:v>0.36424200000000001</c:v>
                </c:pt>
                <c:pt idx="113">
                  <c:v>0.37297999999999998</c:v>
                </c:pt>
                <c:pt idx="114">
                  <c:v>0.37108099999999999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18-4C24-AD49-D2386ED62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414064"/>
        <c:axId val="272414456"/>
      </c:scatterChart>
      <c:valAx>
        <c:axId val="272414064"/>
        <c:scaling>
          <c:orientation val="minMax"/>
          <c:max val="2020"/>
          <c:min val="1900"/>
        </c:scaling>
        <c:delete val="0"/>
        <c:axPos val="b"/>
        <c:numFmt formatCode="General" sourceLinked="1"/>
        <c:majorTickMark val="out"/>
        <c:minorTickMark val="none"/>
        <c:tickLblPos val="low"/>
        <c:crossAx val="272414456"/>
        <c:crosses val="autoZero"/>
        <c:crossBetween val="midCat"/>
        <c:majorUnit val="20"/>
      </c:valAx>
      <c:valAx>
        <c:axId val="272414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72414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Trends!$A$30</c:f>
              <c:strCache>
                <c:ptCount val="1"/>
                <c:pt idx="0">
                  <c:v>sum_fallw.nc.txt</c:v>
                </c:pt>
              </c:strCache>
            </c:strRef>
          </c:tx>
          <c:marker>
            <c:symbol val="none"/>
          </c:marker>
          <c:xVal>
            <c:numRef>
              <c:f>Trends!$B$1:$HC$1</c:f>
              <c:numCache>
                <c:formatCode>General</c:formatCode>
                <c:ptCount val="210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</c:numCache>
            </c:numRef>
          </c:xVal>
          <c:yVal>
            <c:numRef>
              <c:f>Trends!$B$30:$HC$30</c:f>
              <c:numCache>
                <c:formatCode>General</c:formatCode>
                <c:ptCount val="210"/>
                <c:pt idx="0">
                  <c:v>0.13923199999999999</c:v>
                </c:pt>
                <c:pt idx="1">
                  <c:v>0.13649800000000001</c:v>
                </c:pt>
                <c:pt idx="2">
                  <c:v>0.13586100000000001</c:v>
                </c:pt>
                <c:pt idx="3">
                  <c:v>0.13608000000000001</c:v>
                </c:pt>
                <c:pt idx="4">
                  <c:v>0.13675999999999999</c:v>
                </c:pt>
                <c:pt idx="5">
                  <c:v>0.13777</c:v>
                </c:pt>
                <c:pt idx="6">
                  <c:v>0.13907900000000001</c:v>
                </c:pt>
                <c:pt idx="7">
                  <c:v>0.14060800000000001</c:v>
                </c:pt>
                <c:pt idx="8">
                  <c:v>0.14224200000000001</c:v>
                </c:pt>
                <c:pt idx="9">
                  <c:v>0.14394100000000001</c:v>
                </c:pt>
                <c:pt idx="10">
                  <c:v>0.14560100000000001</c:v>
                </c:pt>
                <c:pt idx="11">
                  <c:v>0.14721100000000001</c:v>
                </c:pt>
                <c:pt idx="12">
                  <c:v>0.14876400000000001</c:v>
                </c:pt>
                <c:pt idx="13">
                  <c:v>0.150253</c:v>
                </c:pt>
                <c:pt idx="14">
                  <c:v>0.15166299999999999</c:v>
                </c:pt>
                <c:pt idx="15">
                  <c:v>0.153027</c:v>
                </c:pt>
                <c:pt idx="16">
                  <c:v>0.154281</c:v>
                </c:pt>
                <c:pt idx="17">
                  <c:v>0.155422</c:v>
                </c:pt>
                <c:pt idx="18">
                  <c:v>0.156559</c:v>
                </c:pt>
                <c:pt idx="19">
                  <c:v>0.15759899999999999</c:v>
                </c:pt>
                <c:pt idx="20">
                  <c:v>0.15848499999999999</c:v>
                </c:pt>
                <c:pt idx="21">
                  <c:v>0.15929499999999999</c:v>
                </c:pt>
                <c:pt idx="22">
                  <c:v>0.160025</c:v>
                </c:pt>
                <c:pt idx="23">
                  <c:v>0.16073999999999999</c:v>
                </c:pt>
                <c:pt idx="24">
                  <c:v>0.16136</c:v>
                </c:pt>
                <c:pt idx="25">
                  <c:v>0.161913</c:v>
                </c:pt>
                <c:pt idx="26">
                  <c:v>0.16247300000000001</c:v>
                </c:pt>
                <c:pt idx="27">
                  <c:v>0.162937</c:v>
                </c:pt>
                <c:pt idx="28">
                  <c:v>0.163356</c:v>
                </c:pt>
                <c:pt idx="29">
                  <c:v>0.16381299999999999</c:v>
                </c:pt>
                <c:pt idx="30">
                  <c:v>0.16422999999999999</c:v>
                </c:pt>
                <c:pt idx="31">
                  <c:v>0.16456899999999999</c:v>
                </c:pt>
                <c:pt idx="32">
                  <c:v>0.16483999999999999</c:v>
                </c:pt>
                <c:pt idx="33">
                  <c:v>0.16506799999999999</c:v>
                </c:pt>
                <c:pt idx="34">
                  <c:v>0.165268</c:v>
                </c:pt>
                <c:pt idx="35">
                  <c:v>0.16548399999999999</c:v>
                </c:pt>
                <c:pt idx="36">
                  <c:v>0.16567000000000001</c:v>
                </c:pt>
                <c:pt idx="37">
                  <c:v>0.16577600000000001</c:v>
                </c:pt>
                <c:pt idx="38">
                  <c:v>0.16594</c:v>
                </c:pt>
                <c:pt idx="39">
                  <c:v>0.16608899999999999</c:v>
                </c:pt>
                <c:pt idx="40">
                  <c:v>0.16614599999999999</c:v>
                </c:pt>
                <c:pt idx="41">
                  <c:v>0.16613800000000001</c:v>
                </c:pt>
                <c:pt idx="42">
                  <c:v>0.16611000000000001</c:v>
                </c:pt>
                <c:pt idx="43">
                  <c:v>0.16616700000000001</c:v>
                </c:pt>
                <c:pt idx="44">
                  <c:v>0.166215</c:v>
                </c:pt>
                <c:pt idx="45">
                  <c:v>0.166241</c:v>
                </c:pt>
                <c:pt idx="46">
                  <c:v>0.16628599999999999</c:v>
                </c:pt>
                <c:pt idx="47">
                  <c:v>0.166328</c:v>
                </c:pt>
                <c:pt idx="48">
                  <c:v>0.16628000000000001</c:v>
                </c:pt>
                <c:pt idx="49">
                  <c:v>0.16622600000000001</c:v>
                </c:pt>
                <c:pt idx="50">
                  <c:v>0.166215</c:v>
                </c:pt>
                <c:pt idx="51">
                  <c:v>0.16630400000000001</c:v>
                </c:pt>
                <c:pt idx="52">
                  <c:v>0.16633500000000001</c:v>
                </c:pt>
                <c:pt idx="53">
                  <c:v>0.16634399999999999</c:v>
                </c:pt>
                <c:pt idx="54">
                  <c:v>0.16645599999999999</c:v>
                </c:pt>
                <c:pt idx="55">
                  <c:v>0.166578</c:v>
                </c:pt>
                <c:pt idx="56">
                  <c:v>0.16667499999999999</c:v>
                </c:pt>
                <c:pt idx="57">
                  <c:v>0.16684499999999999</c:v>
                </c:pt>
                <c:pt idx="58">
                  <c:v>0.16697300000000001</c:v>
                </c:pt>
                <c:pt idx="59">
                  <c:v>0.16700599999999999</c:v>
                </c:pt>
                <c:pt idx="60">
                  <c:v>0.167158</c:v>
                </c:pt>
                <c:pt idx="61">
                  <c:v>0.167375</c:v>
                </c:pt>
                <c:pt idx="62">
                  <c:v>0.16761400000000001</c:v>
                </c:pt>
                <c:pt idx="63">
                  <c:v>0.16783200000000001</c:v>
                </c:pt>
                <c:pt idx="64">
                  <c:v>0.167991</c:v>
                </c:pt>
                <c:pt idx="65">
                  <c:v>0.168181</c:v>
                </c:pt>
                <c:pt idx="66">
                  <c:v>0.168408</c:v>
                </c:pt>
                <c:pt idx="67">
                  <c:v>0.16858899999999999</c:v>
                </c:pt>
                <c:pt idx="68">
                  <c:v>0.15387400000000001</c:v>
                </c:pt>
                <c:pt idx="69">
                  <c:v>0.16312099999999999</c:v>
                </c:pt>
                <c:pt idx="70">
                  <c:v>0.16145200000000001</c:v>
                </c:pt>
                <c:pt idx="71">
                  <c:v>0.16305600000000001</c:v>
                </c:pt>
                <c:pt idx="72">
                  <c:v>0.162519</c:v>
                </c:pt>
                <c:pt idx="73">
                  <c:v>0.15789900000000001</c:v>
                </c:pt>
                <c:pt idx="74">
                  <c:v>0.160519</c:v>
                </c:pt>
                <c:pt idx="75">
                  <c:v>0.18056900000000001</c:v>
                </c:pt>
                <c:pt idx="76">
                  <c:v>0.17843400000000001</c:v>
                </c:pt>
                <c:pt idx="77">
                  <c:v>0.15743699999999999</c:v>
                </c:pt>
                <c:pt idx="78">
                  <c:v>0.15484500000000001</c:v>
                </c:pt>
                <c:pt idx="79">
                  <c:v>0.15570000000000001</c:v>
                </c:pt>
                <c:pt idx="80">
                  <c:v>0.175924</c:v>
                </c:pt>
                <c:pt idx="81">
                  <c:v>0.19425100000000001</c:v>
                </c:pt>
                <c:pt idx="82">
                  <c:v>0.190193</c:v>
                </c:pt>
                <c:pt idx="83">
                  <c:v>0.18800500000000001</c:v>
                </c:pt>
                <c:pt idx="84">
                  <c:v>0.18163499999999999</c:v>
                </c:pt>
                <c:pt idx="85">
                  <c:v>0.17519899999999999</c:v>
                </c:pt>
                <c:pt idx="86">
                  <c:v>0.16885700000000001</c:v>
                </c:pt>
                <c:pt idx="87">
                  <c:v>0.16484299999999999</c:v>
                </c:pt>
                <c:pt idx="88">
                  <c:v>0.161218</c:v>
                </c:pt>
                <c:pt idx="89">
                  <c:v>0.15740399999999999</c:v>
                </c:pt>
                <c:pt idx="90">
                  <c:v>0.15407899999999999</c:v>
                </c:pt>
                <c:pt idx="91">
                  <c:v>0.153726</c:v>
                </c:pt>
                <c:pt idx="92">
                  <c:v>0.15118300000000001</c:v>
                </c:pt>
                <c:pt idx="93">
                  <c:v>0.151259</c:v>
                </c:pt>
                <c:pt idx="94">
                  <c:v>0.15139</c:v>
                </c:pt>
                <c:pt idx="95">
                  <c:v>0.152588</c:v>
                </c:pt>
                <c:pt idx="96">
                  <c:v>0.150953</c:v>
                </c:pt>
                <c:pt idx="97">
                  <c:v>0.149898</c:v>
                </c:pt>
                <c:pt idx="98">
                  <c:v>0.14813000000000001</c:v>
                </c:pt>
                <c:pt idx="99">
                  <c:v>0.145923</c:v>
                </c:pt>
                <c:pt idx="100">
                  <c:v>0.14322099999999999</c:v>
                </c:pt>
                <c:pt idx="101">
                  <c:v>0.145699</c:v>
                </c:pt>
                <c:pt idx="102">
                  <c:v>0.14729500000000001</c:v>
                </c:pt>
                <c:pt idx="103">
                  <c:v>0.148089</c:v>
                </c:pt>
                <c:pt idx="104">
                  <c:v>0.14868600000000001</c:v>
                </c:pt>
                <c:pt idx="105">
                  <c:v>0.14790400000000001</c:v>
                </c:pt>
                <c:pt idx="106">
                  <c:v>0.148177</c:v>
                </c:pt>
                <c:pt idx="107">
                  <c:v>0.149169</c:v>
                </c:pt>
                <c:pt idx="108">
                  <c:v>0.15032699999999999</c:v>
                </c:pt>
                <c:pt idx="109">
                  <c:v>0.14910399999999999</c:v>
                </c:pt>
                <c:pt idx="110">
                  <c:v>0.145922</c:v>
                </c:pt>
                <c:pt idx="111">
                  <c:v>0.145147</c:v>
                </c:pt>
                <c:pt idx="112">
                  <c:v>0.14669299999999999</c:v>
                </c:pt>
                <c:pt idx="113">
                  <c:v>0.14976900000000001</c:v>
                </c:pt>
                <c:pt idx="114">
                  <c:v>0.151418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0F-42A3-87D4-2234BD8C8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415240"/>
        <c:axId val="272415632"/>
      </c:scatterChart>
      <c:valAx>
        <c:axId val="272415240"/>
        <c:scaling>
          <c:orientation val="minMax"/>
          <c:max val="2020"/>
          <c:min val="1900"/>
        </c:scaling>
        <c:delete val="0"/>
        <c:axPos val="b"/>
        <c:numFmt formatCode="General" sourceLinked="1"/>
        <c:majorTickMark val="out"/>
        <c:minorTickMark val="none"/>
        <c:tickLblPos val="low"/>
        <c:crossAx val="272415632"/>
        <c:crosses val="autoZero"/>
        <c:crossBetween val="midCat"/>
        <c:majorUnit val="20"/>
      </c:valAx>
      <c:valAx>
        <c:axId val="272415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72415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 Fluxes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summary!$A$23</c:f>
              <c:strCache>
                <c:ptCount val="1"/>
                <c:pt idx="0">
                  <c:v>Logging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summary!$C$7:$AU$7</c:f>
              <c:numCache>
                <c:formatCode>General</c:formatCode>
                <c:ptCount val="45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</c:numCache>
            </c:numRef>
          </c:xVal>
          <c:yVal>
            <c:numRef>
              <c:f>summary!$C$23:$AU$23</c:f>
              <c:numCache>
                <c:formatCode>General</c:formatCode>
                <c:ptCount val="45"/>
                <c:pt idx="0">
                  <c:v>7.1929999999999997E-3</c:v>
                </c:pt>
                <c:pt idx="1">
                  <c:v>7.9830000000000005E-3</c:v>
                </c:pt>
                <c:pt idx="2">
                  <c:v>8.038E-3</c:v>
                </c:pt>
                <c:pt idx="3">
                  <c:v>6.9379999999999997E-3</c:v>
                </c:pt>
                <c:pt idx="4">
                  <c:v>8.1600000000000006E-3</c:v>
                </c:pt>
                <c:pt idx="5">
                  <c:v>6.1850000000000004E-3</c:v>
                </c:pt>
                <c:pt idx="6">
                  <c:v>7.1879999999999999E-3</c:v>
                </c:pt>
                <c:pt idx="7">
                  <c:v>8.7189999999999993E-3</c:v>
                </c:pt>
                <c:pt idx="8">
                  <c:v>8.397E-3</c:v>
                </c:pt>
                <c:pt idx="9">
                  <c:v>1.3454000000000001E-2</c:v>
                </c:pt>
                <c:pt idx="10">
                  <c:v>1.1911E-2</c:v>
                </c:pt>
                <c:pt idx="11">
                  <c:v>1.1306E-2</c:v>
                </c:pt>
                <c:pt idx="12">
                  <c:v>1.2078999999999999E-2</c:v>
                </c:pt>
                <c:pt idx="13">
                  <c:v>1.2824E-2</c:v>
                </c:pt>
                <c:pt idx="14">
                  <c:v>1.01E-2</c:v>
                </c:pt>
                <c:pt idx="15">
                  <c:v>1.0067E-2</c:v>
                </c:pt>
                <c:pt idx="16">
                  <c:v>9.9909999999999999E-3</c:v>
                </c:pt>
                <c:pt idx="17">
                  <c:v>1.0874E-2</c:v>
                </c:pt>
                <c:pt idx="18">
                  <c:v>1.1446E-2</c:v>
                </c:pt>
                <c:pt idx="19">
                  <c:v>9.3299999999999998E-3</c:v>
                </c:pt>
                <c:pt idx="20">
                  <c:v>1.0946000000000001E-2</c:v>
                </c:pt>
                <c:pt idx="21">
                  <c:v>1.1030999999999999E-2</c:v>
                </c:pt>
                <c:pt idx="22">
                  <c:v>1.1119E-2</c:v>
                </c:pt>
                <c:pt idx="23">
                  <c:v>8.7790000000000003E-3</c:v>
                </c:pt>
                <c:pt idx="24">
                  <c:v>1.2631E-2</c:v>
                </c:pt>
                <c:pt idx="25">
                  <c:v>9.7780000000000002E-3</c:v>
                </c:pt>
                <c:pt idx="26">
                  <c:v>1.1087E-2</c:v>
                </c:pt>
                <c:pt idx="27">
                  <c:v>1.0395E-2</c:v>
                </c:pt>
                <c:pt idx="28">
                  <c:v>1.0776000000000001E-2</c:v>
                </c:pt>
                <c:pt idx="29">
                  <c:v>1.0493000000000001E-2</c:v>
                </c:pt>
                <c:pt idx="30">
                  <c:v>7.9740000000000002E-3</c:v>
                </c:pt>
                <c:pt idx="31">
                  <c:v>7.9469999999999992E-3</c:v>
                </c:pt>
                <c:pt idx="32">
                  <c:v>9.8840000000000004E-3</c:v>
                </c:pt>
                <c:pt idx="33">
                  <c:v>7.2300000000000003E-3</c:v>
                </c:pt>
                <c:pt idx="34">
                  <c:v>8.5679999999999992E-3</c:v>
                </c:pt>
                <c:pt idx="35">
                  <c:v>9.5759999999999994E-3</c:v>
                </c:pt>
                <c:pt idx="36">
                  <c:v>8.8739999999999999E-3</c:v>
                </c:pt>
                <c:pt idx="37">
                  <c:v>7.3020000000000003E-3</c:v>
                </c:pt>
                <c:pt idx="38">
                  <c:v>1.1509E-2</c:v>
                </c:pt>
                <c:pt idx="39">
                  <c:v>7.9380000000000006E-3</c:v>
                </c:pt>
                <c:pt idx="40">
                  <c:v>9.58E-3</c:v>
                </c:pt>
                <c:pt idx="41">
                  <c:v>8.8210000000000007E-3</c:v>
                </c:pt>
                <c:pt idx="42">
                  <c:v>1.1388000000000001E-2</c:v>
                </c:pt>
                <c:pt idx="43">
                  <c:v>1.0621999999999999E-2</c:v>
                </c:pt>
                <c:pt idx="44">
                  <c:v>7.7739999999999997E-3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7F-4546-A47C-7DD7780B61F6}"/>
            </c:ext>
          </c:extLst>
        </c:ser>
        <c:ser>
          <c:idx val="1"/>
          <c:order val="1"/>
          <c:tx>
            <c:strRef>
              <c:f>summary!$A$24</c:f>
              <c:strCache>
                <c:ptCount val="1"/>
                <c:pt idx="0">
                  <c:v>Grain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summary!$C$7:$AU$7</c:f>
              <c:numCache>
                <c:formatCode>General</c:formatCode>
                <c:ptCount val="45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</c:numCache>
            </c:numRef>
          </c:xVal>
          <c:yVal>
            <c:numRef>
              <c:f>summary!$C$24:$AU$24</c:f>
              <c:numCache>
                <c:formatCode>General</c:formatCode>
                <c:ptCount val="45"/>
                <c:pt idx="0">
                  <c:v>5.1256000000000003E-2</c:v>
                </c:pt>
                <c:pt idx="1">
                  <c:v>5.3539000000000003E-2</c:v>
                </c:pt>
                <c:pt idx="2">
                  <c:v>5.6744999999999997E-2</c:v>
                </c:pt>
                <c:pt idx="3">
                  <c:v>5.7339000000000001E-2</c:v>
                </c:pt>
                <c:pt idx="4">
                  <c:v>5.7305000000000002E-2</c:v>
                </c:pt>
                <c:pt idx="5">
                  <c:v>5.3768999999999997E-2</c:v>
                </c:pt>
                <c:pt idx="6">
                  <c:v>5.6795999999999999E-2</c:v>
                </c:pt>
                <c:pt idx="7">
                  <c:v>5.6343999999999998E-2</c:v>
                </c:pt>
                <c:pt idx="8">
                  <c:v>5.8896999999999998E-2</c:v>
                </c:pt>
                <c:pt idx="9">
                  <c:v>5.5479000000000001E-2</c:v>
                </c:pt>
                <c:pt idx="10">
                  <c:v>5.6889000000000002E-2</c:v>
                </c:pt>
                <c:pt idx="11">
                  <c:v>6.0318999999999998E-2</c:v>
                </c:pt>
                <c:pt idx="12">
                  <c:v>6.1036E-2</c:v>
                </c:pt>
                <c:pt idx="13">
                  <c:v>6.1686999999999999E-2</c:v>
                </c:pt>
                <c:pt idx="14">
                  <c:v>6.1935999999999998E-2</c:v>
                </c:pt>
                <c:pt idx="15">
                  <c:v>6.0839999999999998E-2</c:v>
                </c:pt>
                <c:pt idx="16">
                  <c:v>6.4047999999999994E-2</c:v>
                </c:pt>
                <c:pt idx="17">
                  <c:v>6.4792000000000002E-2</c:v>
                </c:pt>
                <c:pt idx="18">
                  <c:v>6.3955999999999999E-2</c:v>
                </c:pt>
                <c:pt idx="19">
                  <c:v>6.0226000000000002E-2</c:v>
                </c:pt>
                <c:pt idx="20">
                  <c:v>6.8862000000000007E-2</c:v>
                </c:pt>
                <c:pt idx="21">
                  <c:v>6.8635000000000002E-2</c:v>
                </c:pt>
                <c:pt idx="22">
                  <c:v>6.6721000000000003E-2</c:v>
                </c:pt>
                <c:pt idx="23">
                  <c:v>6.9758000000000001E-2</c:v>
                </c:pt>
                <c:pt idx="24">
                  <c:v>6.9746000000000002E-2</c:v>
                </c:pt>
                <c:pt idx="25">
                  <c:v>6.8297999999999998E-2</c:v>
                </c:pt>
                <c:pt idx="26">
                  <c:v>7.0876999999999996E-2</c:v>
                </c:pt>
                <c:pt idx="27">
                  <c:v>6.6545000000000007E-2</c:v>
                </c:pt>
                <c:pt idx="28">
                  <c:v>6.8136000000000002E-2</c:v>
                </c:pt>
                <c:pt idx="29">
                  <c:v>6.1484999999999998E-2</c:v>
                </c:pt>
                <c:pt idx="30">
                  <c:v>7.4135000000000006E-2</c:v>
                </c:pt>
                <c:pt idx="31">
                  <c:v>7.5075000000000003E-2</c:v>
                </c:pt>
                <c:pt idx="32">
                  <c:v>7.5119000000000005E-2</c:v>
                </c:pt>
                <c:pt idx="33">
                  <c:v>7.6059000000000002E-2</c:v>
                </c:pt>
                <c:pt idx="34">
                  <c:v>6.9930000000000006E-2</c:v>
                </c:pt>
                <c:pt idx="35">
                  <c:v>7.4490000000000001E-2</c:v>
                </c:pt>
                <c:pt idx="36">
                  <c:v>8.0090999999999996E-2</c:v>
                </c:pt>
                <c:pt idx="37">
                  <c:v>7.7396999999999994E-2</c:v>
                </c:pt>
                <c:pt idx="38">
                  <c:v>7.6179999999999998E-2</c:v>
                </c:pt>
                <c:pt idx="39">
                  <c:v>7.5991000000000003E-2</c:v>
                </c:pt>
                <c:pt idx="40">
                  <c:v>7.2036000000000003E-2</c:v>
                </c:pt>
                <c:pt idx="41">
                  <c:v>8.1455E-2</c:v>
                </c:pt>
                <c:pt idx="42">
                  <c:v>7.9052999999999998E-2</c:v>
                </c:pt>
                <c:pt idx="43">
                  <c:v>8.1901000000000002E-2</c:v>
                </c:pt>
                <c:pt idx="44">
                  <c:v>8.4150000000000003E-2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7F-4546-A47C-7DD7780B61F6}"/>
            </c:ext>
          </c:extLst>
        </c:ser>
        <c:ser>
          <c:idx val="2"/>
          <c:order val="2"/>
          <c:tx>
            <c:strRef>
              <c:f>summary!$A$25</c:f>
              <c:strCache>
                <c:ptCount val="1"/>
                <c:pt idx="0">
                  <c:v>Straw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summary!$C$7:$AU$7</c:f>
              <c:numCache>
                <c:formatCode>General</c:formatCode>
                <c:ptCount val="45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</c:numCache>
            </c:numRef>
          </c:xVal>
          <c:yVal>
            <c:numRef>
              <c:f>summary!$C$25:$AU$25</c:f>
              <c:numCache>
                <c:formatCode>General</c:formatCode>
                <c:ptCount val="45"/>
                <c:pt idx="0">
                  <c:v>3.3798000000000002E-2</c:v>
                </c:pt>
                <c:pt idx="1">
                  <c:v>3.4563000000000003E-2</c:v>
                </c:pt>
                <c:pt idx="2">
                  <c:v>3.5527000000000003E-2</c:v>
                </c:pt>
                <c:pt idx="3">
                  <c:v>3.6230999999999999E-2</c:v>
                </c:pt>
                <c:pt idx="4">
                  <c:v>3.6726000000000002E-2</c:v>
                </c:pt>
                <c:pt idx="5">
                  <c:v>3.5571999999999999E-2</c:v>
                </c:pt>
                <c:pt idx="6">
                  <c:v>3.5503E-2</c:v>
                </c:pt>
                <c:pt idx="7">
                  <c:v>3.4443000000000001E-2</c:v>
                </c:pt>
                <c:pt idx="8">
                  <c:v>3.4916999999999997E-2</c:v>
                </c:pt>
                <c:pt idx="9">
                  <c:v>3.4573E-2</c:v>
                </c:pt>
                <c:pt idx="10">
                  <c:v>3.4950000000000002E-2</c:v>
                </c:pt>
                <c:pt idx="11">
                  <c:v>3.6230999999999999E-2</c:v>
                </c:pt>
                <c:pt idx="12">
                  <c:v>3.6875999999999999E-2</c:v>
                </c:pt>
                <c:pt idx="13">
                  <c:v>3.7139999999999999E-2</c:v>
                </c:pt>
                <c:pt idx="14">
                  <c:v>3.6965999999999999E-2</c:v>
                </c:pt>
                <c:pt idx="15">
                  <c:v>3.6822000000000001E-2</c:v>
                </c:pt>
                <c:pt idx="16">
                  <c:v>3.7928000000000003E-2</c:v>
                </c:pt>
                <c:pt idx="17">
                  <c:v>3.8157999999999997E-2</c:v>
                </c:pt>
                <c:pt idx="18">
                  <c:v>3.8073999999999997E-2</c:v>
                </c:pt>
                <c:pt idx="19">
                  <c:v>3.7220000000000003E-2</c:v>
                </c:pt>
                <c:pt idx="20">
                  <c:v>3.9501000000000001E-2</c:v>
                </c:pt>
                <c:pt idx="21">
                  <c:v>4.0007000000000001E-2</c:v>
                </c:pt>
                <c:pt idx="22">
                  <c:v>3.9585000000000002E-2</c:v>
                </c:pt>
                <c:pt idx="23">
                  <c:v>4.0210000000000003E-2</c:v>
                </c:pt>
                <c:pt idx="24">
                  <c:v>4.0393999999999999E-2</c:v>
                </c:pt>
                <c:pt idx="25">
                  <c:v>3.9974000000000003E-2</c:v>
                </c:pt>
                <c:pt idx="26">
                  <c:v>4.0481999999999997E-2</c:v>
                </c:pt>
                <c:pt idx="27">
                  <c:v>3.9285E-2</c:v>
                </c:pt>
                <c:pt idx="28">
                  <c:v>3.9643999999999999E-2</c:v>
                </c:pt>
                <c:pt idx="29">
                  <c:v>3.7615000000000003E-2</c:v>
                </c:pt>
                <c:pt idx="30">
                  <c:v>4.0597000000000001E-2</c:v>
                </c:pt>
                <c:pt idx="31">
                  <c:v>4.1577000000000003E-2</c:v>
                </c:pt>
                <c:pt idx="32">
                  <c:v>4.1653999999999997E-2</c:v>
                </c:pt>
                <c:pt idx="33">
                  <c:v>4.1776000000000001E-2</c:v>
                </c:pt>
                <c:pt idx="34">
                  <c:v>4.0218999999999998E-2</c:v>
                </c:pt>
                <c:pt idx="35">
                  <c:v>4.1327000000000003E-2</c:v>
                </c:pt>
                <c:pt idx="36">
                  <c:v>4.3040000000000002E-2</c:v>
                </c:pt>
                <c:pt idx="37">
                  <c:v>4.265E-2</c:v>
                </c:pt>
                <c:pt idx="38">
                  <c:v>4.2361000000000003E-2</c:v>
                </c:pt>
                <c:pt idx="39">
                  <c:v>4.1446999999999998E-2</c:v>
                </c:pt>
                <c:pt idx="40">
                  <c:v>3.9698999999999998E-2</c:v>
                </c:pt>
                <c:pt idx="41">
                  <c:v>4.2742000000000002E-2</c:v>
                </c:pt>
                <c:pt idx="42">
                  <c:v>4.3088000000000001E-2</c:v>
                </c:pt>
                <c:pt idx="43">
                  <c:v>4.3508999999999999E-2</c:v>
                </c:pt>
                <c:pt idx="44">
                  <c:v>4.3864E-2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7F-4546-A47C-7DD7780B61F6}"/>
            </c:ext>
          </c:extLst>
        </c:ser>
        <c:ser>
          <c:idx val="3"/>
          <c:order val="3"/>
          <c:tx>
            <c:strRef>
              <c:f>summary!$A$26</c:f>
              <c:strCache>
                <c:ptCount val="1"/>
                <c:pt idx="0">
                  <c:v>Burn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summary!$C$7:$AU$7</c:f>
              <c:numCache>
                <c:formatCode>General</c:formatCode>
                <c:ptCount val="45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</c:numCache>
            </c:numRef>
          </c:xVal>
          <c:yVal>
            <c:numRef>
              <c:f>summary!$C$26:$AU$26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1.0499999999999999E-4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4.4999999999999996E-5</c:v>
                </c:pt>
                <c:pt idx="22">
                  <c:v>0</c:v>
                </c:pt>
                <c:pt idx="23">
                  <c:v>0</c:v>
                </c:pt>
                <c:pt idx="24">
                  <c:v>3.9100000000000002E-4</c:v>
                </c:pt>
                <c:pt idx="25">
                  <c:v>7.36E-4</c:v>
                </c:pt>
                <c:pt idx="26">
                  <c:v>3.0199999999999997E-4</c:v>
                </c:pt>
                <c:pt idx="27">
                  <c:v>2.33E-4</c:v>
                </c:pt>
                <c:pt idx="28">
                  <c:v>1.54E-4</c:v>
                </c:pt>
                <c:pt idx="29">
                  <c:v>3.3670000000000002E-3</c:v>
                </c:pt>
                <c:pt idx="30">
                  <c:v>3.9299999999999996E-4</c:v>
                </c:pt>
                <c:pt idx="31">
                  <c:v>1.7170000000000002E-3</c:v>
                </c:pt>
                <c:pt idx="32">
                  <c:v>1.5920000000000001E-3</c:v>
                </c:pt>
                <c:pt idx="33">
                  <c:v>3.4200000000000002E-4</c:v>
                </c:pt>
                <c:pt idx="34">
                  <c:v>3.5570000000000003E-3</c:v>
                </c:pt>
                <c:pt idx="35">
                  <c:v>7.5000000000000002E-4</c:v>
                </c:pt>
                <c:pt idx="36">
                  <c:v>1.11E-4</c:v>
                </c:pt>
                <c:pt idx="37">
                  <c:v>1.08E-4</c:v>
                </c:pt>
                <c:pt idx="38">
                  <c:v>4.8999999999999998E-4</c:v>
                </c:pt>
                <c:pt idx="39">
                  <c:v>2.405E-3</c:v>
                </c:pt>
                <c:pt idx="40">
                  <c:v>1.4200000000000001E-4</c:v>
                </c:pt>
                <c:pt idx="41">
                  <c:v>6.8999999999999997E-5</c:v>
                </c:pt>
                <c:pt idx="42">
                  <c:v>3.9760000000000004E-3</c:v>
                </c:pt>
                <c:pt idx="43">
                  <c:v>0</c:v>
                </c:pt>
                <c:pt idx="44">
                  <c:v>1.7700000000000001E-3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7F-4546-A47C-7DD7780B6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731160"/>
        <c:axId val="268731944"/>
      </c:scatterChart>
      <c:valAx>
        <c:axId val="268731160"/>
        <c:scaling>
          <c:orientation val="minMax"/>
          <c:max val="2015"/>
          <c:min val="197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731944"/>
        <c:crosses val="autoZero"/>
        <c:crossBetween val="midCat"/>
      </c:valAx>
      <c:valAx>
        <c:axId val="268731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kg C m</a:t>
                </a:r>
                <a:r>
                  <a:rPr lang="en-US" sz="1200" b="1" i="0" baseline="30000">
                    <a:effectLst/>
                  </a:rPr>
                  <a:t>-2</a:t>
                </a:r>
                <a:r>
                  <a:rPr lang="en-US" sz="1200" b="1" i="0" baseline="0">
                    <a:effectLst/>
                  </a:rPr>
                  <a:t> yr</a:t>
                </a:r>
                <a:r>
                  <a:rPr lang="en-US" sz="1200" b="1" i="0" baseline="30000">
                    <a:effectLst/>
                  </a:rPr>
                  <a:t>-1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731160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Trends!$A$35</c:f>
              <c:strCache>
                <c:ptCount val="1"/>
                <c:pt idx="0">
                  <c:v>sum_lit2co2.nc.txt</c:v>
                </c:pt>
              </c:strCache>
            </c:strRef>
          </c:tx>
          <c:marker>
            <c:symbol val="none"/>
          </c:marker>
          <c:xVal>
            <c:numRef>
              <c:f>Trends!$B$1:$HC$1</c:f>
              <c:numCache>
                <c:formatCode>General</c:formatCode>
                <c:ptCount val="210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</c:numCache>
            </c:numRef>
          </c:xVal>
          <c:yVal>
            <c:numRef>
              <c:f>Trends!$B$35:$HC$35</c:f>
              <c:numCache>
                <c:formatCode>General</c:formatCode>
                <c:ptCount val="210"/>
                <c:pt idx="0">
                  <c:v>0.17487900000000001</c:v>
                </c:pt>
                <c:pt idx="1">
                  <c:v>0.18842600000000001</c:v>
                </c:pt>
                <c:pt idx="2">
                  <c:v>0.19203500000000001</c:v>
                </c:pt>
                <c:pt idx="3">
                  <c:v>0.19489400000000001</c:v>
                </c:pt>
                <c:pt idx="4">
                  <c:v>0.20027</c:v>
                </c:pt>
                <c:pt idx="5">
                  <c:v>0.20433399999999999</c:v>
                </c:pt>
                <c:pt idx="6">
                  <c:v>0.20715500000000001</c:v>
                </c:pt>
                <c:pt idx="7">
                  <c:v>0.20958499999999999</c:v>
                </c:pt>
                <c:pt idx="8">
                  <c:v>0.21135499999999999</c:v>
                </c:pt>
                <c:pt idx="9">
                  <c:v>0.212784</c:v>
                </c:pt>
                <c:pt idx="10">
                  <c:v>0.214223</c:v>
                </c:pt>
                <c:pt idx="11">
                  <c:v>0.21523</c:v>
                </c:pt>
                <c:pt idx="12">
                  <c:v>0.21643200000000001</c:v>
                </c:pt>
                <c:pt idx="13">
                  <c:v>0.21745800000000001</c:v>
                </c:pt>
                <c:pt idx="14">
                  <c:v>0.21811</c:v>
                </c:pt>
                <c:pt idx="15">
                  <c:v>0.21898400000000001</c:v>
                </c:pt>
                <c:pt idx="16">
                  <c:v>0.219885</c:v>
                </c:pt>
                <c:pt idx="17">
                  <c:v>0.220142</c:v>
                </c:pt>
                <c:pt idx="18">
                  <c:v>0.221249</c:v>
                </c:pt>
                <c:pt idx="19">
                  <c:v>0.22158700000000001</c:v>
                </c:pt>
                <c:pt idx="20">
                  <c:v>0.222441</c:v>
                </c:pt>
                <c:pt idx="21">
                  <c:v>0.22240299999999999</c:v>
                </c:pt>
                <c:pt idx="22">
                  <c:v>0.222805</c:v>
                </c:pt>
                <c:pt idx="23">
                  <c:v>0.223189</c:v>
                </c:pt>
                <c:pt idx="24">
                  <c:v>0.22347400000000001</c:v>
                </c:pt>
                <c:pt idx="25">
                  <c:v>0.223773</c:v>
                </c:pt>
                <c:pt idx="26">
                  <c:v>0.22433400000000001</c:v>
                </c:pt>
                <c:pt idx="27">
                  <c:v>0.22462199999999999</c:v>
                </c:pt>
                <c:pt idx="28">
                  <c:v>0.224885</c:v>
                </c:pt>
                <c:pt idx="29">
                  <c:v>0.22556100000000001</c:v>
                </c:pt>
                <c:pt idx="30">
                  <c:v>0.22561999999999999</c:v>
                </c:pt>
                <c:pt idx="31">
                  <c:v>0.226274</c:v>
                </c:pt>
                <c:pt idx="32">
                  <c:v>0.22661300000000001</c:v>
                </c:pt>
                <c:pt idx="33">
                  <c:v>0.22680600000000001</c:v>
                </c:pt>
                <c:pt idx="34">
                  <c:v>0.22686999999999999</c:v>
                </c:pt>
                <c:pt idx="35">
                  <c:v>0.22739500000000001</c:v>
                </c:pt>
                <c:pt idx="36">
                  <c:v>0.22742599999999999</c:v>
                </c:pt>
                <c:pt idx="37">
                  <c:v>0.22781000000000001</c:v>
                </c:pt>
                <c:pt idx="38">
                  <c:v>0.227768</c:v>
                </c:pt>
                <c:pt idx="39">
                  <c:v>0.22800699999999999</c:v>
                </c:pt>
                <c:pt idx="40">
                  <c:v>0.228516</c:v>
                </c:pt>
                <c:pt idx="41">
                  <c:v>0.22828899999999999</c:v>
                </c:pt>
                <c:pt idx="42">
                  <c:v>0.22869400000000001</c:v>
                </c:pt>
                <c:pt idx="43">
                  <c:v>0.22845599999999999</c:v>
                </c:pt>
                <c:pt idx="44">
                  <c:v>0.228828</c:v>
                </c:pt>
                <c:pt idx="45">
                  <c:v>0.229156</c:v>
                </c:pt>
                <c:pt idx="46">
                  <c:v>0.22900999999999999</c:v>
                </c:pt>
                <c:pt idx="47">
                  <c:v>0.229271</c:v>
                </c:pt>
                <c:pt idx="48">
                  <c:v>0.229516</c:v>
                </c:pt>
                <c:pt idx="49">
                  <c:v>0.22933100000000001</c:v>
                </c:pt>
                <c:pt idx="50">
                  <c:v>0.229353</c:v>
                </c:pt>
                <c:pt idx="51">
                  <c:v>0.23005800000000001</c:v>
                </c:pt>
                <c:pt idx="52">
                  <c:v>0.230047</c:v>
                </c:pt>
                <c:pt idx="53">
                  <c:v>0.230408</c:v>
                </c:pt>
                <c:pt idx="54">
                  <c:v>0.23064899999999999</c:v>
                </c:pt>
                <c:pt idx="55">
                  <c:v>0.23091300000000001</c:v>
                </c:pt>
                <c:pt idx="56">
                  <c:v>0.23141100000000001</c:v>
                </c:pt>
                <c:pt idx="57">
                  <c:v>0.23183200000000001</c:v>
                </c:pt>
                <c:pt idx="58">
                  <c:v>0.231714</c:v>
                </c:pt>
                <c:pt idx="59">
                  <c:v>0.23208100000000001</c:v>
                </c:pt>
                <c:pt idx="60">
                  <c:v>0.23224600000000001</c:v>
                </c:pt>
                <c:pt idx="61">
                  <c:v>0.232797</c:v>
                </c:pt>
                <c:pt idx="62">
                  <c:v>0.23294699999999999</c:v>
                </c:pt>
                <c:pt idx="63">
                  <c:v>0.233208</c:v>
                </c:pt>
                <c:pt idx="64">
                  <c:v>0.23397000000000001</c:v>
                </c:pt>
                <c:pt idx="65">
                  <c:v>0.234179</c:v>
                </c:pt>
                <c:pt idx="66">
                  <c:v>0.23447100000000001</c:v>
                </c:pt>
                <c:pt idx="67">
                  <c:v>0.234711</c:v>
                </c:pt>
                <c:pt idx="68">
                  <c:v>0.23323199999999999</c:v>
                </c:pt>
                <c:pt idx="69">
                  <c:v>0.22911999999999999</c:v>
                </c:pt>
                <c:pt idx="70">
                  <c:v>0.23539199999999999</c:v>
                </c:pt>
                <c:pt idx="71">
                  <c:v>0.22686999999999999</c:v>
                </c:pt>
                <c:pt idx="72">
                  <c:v>0.23338600000000001</c:v>
                </c:pt>
                <c:pt idx="73">
                  <c:v>0.23899500000000001</c:v>
                </c:pt>
                <c:pt idx="74">
                  <c:v>0.24274299999999999</c:v>
                </c:pt>
                <c:pt idx="75">
                  <c:v>0.234295</c:v>
                </c:pt>
                <c:pt idx="76">
                  <c:v>0.25159399999999998</c:v>
                </c:pt>
                <c:pt idx="77">
                  <c:v>0.23946100000000001</c:v>
                </c:pt>
                <c:pt idx="78">
                  <c:v>0.228105</c:v>
                </c:pt>
                <c:pt idx="79">
                  <c:v>0.22951299999999999</c:v>
                </c:pt>
                <c:pt idx="80">
                  <c:v>0.239013</c:v>
                </c:pt>
                <c:pt idx="81">
                  <c:v>0.237538</c:v>
                </c:pt>
                <c:pt idx="82">
                  <c:v>0.23324900000000001</c:v>
                </c:pt>
                <c:pt idx="83">
                  <c:v>0.25034000000000001</c:v>
                </c:pt>
                <c:pt idx="84">
                  <c:v>0.24623400000000001</c:v>
                </c:pt>
                <c:pt idx="85">
                  <c:v>0.246421</c:v>
                </c:pt>
                <c:pt idx="86">
                  <c:v>0.23810899999999999</c:v>
                </c:pt>
                <c:pt idx="87">
                  <c:v>0.23916899999999999</c:v>
                </c:pt>
                <c:pt idx="88">
                  <c:v>0.23063800000000001</c:v>
                </c:pt>
                <c:pt idx="89">
                  <c:v>0.24369199999999999</c:v>
                </c:pt>
                <c:pt idx="90">
                  <c:v>0.23453399999999999</c:v>
                </c:pt>
                <c:pt idx="91">
                  <c:v>0.23390900000000001</c:v>
                </c:pt>
                <c:pt idx="92">
                  <c:v>0.23585600000000001</c:v>
                </c:pt>
                <c:pt idx="93">
                  <c:v>0.246114</c:v>
                </c:pt>
                <c:pt idx="94">
                  <c:v>0.23561299999999999</c:v>
                </c:pt>
                <c:pt idx="95">
                  <c:v>0.236571</c:v>
                </c:pt>
                <c:pt idx="96">
                  <c:v>0.23538200000000001</c:v>
                </c:pt>
                <c:pt idx="97">
                  <c:v>0.23591300000000001</c:v>
                </c:pt>
                <c:pt idx="98">
                  <c:v>0.231242</c:v>
                </c:pt>
                <c:pt idx="99">
                  <c:v>0.22278000000000001</c:v>
                </c:pt>
                <c:pt idx="100">
                  <c:v>0.22327900000000001</c:v>
                </c:pt>
                <c:pt idx="101">
                  <c:v>0.22441700000000001</c:v>
                </c:pt>
                <c:pt idx="102">
                  <c:v>0.23686299999999999</c:v>
                </c:pt>
                <c:pt idx="103">
                  <c:v>0.23809</c:v>
                </c:pt>
                <c:pt idx="104">
                  <c:v>0.23766599999999999</c:v>
                </c:pt>
                <c:pt idx="105">
                  <c:v>0.23432</c:v>
                </c:pt>
                <c:pt idx="106">
                  <c:v>0.23574300000000001</c:v>
                </c:pt>
                <c:pt idx="107">
                  <c:v>0.23315900000000001</c:v>
                </c:pt>
                <c:pt idx="108">
                  <c:v>0.23258400000000001</c:v>
                </c:pt>
                <c:pt idx="109">
                  <c:v>0.236128</c:v>
                </c:pt>
                <c:pt idx="110">
                  <c:v>0.23236299999999999</c:v>
                </c:pt>
                <c:pt idx="111">
                  <c:v>0.229575</c:v>
                </c:pt>
                <c:pt idx="112">
                  <c:v>0.22300500000000001</c:v>
                </c:pt>
                <c:pt idx="113">
                  <c:v>0.237347</c:v>
                </c:pt>
                <c:pt idx="114">
                  <c:v>0.24354899999999999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71-4ED2-9F5C-40DCDE013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416416"/>
        <c:axId val="272416808"/>
      </c:scatterChart>
      <c:valAx>
        <c:axId val="272416416"/>
        <c:scaling>
          <c:orientation val="minMax"/>
          <c:max val="2020"/>
          <c:min val="1900"/>
        </c:scaling>
        <c:delete val="0"/>
        <c:axPos val="b"/>
        <c:numFmt formatCode="General" sourceLinked="1"/>
        <c:majorTickMark val="out"/>
        <c:minorTickMark val="none"/>
        <c:tickLblPos val="low"/>
        <c:crossAx val="272416808"/>
        <c:crosses val="autoZero"/>
        <c:crossBetween val="midCat"/>
        <c:majorUnit val="20"/>
      </c:valAx>
      <c:valAx>
        <c:axId val="272416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72416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Trends!$A$37</c:f>
              <c:strCache>
                <c:ptCount val="1"/>
                <c:pt idx="0">
                  <c:v>sum_soc2co2.nc.txt</c:v>
                </c:pt>
              </c:strCache>
            </c:strRef>
          </c:tx>
          <c:marker>
            <c:symbol val="none"/>
          </c:marker>
          <c:xVal>
            <c:numRef>
              <c:f>Trends!$B$1:$HC$1</c:f>
              <c:numCache>
                <c:formatCode>General</c:formatCode>
                <c:ptCount val="210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</c:numCache>
            </c:numRef>
          </c:xVal>
          <c:yVal>
            <c:numRef>
              <c:f>Trends!$B$37:$HC$37</c:f>
              <c:numCache>
                <c:formatCode>General</c:formatCode>
                <c:ptCount val="210"/>
                <c:pt idx="0">
                  <c:v>0.32554499999999997</c:v>
                </c:pt>
                <c:pt idx="1">
                  <c:v>0.28377000000000002</c:v>
                </c:pt>
                <c:pt idx="2">
                  <c:v>0.27614100000000003</c:v>
                </c:pt>
                <c:pt idx="3">
                  <c:v>0.26785599999999998</c:v>
                </c:pt>
                <c:pt idx="4">
                  <c:v>0.26406299999999999</c:v>
                </c:pt>
                <c:pt idx="5">
                  <c:v>0.25948500000000002</c:v>
                </c:pt>
                <c:pt idx="6">
                  <c:v>0.25626599999999999</c:v>
                </c:pt>
                <c:pt idx="7">
                  <c:v>0.25348900000000002</c:v>
                </c:pt>
                <c:pt idx="8">
                  <c:v>0.25187900000000002</c:v>
                </c:pt>
                <c:pt idx="9">
                  <c:v>0.24992800000000001</c:v>
                </c:pt>
                <c:pt idx="10">
                  <c:v>0.24904399999999999</c:v>
                </c:pt>
                <c:pt idx="11">
                  <c:v>0.248945</c:v>
                </c:pt>
                <c:pt idx="12">
                  <c:v>0.24900800000000001</c:v>
                </c:pt>
                <c:pt idx="13">
                  <c:v>0.249614</c:v>
                </c:pt>
                <c:pt idx="14">
                  <c:v>0.25012299999999998</c:v>
                </c:pt>
                <c:pt idx="15">
                  <c:v>0.25120199999999998</c:v>
                </c:pt>
                <c:pt idx="16">
                  <c:v>0.25220199999999998</c:v>
                </c:pt>
                <c:pt idx="17">
                  <c:v>0.25269000000000003</c:v>
                </c:pt>
                <c:pt idx="18">
                  <c:v>0.25418299999999999</c:v>
                </c:pt>
                <c:pt idx="19">
                  <c:v>0.25437100000000001</c:v>
                </c:pt>
                <c:pt idx="20">
                  <c:v>0.25602999999999998</c:v>
                </c:pt>
                <c:pt idx="21">
                  <c:v>0.25613900000000001</c:v>
                </c:pt>
                <c:pt idx="22">
                  <c:v>0.25713200000000003</c:v>
                </c:pt>
                <c:pt idx="23">
                  <c:v>0.257934</c:v>
                </c:pt>
                <c:pt idx="24">
                  <c:v>0.25846999999999998</c:v>
                </c:pt>
                <c:pt idx="25">
                  <c:v>0.258629</c:v>
                </c:pt>
                <c:pt idx="26">
                  <c:v>0.25942700000000002</c:v>
                </c:pt>
                <c:pt idx="27">
                  <c:v>0.25984699999999999</c:v>
                </c:pt>
                <c:pt idx="28">
                  <c:v>0.260411</c:v>
                </c:pt>
                <c:pt idx="29">
                  <c:v>0.26128099999999999</c:v>
                </c:pt>
                <c:pt idx="30">
                  <c:v>0.26078000000000001</c:v>
                </c:pt>
                <c:pt idx="31">
                  <c:v>0.26112200000000002</c:v>
                </c:pt>
                <c:pt idx="32">
                  <c:v>0.261374</c:v>
                </c:pt>
                <c:pt idx="33">
                  <c:v>0.26142399999999999</c:v>
                </c:pt>
                <c:pt idx="34">
                  <c:v>0.26211499999999999</c:v>
                </c:pt>
                <c:pt idx="35">
                  <c:v>0.26285799999999998</c:v>
                </c:pt>
                <c:pt idx="36">
                  <c:v>0.26308799999999999</c:v>
                </c:pt>
                <c:pt idx="37">
                  <c:v>0.263378</c:v>
                </c:pt>
                <c:pt idx="38">
                  <c:v>0.26360600000000001</c:v>
                </c:pt>
                <c:pt idx="39">
                  <c:v>0.26346900000000001</c:v>
                </c:pt>
                <c:pt idx="40">
                  <c:v>0.263687</c:v>
                </c:pt>
                <c:pt idx="41">
                  <c:v>0.26345800000000003</c:v>
                </c:pt>
                <c:pt idx="42">
                  <c:v>0.26468599999999998</c:v>
                </c:pt>
                <c:pt idx="43">
                  <c:v>0.26481500000000002</c:v>
                </c:pt>
                <c:pt idx="44">
                  <c:v>0.2651</c:v>
                </c:pt>
                <c:pt idx="45">
                  <c:v>0.26568900000000001</c:v>
                </c:pt>
                <c:pt idx="46">
                  <c:v>0.265316</c:v>
                </c:pt>
                <c:pt idx="47">
                  <c:v>0.265123</c:v>
                </c:pt>
                <c:pt idx="48">
                  <c:v>0.26547300000000001</c:v>
                </c:pt>
                <c:pt idx="49">
                  <c:v>0.26553100000000002</c:v>
                </c:pt>
                <c:pt idx="50">
                  <c:v>0.26590799999999998</c:v>
                </c:pt>
                <c:pt idx="51">
                  <c:v>0.26670100000000002</c:v>
                </c:pt>
                <c:pt idx="52">
                  <c:v>0.26622400000000002</c:v>
                </c:pt>
                <c:pt idx="53">
                  <c:v>0.26688000000000001</c:v>
                </c:pt>
                <c:pt idx="54">
                  <c:v>0.26703399999999999</c:v>
                </c:pt>
                <c:pt idx="55">
                  <c:v>0.26704699999999998</c:v>
                </c:pt>
                <c:pt idx="56">
                  <c:v>0.26767200000000002</c:v>
                </c:pt>
                <c:pt idx="57">
                  <c:v>0.26793299999999998</c:v>
                </c:pt>
                <c:pt idx="58">
                  <c:v>0.26769199999999999</c:v>
                </c:pt>
                <c:pt idx="59">
                  <c:v>0.26856400000000002</c:v>
                </c:pt>
                <c:pt idx="60">
                  <c:v>0.26891500000000002</c:v>
                </c:pt>
                <c:pt idx="61">
                  <c:v>0.26939400000000002</c:v>
                </c:pt>
                <c:pt idx="62">
                  <c:v>0.26978600000000003</c:v>
                </c:pt>
                <c:pt idx="63">
                  <c:v>0.26888800000000002</c:v>
                </c:pt>
                <c:pt idx="64">
                  <c:v>0.27017000000000002</c:v>
                </c:pt>
                <c:pt idx="65">
                  <c:v>0.27024100000000001</c:v>
                </c:pt>
                <c:pt idx="66">
                  <c:v>0.27085700000000001</c:v>
                </c:pt>
                <c:pt idx="67">
                  <c:v>0.27110099999999998</c:v>
                </c:pt>
                <c:pt idx="68">
                  <c:v>0.270619</c:v>
                </c:pt>
                <c:pt idx="69">
                  <c:v>0.27018199999999998</c:v>
                </c:pt>
                <c:pt idx="70">
                  <c:v>0.276281</c:v>
                </c:pt>
                <c:pt idx="71">
                  <c:v>0.27202399999999999</c:v>
                </c:pt>
                <c:pt idx="72">
                  <c:v>0.265071</c:v>
                </c:pt>
                <c:pt idx="73">
                  <c:v>0.27647500000000003</c:v>
                </c:pt>
                <c:pt idx="74">
                  <c:v>0.27213300000000001</c:v>
                </c:pt>
                <c:pt idx="75">
                  <c:v>0.26058399999999998</c:v>
                </c:pt>
                <c:pt idx="76">
                  <c:v>0.27493499999999998</c:v>
                </c:pt>
                <c:pt idx="77">
                  <c:v>0.26580199999999998</c:v>
                </c:pt>
                <c:pt idx="78">
                  <c:v>0.26361499999999999</c:v>
                </c:pt>
                <c:pt idx="79">
                  <c:v>0.264206</c:v>
                </c:pt>
                <c:pt idx="80">
                  <c:v>0.28095999999999999</c:v>
                </c:pt>
                <c:pt idx="81">
                  <c:v>0.286047</c:v>
                </c:pt>
                <c:pt idx="82">
                  <c:v>0.26355400000000001</c:v>
                </c:pt>
                <c:pt idx="83">
                  <c:v>0.28389799999999998</c:v>
                </c:pt>
                <c:pt idx="84">
                  <c:v>0.28565699999999999</c:v>
                </c:pt>
                <c:pt idx="85">
                  <c:v>0.29520999999999997</c:v>
                </c:pt>
                <c:pt idx="86">
                  <c:v>0.27826099999999998</c:v>
                </c:pt>
                <c:pt idx="87">
                  <c:v>0.27362900000000001</c:v>
                </c:pt>
                <c:pt idx="88">
                  <c:v>0.26643499999999998</c:v>
                </c:pt>
                <c:pt idx="89">
                  <c:v>0.28194799999999998</c:v>
                </c:pt>
                <c:pt idx="90">
                  <c:v>0.28144200000000003</c:v>
                </c:pt>
                <c:pt idx="91">
                  <c:v>0.27429500000000001</c:v>
                </c:pt>
                <c:pt idx="92">
                  <c:v>0.264436</c:v>
                </c:pt>
                <c:pt idx="93">
                  <c:v>0.28583399999999998</c:v>
                </c:pt>
                <c:pt idx="94">
                  <c:v>0.28900900000000002</c:v>
                </c:pt>
                <c:pt idx="95">
                  <c:v>0.27663500000000002</c:v>
                </c:pt>
                <c:pt idx="96">
                  <c:v>0.27663599999999999</c:v>
                </c:pt>
                <c:pt idx="97">
                  <c:v>0.27202999999999999</c:v>
                </c:pt>
                <c:pt idx="98">
                  <c:v>0.28541699999999998</c:v>
                </c:pt>
                <c:pt idx="99">
                  <c:v>0.27399600000000002</c:v>
                </c:pt>
                <c:pt idx="100">
                  <c:v>0.26412600000000003</c:v>
                </c:pt>
                <c:pt idx="101">
                  <c:v>0.27082699999999998</c:v>
                </c:pt>
                <c:pt idx="102">
                  <c:v>0.268955</c:v>
                </c:pt>
                <c:pt idx="103">
                  <c:v>0.27714499999999997</c:v>
                </c:pt>
                <c:pt idx="104">
                  <c:v>0.27948099999999998</c:v>
                </c:pt>
                <c:pt idx="105">
                  <c:v>0.28556100000000001</c:v>
                </c:pt>
                <c:pt idx="106">
                  <c:v>0.282746</c:v>
                </c:pt>
                <c:pt idx="107">
                  <c:v>0.27633000000000002</c:v>
                </c:pt>
                <c:pt idx="108">
                  <c:v>0.27015400000000001</c:v>
                </c:pt>
                <c:pt idx="109">
                  <c:v>0.26609100000000002</c:v>
                </c:pt>
                <c:pt idx="110">
                  <c:v>0.26842700000000003</c:v>
                </c:pt>
                <c:pt idx="111">
                  <c:v>0.28827799999999998</c:v>
                </c:pt>
                <c:pt idx="112">
                  <c:v>0.26242900000000002</c:v>
                </c:pt>
                <c:pt idx="113">
                  <c:v>0.26534400000000002</c:v>
                </c:pt>
                <c:pt idx="114">
                  <c:v>0.27383600000000002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8-4995-9060-8B3F3BC9B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561136"/>
        <c:axId val="272561528"/>
      </c:scatterChart>
      <c:valAx>
        <c:axId val="272561136"/>
        <c:scaling>
          <c:orientation val="minMax"/>
          <c:max val="2020"/>
          <c:min val="1900"/>
        </c:scaling>
        <c:delete val="0"/>
        <c:axPos val="b"/>
        <c:numFmt formatCode="General" sourceLinked="1"/>
        <c:majorTickMark val="out"/>
        <c:minorTickMark val="none"/>
        <c:tickLblPos val="low"/>
        <c:crossAx val="272561528"/>
        <c:crosses val="autoZero"/>
        <c:crossBetween val="midCat"/>
        <c:majorUnit val="20"/>
      </c:valAx>
      <c:valAx>
        <c:axId val="272561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72561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Trends!$A$36</c:f>
              <c:strCache>
                <c:ptCount val="1"/>
                <c:pt idx="0">
                  <c:v>sum_lit2soc.nc.txt</c:v>
                </c:pt>
              </c:strCache>
            </c:strRef>
          </c:tx>
          <c:marker>
            <c:symbol val="none"/>
          </c:marker>
          <c:xVal>
            <c:numRef>
              <c:f>Trends!$B$1:$HC$1</c:f>
              <c:numCache>
                <c:formatCode>General</c:formatCode>
                <c:ptCount val="210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</c:numCache>
            </c:numRef>
          </c:xVal>
          <c:yVal>
            <c:numRef>
              <c:f>Trends!$B$36:$HC$36</c:f>
              <c:numCache>
                <c:formatCode>General</c:formatCode>
                <c:ptCount val="210"/>
                <c:pt idx="0">
                  <c:v>0.225688</c:v>
                </c:pt>
                <c:pt idx="1">
                  <c:v>0.234764</c:v>
                </c:pt>
                <c:pt idx="2">
                  <c:v>0.231409</c:v>
                </c:pt>
                <c:pt idx="3">
                  <c:v>0.23080899999999999</c:v>
                </c:pt>
                <c:pt idx="4">
                  <c:v>0.23506199999999999</c:v>
                </c:pt>
                <c:pt idx="5">
                  <c:v>0.238763</c:v>
                </c:pt>
                <c:pt idx="6">
                  <c:v>0.241591</c:v>
                </c:pt>
                <c:pt idx="7">
                  <c:v>0.24419399999999999</c:v>
                </c:pt>
                <c:pt idx="8">
                  <c:v>0.246224</c:v>
                </c:pt>
                <c:pt idx="9">
                  <c:v>0.24788199999999999</c:v>
                </c:pt>
                <c:pt idx="10">
                  <c:v>0.249721</c:v>
                </c:pt>
                <c:pt idx="11">
                  <c:v>0.25109300000000001</c:v>
                </c:pt>
                <c:pt idx="12">
                  <c:v>0.252745</c:v>
                </c:pt>
                <c:pt idx="13">
                  <c:v>0.25416699999999998</c:v>
                </c:pt>
                <c:pt idx="14">
                  <c:v>0.25514700000000001</c:v>
                </c:pt>
                <c:pt idx="15">
                  <c:v>0.25646200000000002</c:v>
                </c:pt>
                <c:pt idx="16">
                  <c:v>0.25765500000000002</c:v>
                </c:pt>
                <c:pt idx="17">
                  <c:v>0.258131</c:v>
                </c:pt>
                <c:pt idx="18">
                  <c:v>0.25969199999999998</c:v>
                </c:pt>
                <c:pt idx="19">
                  <c:v>0.260156</c:v>
                </c:pt>
                <c:pt idx="20">
                  <c:v>0.26139299999999999</c:v>
                </c:pt>
                <c:pt idx="21">
                  <c:v>0.261438</c:v>
                </c:pt>
                <c:pt idx="22">
                  <c:v>0.26210499999999998</c:v>
                </c:pt>
                <c:pt idx="23">
                  <c:v>0.26261200000000001</c:v>
                </c:pt>
                <c:pt idx="24">
                  <c:v>0.26300800000000002</c:v>
                </c:pt>
                <c:pt idx="25">
                  <c:v>0.26349</c:v>
                </c:pt>
                <c:pt idx="26">
                  <c:v>0.26425100000000001</c:v>
                </c:pt>
                <c:pt idx="27">
                  <c:v>0.264685</c:v>
                </c:pt>
                <c:pt idx="28">
                  <c:v>0.26507399999999998</c:v>
                </c:pt>
                <c:pt idx="29">
                  <c:v>0.265959</c:v>
                </c:pt>
                <c:pt idx="30">
                  <c:v>0.26597799999999999</c:v>
                </c:pt>
                <c:pt idx="31">
                  <c:v>0.26681899999999997</c:v>
                </c:pt>
                <c:pt idx="32">
                  <c:v>0.26726100000000003</c:v>
                </c:pt>
                <c:pt idx="33">
                  <c:v>0.26749699999999998</c:v>
                </c:pt>
                <c:pt idx="34">
                  <c:v>0.26766600000000002</c:v>
                </c:pt>
                <c:pt idx="35">
                  <c:v>0.26838499999999998</c:v>
                </c:pt>
                <c:pt idx="36">
                  <c:v>0.26838600000000001</c:v>
                </c:pt>
                <c:pt idx="37">
                  <c:v>0.26887699999999998</c:v>
                </c:pt>
                <c:pt idx="38">
                  <c:v>0.26880300000000001</c:v>
                </c:pt>
                <c:pt idx="39">
                  <c:v>0.26904800000000001</c:v>
                </c:pt>
                <c:pt idx="40">
                  <c:v>0.26966000000000001</c:v>
                </c:pt>
                <c:pt idx="41">
                  <c:v>0.269368</c:v>
                </c:pt>
                <c:pt idx="42">
                  <c:v>0.26997199999999999</c:v>
                </c:pt>
                <c:pt idx="43">
                  <c:v>0.26968700000000001</c:v>
                </c:pt>
                <c:pt idx="44">
                  <c:v>0.27008799999999999</c:v>
                </c:pt>
                <c:pt idx="45">
                  <c:v>0.27049499999999999</c:v>
                </c:pt>
                <c:pt idx="46">
                  <c:v>0.27021699999999998</c:v>
                </c:pt>
                <c:pt idx="47">
                  <c:v>0.270482</c:v>
                </c:pt>
                <c:pt idx="48">
                  <c:v>0.27080100000000001</c:v>
                </c:pt>
                <c:pt idx="49">
                  <c:v>0.27055099999999999</c:v>
                </c:pt>
                <c:pt idx="50">
                  <c:v>0.270617</c:v>
                </c:pt>
                <c:pt idx="51">
                  <c:v>0.271453</c:v>
                </c:pt>
                <c:pt idx="52">
                  <c:v>0.27135100000000001</c:v>
                </c:pt>
                <c:pt idx="53">
                  <c:v>0.27177200000000001</c:v>
                </c:pt>
                <c:pt idx="54">
                  <c:v>0.27199899999999999</c:v>
                </c:pt>
                <c:pt idx="55">
                  <c:v>0.27223599999999998</c:v>
                </c:pt>
                <c:pt idx="56">
                  <c:v>0.27283200000000002</c:v>
                </c:pt>
                <c:pt idx="57">
                  <c:v>0.27327600000000002</c:v>
                </c:pt>
                <c:pt idx="58">
                  <c:v>0.27304400000000001</c:v>
                </c:pt>
                <c:pt idx="59">
                  <c:v>0.27353499999999997</c:v>
                </c:pt>
                <c:pt idx="60">
                  <c:v>0.27373199999999998</c:v>
                </c:pt>
                <c:pt idx="61">
                  <c:v>0.27434500000000001</c:v>
                </c:pt>
                <c:pt idx="62">
                  <c:v>0.27447199999999999</c:v>
                </c:pt>
                <c:pt idx="63">
                  <c:v>0.27469399999999999</c:v>
                </c:pt>
                <c:pt idx="64">
                  <c:v>0.27564300000000003</c:v>
                </c:pt>
                <c:pt idx="65">
                  <c:v>0.27583200000000002</c:v>
                </c:pt>
                <c:pt idx="66">
                  <c:v>0.27616400000000002</c:v>
                </c:pt>
                <c:pt idx="67">
                  <c:v>0.27645999999999998</c:v>
                </c:pt>
                <c:pt idx="68">
                  <c:v>0.27399499999999999</c:v>
                </c:pt>
                <c:pt idx="69">
                  <c:v>0.26902199999999998</c:v>
                </c:pt>
                <c:pt idx="70">
                  <c:v>0.27610000000000001</c:v>
                </c:pt>
                <c:pt idx="71">
                  <c:v>0.26686500000000002</c:v>
                </c:pt>
                <c:pt idx="72">
                  <c:v>0.27362599999999998</c:v>
                </c:pt>
                <c:pt idx="73">
                  <c:v>0.28039199999999997</c:v>
                </c:pt>
                <c:pt idx="74">
                  <c:v>0.283717</c:v>
                </c:pt>
                <c:pt idx="75">
                  <c:v>0.272563</c:v>
                </c:pt>
                <c:pt idx="76">
                  <c:v>0.294736</c:v>
                </c:pt>
                <c:pt idx="77">
                  <c:v>0.280586</c:v>
                </c:pt>
                <c:pt idx="78">
                  <c:v>0.27057500000000001</c:v>
                </c:pt>
                <c:pt idx="79">
                  <c:v>0.26952100000000001</c:v>
                </c:pt>
                <c:pt idx="80">
                  <c:v>0.28223199999999998</c:v>
                </c:pt>
                <c:pt idx="81">
                  <c:v>0.28132400000000002</c:v>
                </c:pt>
                <c:pt idx="82">
                  <c:v>0.27467999999999998</c:v>
                </c:pt>
                <c:pt idx="83">
                  <c:v>0.29669899999999999</c:v>
                </c:pt>
                <c:pt idx="84">
                  <c:v>0.29336099999999998</c:v>
                </c:pt>
                <c:pt idx="85">
                  <c:v>0.29416799999999999</c:v>
                </c:pt>
                <c:pt idx="86">
                  <c:v>0.28325899999999998</c:v>
                </c:pt>
                <c:pt idx="87">
                  <c:v>0.28367399999999998</c:v>
                </c:pt>
                <c:pt idx="88">
                  <c:v>0.27200800000000003</c:v>
                </c:pt>
                <c:pt idx="89">
                  <c:v>0.287771</c:v>
                </c:pt>
                <c:pt idx="90">
                  <c:v>0.27853499999999998</c:v>
                </c:pt>
                <c:pt idx="91">
                  <c:v>0.27482299999999998</c:v>
                </c:pt>
                <c:pt idx="92">
                  <c:v>0.275391</c:v>
                </c:pt>
                <c:pt idx="93">
                  <c:v>0.288358</c:v>
                </c:pt>
                <c:pt idx="94">
                  <c:v>0.276113</c:v>
                </c:pt>
                <c:pt idx="95">
                  <c:v>0.275974</c:v>
                </c:pt>
                <c:pt idx="96">
                  <c:v>0.27488000000000001</c:v>
                </c:pt>
                <c:pt idx="97">
                  <c:v>0.27377499999999999</c:v>
                </c:pt>
                <c:pt idx="98">
                  <c:v>0.27027699999999999</c:v>
                </c:pt>
                <c:pt idx="99">
                  <c:v>0.26062999999999997</c:v>
                </c:pt>
                <c:pt idx="100">
                  <c:v>0.261739</c:v>
                </c:pt>
                <c:pt idx="101">
                  <c:v>0.263187</c:v>
                </c:pt>
                <c:pt idx="102">
                  <c:v>0.274702</c:v>
                </c:pt>
                <c:pt idx="103">
                  <c:v>0.276472</c:v>
                </c:pt>
                <c:pt idx="104">
                  <c:v>0.27555099999999999</c:v>
                </c:pt>
                <c:pt idx="105">
                  <c:v>0.27330500000000002</c:v>
                </c:pt>
                <c:pt idx="106">
                  <c:v>0.27513199999999999</c:v>
                </c:pt>
                <c:pt idx="107">
                  <c:v>0.27027099999999998</c:v>
                </c:pt>
                <c:pt idx="108">
                  <c:v>0.26948499999999997</c:v>
                </c:pt>
                <c:pt idx="109">
                  <c:v>0.27317799999999998</c:v>
                </c:pt>
                <c:pt idx="110">
                  <c:v>0.26968999999999999</c:v>
                </c:pt>
                <c:pt idx="111">
                  <c:v>0.26961299999999999</c:v>
                </c:pt>
                <c:pt idx="112">
                  <c:v>0.25935900000000001</c:v>
                </c:pt>
                <c:pt idx="113">
                  <c:v>0.27562799999999998</c:v>
                </c:pt>
                <c:pt idx="114">
                  <c:v>0.28190900000000002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A5-4525-B451-8757C8BA3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562312"/>
        <c:axId val="272562704"/>
      </c:scatterChart>
      <c:valAx>
        <c:axId val="272562312"/>
        <c:scaling>
          <c:orientation val="minMax"/>
          <c:max val="2020"/>
          <c:min val="1900"/>
        </c:scaling>
        <c:delete val="0"/>
        <c:axPos val="b"/>
        <c:numFmt formatCode="General" sourceLinked="1"/>
        <c:majorTickMark val="out"/>
        <c:minorTickMark val="none"/>
        <c:tickLblPos val="low"/>
        <c:crossAx val="272562704"/>
        <c:crosses val="autoZero"/>
        <c:crossBetween val="midCat"/>
        <c:majorUnit val="20"/>
      </c:valAx>
      <c:valAx>
        <c:axId val="272562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72562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Trends!$A$38</c:f>
              <c:strCache>
                <c:ptCount val="1"/>
                <c:pt idx="0">
                  <c:v>sum_raw2lit.nc.txt</c:v>
                </c:pt>
              </c:strCache>
            </c:strRef>
          </c:tx>
          <c:marker>
            <c:symbol val="none"/>
          </c:marker>
          <c:xVal>
            <c:numRef>
              <c:f>Trends!$B$1:$HC$1</c:f>
              <c:numCache>
                <c:formatCode>General</c:formatCode>
                <c:ptCount val="210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</c:numCache>
            </c:numRef>
          </c:xVal>
          <c:yVal>
            <c:numRef>
              <c:f>Trends!$B$38:$HC$38</c:f>
              <c:numCache>
                <c:formatCode>General</c:formatCode>
                <c:ptCount val="210"/>
                <c:pt idx="0">
                  <c:v>0.3</c:v>
                </c:pt>
                <c:pt idx="1">
                  <c:v>0.262625</c:v>
                </c:pt>
                <c:pt idx="2">
                  <c:v>0.27041300000000001</c:v>
                </c:pt>
                <c:pt idx="3">
                  <c:v>0.28672500000000001</c:v>
                </c:pt>
                <c:pt idx="4">
                  <c:v>0.30044500000000002</c:v>
                </c:pt>
                <c:pt idx="5">
                  <c:v>0.30888900000000002</c:v>
                </c:pt>
                <c:pt idx="6">
                  <c:v>0.31389</c:v>
                </c:pt>
                <c:pt idx="7">
                  <c:v>0.31754599999999999</c:v>
                </c:pt>
                <c:pt idx="8">
                  <c:v>0.32024999999999998</c:v>
                </c:pt>
                <c:pt idx="9">
                  <c:v>0.322098</c:v>
                </c:pt>
                <c:pt idx="10">
                  <c:v>0.32333499999999998</c:v>
                </c:pt>
                <c:pt idx="11">
                  <c:v>0.32423600000000002</c:v>
                </c:pt>
                <c:pt idx="12">
                  <c:v>0.32486500000000001</c:v>
                </c:pt>
                <c:pt idx="13">
                  <c:v>0.32549699999999998</c:v>
                </c:pt>
                <c:pt idx="14">
                  <c:v>0.32578000000000001</c:v>
                </c:pt>
                <c:pt idx="15">
                  <c:v>0.32603100000000002</c:v>
                </c:pt>
                <c:pt idx="16">
                  <c:v>0.32662600000000003</c:v>
                </c:pt>
                <c:pt idx="17">
                  <c:v>0.32669599999999999</c:v>
                </c:pt>
                <c:pt idx="18">
                  <c:v>0.32694299999999998</c:v>
                </c:pt>
                <c:pt idx="19">
                  <c:v>0.32746199999999998</c:v>
                </c:pt>
                <c:pt idx="20">
                  <c:v>0.32763599999999998</c:v>
                </c:pt>
                <c:pt idx="21">
                  <c:v>0.32743800000000001</c:v>
                </c:pt>
                <c:pt idx="22">
                  <c:v>0.32738499999999998</c:v>
                </c:pt>
                <c:pt idx="23">
                  <c:v>0.32771899999999998</c:v>
                </c:pt>
                <c:pt idx="24">
                  <c:v>0.32799400000000001</c:v>
                </c:pt>
                <c:pt idx="25">
                  <c:v>0.32795800000000003</c:v>
                </c:pt>
                <c:pt idx="26">
                  <c:v>0.32810299999999998</c:v>
                </c:pt>
                <c:pt idx="27">
                  <c:v>0.32844699999999999</c:v>
                </c:pt>
                <c:pt idx="28">
                  <c:v>0.328546</c:v>
                </c:pt>
                <c:pt idx="29">
                  <c:v>0.32908500000000002</c:v>
                </c:pt>
                <c:pt idx="30">
                  <c:v>0.32964399999999999</c:v>
                </c:pt>
                <c:pt idx="31">
                  <c:v>0.33001799999999998</c:v>
                </c:pt>
                <c:pt idx="32">
                  <c:v>0.33050099999999999</c:v>
                </c:pt>
                <c:pt idx="33">
                  <c:v>0.33055400000000001</c:v>
                </c:pt>
                <c:pt idx="34">
                  <c:v>0.33051700000000001</c:v>
                </c:pt>
                <c:pt idx="35">
                  <c:v>0.33060099999999998</c:v>
                </c:pt>
                <c:pt idx="36">
                  <c:v>0.33117999999999997</c:v>
                </c:pt>
                <c:pt idx="37">
                  <c:v>0.33129599999999998</c:v>
                </c:pt>
                <c:pt idx="38">
                  <c:v>0.331534</c:v>
                </c:pt>
                <c:pt idx="39">
                  <c:v>0.33199499999999998</c:v>
                </c:pt>
                <c:pt idx="40">
                  <c:v>0.332455</c:v>
                </c:pt>
                <c:pt idx="41">
                  <c:v>0.33261200000000002</c:v>
                </c:pt>
                <c:pt idx="42">
                  <c:v>0.33215299999999998</c:v>
                </c:pt>
                <c:pt idx="43">
                  <c:v>0.33225500000000002</c:v>
                </c:pt>
                <c:pt idx="44">
                  <c:v>0.33300099999999999</c:v>
                </c:pt>
                <c:pt idx="45">
                  <c:v>0.33329599999999998</c:v>
                </c:pt>
                <c:pt idx="46">
                  <c:v>0.33347100000000002</c:v>
                </c:pt>
                <c:pt idx="47">
                  <c:v>0.33405299999999999</c:v>
                </c:pt>
                <c:pt idx="48">
                  <c:v>0.33419399999999999</c:v>
                </c:pt>
                <c:pt idx="49">
                  <c:v>0.33387299999999998</c:v>
                </c:pt>
                <c:pt idx="50">
                  <c:v>0.33400600000000003</c:v>
                </c:pt>
                <c:pt idx="51">
                  <c:v>0.33484900000000001</c:v>
                </c:pt>
                <c:pt idx="52">
                  <c:v>0.33554800000000001</c:v>
                </c:pt>
                <c:pt idx="53">
                  <c:v>0.33575300000000002</c:v>
                </c:pt>
                <c:pt idx="54">
                  <c:v>0.33631</c:v>
                </c:pt>
                <c:pt idx="55">
                  <c:v>0.337177</c:v>
                </c:pt>
                <c:pt idx="56">
                  <c:v>0.33802100000000002</c:v>
                </c:pt>
                <c:pt idx="57">
                  <c:v>0.33836899999999998</c:v>
                </c:pt>
                <c:pt idx="58">
                  <c:v>0.33879199999999998</c:v>
                </c:pt>
                <c:pt idx="59">
                  <c:v>0.33884399999999998</c:v>
                </c:pt>
                <c:pt idx="60">
                  <c:v>0.33924100000000001</c:v>
                </c:pt>
                <c:pt idx="61">
                  <c:v>0.340119</c:v>
                </c:pt>
                <c:pt idx="62">
                  <c:v>0.34071099999999999</c:v>
                </c:pt>
                <c:pt idx="63">
                  <c:v>0.34131800000000001</c:v>
                </c:pt>
                <c:pt idx="64">
                  <c:v>0.34197499999999997</c:v>
                </c:pt>
                <c:pt idx="65">
                  <c:v>0.34256599999999998</c:v>
                </c:pt>
                <c:pt idx="66">
                  <c:v>0.343061</c:v>
                </c:pt>
                <c:pt idx="67">
                  <c:v>0.34347499999999997</c:v>
                </c:pt>
                <c:pt idx="68">
                  <c:v>0.343727</c:v>
                </c:pt>
                <c:pt idx="69">
                  <c:v>0.33633800000000003</c:v>
                </c:pt>
                <c:pt idx="70">
                  <c:v>0.34377799999999997</c:v>
                </c:pt>
                <c:pt idx="71">
                  <c:v>0.34088099999999999</c:v>
                </c:pt>
                <c:pt idx="72">
                  <c:v>0.34498800000000002</c:v>
                </c:pt>
                <c:pt idx="73">
                  <c:v>0.35670499999999999</c:v>
                </c:pt>
                <c:pt idx="74">
                  <c:v>0.36154700000000001</c:v>
                </c:pt>
                <c:pt idx="75">
                  <c:v>0.36647099999999999</c:v>
                </c:pt>
                <c:pt idx="76">
                  <c:v>0.36429800000000001</c:v>
                </c:pt>
                <c:pt idx="77">
                  <c:v>0.349688</c:v>
                </c:pt>
                <c:pt idx="78">
                  <c:v>0.32855899999999999</c:v>
                </c:pt>
                <c:pt idx="79">
                  <c:v>0.33802900000000002</c:v>
                </c:pt>
                <c:pt idx="80">
                  <c:v>0.34407900000000002</c:v>
                </c:pt>
                <c:pt idx="81">
                  <c:v>0.34245700000000001</c:v>
                </c:pt>
                <c:pt idx="82">
                  <c:v>0.34796300000000002</c:v>
                </c:pt>
                <c:pt idx="83">
                  <c:v>0.35380699999999998</c:v>
                </c:pt>
                <c:pt idx="84">
                  <c:v>0.353659</c:v>
                </c:pt>
                <c:pt idx="85">
                  <c:v>0.34424199999999999</c:v>
                </c:pt>
                <c:pt idx="86">
                  <c:v>0.33734399999999998</c:v>
                </c:pt>
                <c:pt idx="87">
                  <c:v>0.34226099999999998</c:v>
                </c:pt>
                <c:pt idx="88">
                  <c:v>0.34523700000000002</c:v>
                </c:pt>
                <c:pt idx="89">
                  <c:v>0.34494900000000001</c:v>
                </c:pt>
                <c:pt idx="90">
                  <c:v>0.33591900000000002</c:v>
                </c:pt>
                <c:pt idx="91">
                  <c:v>0.347335</c:v>
                </c:pt>
                <c:pt idx="92">
                  <c:v>0.35741899999999999</c:v>
                </c:pt>
                <c:pt idx="93">
                  <c:v>0.35397699999999999</c:v>
                </c:pt>
                <c:pt idx="94">
                  <c:v>0.35399700000000001</c:v>
                </c:pt>
                <c:pt idx="95">
                  <c:v>0.35626999999999998</c:v>
                </c:pt>
                <c:pt idx="96">
                  <c:v>0.35297499999999998</c:v>
                </c:pt>
                <c:pt idx="97">
                  <c:v>0.35548200000000002</c:v>
                </c:pt>
                <c:pt idx="98">
                  <c:v>0.34493400000000002</c:v>
                </c:pt>
                <c:pt idx="99">
                  <c:v>0.338723</c:v>
                </c:pt>
                <c:pt idx="100">
                  <c:v>0.32304300000000002</c:v>
                </c:pt>
                <c:pt idx="101">
                  <c:v>0.33935999999999999</c:v>
                </c:pt>
                <c:pt idx="102">
                  <c:v>0.36027999999999999</c:v>
                </c:pt>
                <c:pt idx="103">
                  <c:v>0.36093500000000001</c:v>
                </c:pt>
                <c:pt idx="104">
                  <c:v>0.36000399999999999</c:v>
                </c:pt>
                <c:pt idx="105">
                  <c:v>0.35298000000000002</c:v>
                </c:pt>
                <c:pt idx="106">
                  <c:v>0.34881400000000001</c:v>
                </c:pt>
                <c:pt idx="107">
                  <c:v>0.361674</c:v>
                </c:pt>
                <c:pt idx="108">
                  <c:v>0.363707</c:v>
                </c:pt>
                <c:pt idx="109">
                  <c:v>0.36180699999999999</c:v>
                </c:pt>
                <c:pt idx="110">
                  <c:v>0.34921799999999997</c:v>
                </c:pt>
                <c:pt idx="111">
                  <c:v>0.32921099999999998</c:v>
                </c:pt>
                <c:pt idx="112">
                  <c:v>0.34685199999999999</c:v>
                </c:pt>
                <c:pt idx="113">
                  <c:v>0.36424200000000001</c:v>
                </c:pt>
                <c:pt idx="114">
                  <c:v>0.37297999999999998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5-4D86-A1F4-7A5B70F54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563488"/>
        <c:axId val="272563880"/>
      </c:scatterChart>
      <c:valAx>
        <c:axId val="272563488"/>
        <c:scaling>
          <c:orientation val="minMax"/>
          <c:max val="2020"/>
          <c:min val="1900"/>
        </c:scaling>
        <c:delete val="0"/>
        <c:axPos val="b"/>
        <c:numFmt formatCode="General" sourceLinked="1"/>
        <c:majorTickMark val="out"/>
        <c:minorTickMark val="none"/>
        <c:tickLblPos val="low"/>
        <c:crossAx val="272563880"/>
        <c:crosses val="autoZero"/>
        <c:crossBetween val="midCat"/>
        <c:majorUnit val="20"/>
      </c:valAx>
      <c:valAx>
        <c:axId val="272563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72563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Trends!$A$57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Trends!$B$1:$HC$1</c:f>
              <c:numCache>
                <c:formatCode>General</c:formatCode>
                <c:ptCount val="210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</c:numCache>
            </c:numRef>
          </c:xVal>
          <c:yVal>
            <c:numRef>
              <c:f>Trends!$B$57:$HC$57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11-48FE-BF3F-7E47876F4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564664"/>
        <c:axId val="272838008"/>
      </c:scatterChart>
      <c:valAx>
        <c:axId val="272564664"/>
        <c:scaling>
          <c:orientation val="minMax"/>
          <c:max val="2020"/>
          <c:min val="1900"/>
        </c:scaling>
        <c:delete val="0"/>
        <c:axPos val="b"/>
        <c:numFmt formatCode="General" sourceLinked="1"/>
        <c:majorTickMark val="out"/>
        <c:minorTickMark val="none"/>
        <c:tickLblPos val="low"/>
        <c:crossAx val="272838008"/>
        <c:crosses val="autoZero"/>
        <c:crossBetween val="midCat"/>
        <c:majorUnit val="20"/>
      </c:valAx>
      <c:valAx>
        <c:axId val="2728380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72564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466469436985116"/>
          <c:y val="2.15467461383698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Trends!$A$103</c:f>
              <c:strCache>
                <c:ptCount val="1"/>
                <c:pt idx="0">
                  <c:v>delta_totceco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Trends!$B$102:$DL$102</c:f>
              <c:numCache>
                <c:formatCode>General</c:formatCode>
                <c:ptCount val="115"/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</c:numCache>
            </c:numRef>
          </c:cat>
          <c:val>
            <c:numRef>
              <c:f>Trends!$B$103:$DL$103</c:f>
              <c:numCache>
                <c:formatCode>General</c:formatCode>
                <c:ptCount val="115"/>
                <c:pt idx="1">
                  <c:v>9.7915000000000418E-2</c:v>
                </c:pt>
                <c:pt idx="2">
                  <c:v>2.2095000000000198E-2</c:v>
                </c:pt>
                <c:pt idx="3">
                  <c:v>1.5544999999999476E-2</c:v>
                </c:pt>
                <c:pt idx="4">
                  <c:v>1.9178000000000139E-2</c:v>
                </c:pt>
                <c:pt idx="5">
                  <c:v>1.9183000000001726E-2</c:v>
                </c:pt>
                <c:pt idx="6">
                  <c:v>2.0294999999997287E-2</c:v>
                </c:pt>
                <c:pt idx="7">
                  <c:v>1.861600000000152E-2</c:v>
                </c:pt>
                <c:pt idx="8">
                  <c:v>1.7466999999999899E-2</c:v>
                </c:pt>
                <c:pt idx="9">
                  <c:v>1.6719999999999402E-2</c:v>
                </c:pt>
                <c:pt idx="10">
                  <c:v>1.4791999999999916E-2</c:v>
                </c:pt>
                <c:pt idx="11">
                  <c:v>1.388899999999893E-2</c:v>
                </c:pt>
                <c:pt idx="12">
                  <c:v>1.2460000000000804E-2</c:v>
                </c:pt>
                <c:pt idx="13">
                  <c:v>1.0073000000001997E-2</c:v>
                </c:pt>
                <c:pt idx="14">
                  <c:v>9.2689999999997497E-3</c:v>
                </c:pt>
                <c:pt idx="15">
                  <c:v>8.7999999999972545E-3</c:v>
                </c:pt>
                <c:pt idx="16">
                  <c:v>4.9950000000009709E-3</c:v>
                </c:pt>
                <c:pt idx="17">
                  <c:v>6.6680000000012285E-3</c:v>
                </c:pt>
                <c:pt idx="18">
                  <c:v>5.7419999999979154E-3</c:v>
                </c:pt>
                <c:pt idx="19">
                  <c:v>2.936000000001826E-3</c:v>
                </c:pt>
                <c:pt idx="20">
                  <c:v>6.6000000000343562E-5</c:v>
                </c:pt>
                <c:pt idx="21">
                  <c:v>-2.8000000000361069E-5</c:v>
                </c:pt>
                <c:pt idx="22">
                  <c:v>2.250000000003638E-4</c:v>
                </c:pt>
                <c:pt idx="23">
                  <c:v>-4.0100000000009572E-4</c:v>
                </c:pt>
                <c:pt idx="24">
                  <c:v>-2.1860000000017976E-3</c:v>
                </c:pt>
                <c:pt idx="25">
                  <c:v>-5.8699999999944907E-4</c:v>
                </c:pt>
                <c:pt idx="26">
                  <c:v>-1.4490000000009218E-3</c:v>
                </c:pt>
                <c:pt idx="27">
                  <c:v>-2.8929999999967038E-3</c:v>
                </c:pt>
                <c:pt idx="28">
                  <c:v>-6.9700000000239015E-4</c:v>
                </c:pt>
                <c:pt idx="29">
                  <c:v>-1.5590000000003101E-3</c:v>
                </c:pt>
                <c:pt idx="30">
                  <c:v>-8.2099999999840634E-4</c:v>
                </c:pt>
                <c:pt idx="31">
                  <c:v>-1.094999999999402E-3</c:v>
                </c:pt>
                <c:pt idx="32">
                  <c:v>-2.4060000000005743E-3</c:v>
                </c:pt>
                <c:pt idx="33">
                  <c:v>-2.2480000000015821E-3</c:v>
                </c:pt>
                <c:pt idx="34">
                  <c:v>-2.6709999999994238E-3</c:v>
                </c:pt>
                <c:pt idx="35">
                  <c:v>-1.2369999999997106E-3</c:v>
                </c:pt>
                <c:pt idx="36">
                  <c:v>-3.9119999999996935E-3</c:v>
                </c:pt>
                <c:pt idx="37">
                  <c:v>-2.2120000000001028E-3</c:v>
                </c:pt>
                <c:pt idx="38">
                  <c:v>-1.6730000000002576E-3</c:v>
                </c:pt>
                <c:pt idx="39">
                  <c:v>-1.1420000000015307E-3</c:v>
                </c:pt>
                <c:pt idx="40">
                  <c:v>-2.7799999999977842E-3</c:v>
                </c:pt>
                <c:pt idx="41">
                  <c:v>-3.8610000000005584E-3</c:v>
                </c:pt>
                <c:pt idx="42">
                  <c:v>-3.0830000000001689E-3</c:v>
                </c:pt>
                <c:pt idx="43">
                  <c:v>-1.1070000000010793E-3</c:v>
                </c:pt>
                <c:pt idx="44">
                  <c:v>-2.6329999999994413E-3</c:v>
                </c:pt>
                <c:pt idx="45">
                  <c:v>-2.7240000000006148E-3</c:v>
                </c:pt>
                <c:pt idx="46">
                  <c:v>-7.899999999949614E-5</c:v>
                </c:pt>
                <c:pt idx="47">
                  <c:v>-2.0159999999975753E-3</c:v>
                </c:pt>
                <c:pt idx="48">
                  <c:v>-3.1190000000016482E-3</c:v>
                </c:pt>
                <c:pt idx="49">
                  <c:v>-1.9519999999992876E-3</c:v>
                </c:pt>
                <c:pt idx="50">
                  <c:v>1.245999999998304E-3</c:v>
                </c:pt>
                <c:pt idx="51">
                  <c:v>-1.0030000000007533E-3</c:v>
                </c:pt>
                <c:pt idx="52">
                  <c:v>-3.9199999999794954E-4</c:v>
                </c:pt>
                <c:pt idx="53">
                  <c:v>1.0030000000007533E-3</c:v>
                </c:pt>
                <c:pt idx="54">
                  <c:v>2.0430000000004611E-3</c:v>
                </c:pt>
                <c:pt idx="55">
                  <c:v>2.725999999999118E-3</c:v>
                </c:pt>
                <c:pt idx="56">
                  <c:v>1.4819999999993172E-3</c:v>
                </c:pt>
                <c:pt idx="57">
                  <c:v>3.0169999999998254E-3</c:v>
                </c:pt>
                <c:pt idx="58">
                  <c:v>9.4100000000096884E-4</c:v>
                </c:pt>
                <c:pt idx="59">
                  <c:v>2.9690000000002215E-3</c:v>
                </c:pt>
                <c:pt idx="60">
                  <c:v>4.1650000000004184E-3</c:v>
                </c:pt>
                <c:pt idx="61">
                  <c:v>3.739999999996968E-3</c:v>
                </c:pt>
                <c:pt idx="62">
                  <c:v>4.8840000000005546E-3</c:v>
                </c:pt>
                <c:pt idx="63">
                  <c:v>5.7000000000009265E-3</c:v>
                </c:pt>
                <c:pt idx="64">
                  <c:v>4.6700000000008401E-3</c:v>
                </c:pt>
                <c:pt idx="65">
                  <c:v>5.2449999999986119E-3</c:v>
                </c:pt>
                <c:pt idx="66">
                  <c:v>5.0069999999990955E-3</c:v>
                </c:pt>
                <c:pt idx="67">
                  <c:v>-0.2507969999999986</c:v>
                </c:pt>
                <c:pt idx="68">
                  <c:v>1.1599000000000359E-2</c:v>
                </c:pt>
                <c:pt idx="69">
                  <c:v>1.2609000000001203E-2</c:v>
                </c:pt>
                <c:pt idx="70">
                  <c:v>-1.9667000000001877E-2</c:v>
                </c:pt>
                <c:pt idx="71">
                  <c:v>1.5104000000000894E-2</c:v>
                </c:pt>
                <c:pt idx="72">
                  <c:v>4.9181999999998283E-2</c:v>
                </c:pt>
                <c:pt idx="73">
                  <c:v>2.0651000000000863E-2</c:v>
                </c:pt>
                <c:pt idx="74">
                  <c:v>3.3058000000000476E-2</c:v>
                </c:pt>
                <c:pt idx="75">
                  <c:v>1.2022000000001754E-2</c:v>
                </c:pt>
                <c:pt idx="76">
                  <c:v>-4.2964000000001334E-2</c:v>
                </c:pt>
                <c:pt idx="77">
                  <c:v>-6.5483000000000402E-2</c:v>
                </c:pt>
                <c:pt idx="78">
                  <c:v>4.6655000000001223E-2</c:v>
                </c:pt>
                <c:pt idx="79">
                  <c:v>-1.8509000000001663E-2</c:v>
                </c:pt>
                <c:pt idx="80">
                  <c:v>-4.8393000000000796E-2</c:v>
                </c:pt>
                <c:pt idx="81">
                  <c:v>-2.0446999999997217E-2</c:v>
                </c:pt>
                <c:pt idx="82">
                  <c:v>2.0811999999999387E-2</c:v>
                </c:pt>
                <c:pt idx="83">
                  <c:v>-3.9357000000002529E-2</c:v>
                </c:pt>
                <c:pt idx="84">
                  <c:v>-5.5506999999998641E-2</c:v>
                </c:pt>
                <c:pt idx="85">
                  <c:v>-7.1730999999999767E-2</c:v>
                </c:pt>
                <c:pt idx="86">
                  <c:v>-1.5709999999998558E-2</c:v>
                </c:pt>
                <c:pt idx="87">
                  <c:v>-2.635800000000188E-2</c:v>
                </c:pt>
                <c:pt idx="88">
                  <c:v>-7.1149999999988722E-3</c:v>
                </c:pt>
                <c:pt idx="89">
                  <c:v>-7.1362000000000592E-2</c:v>
                </c:pt>
                <c:pt idx="90">
                  <c:v>1.032199999999861E-2</c:v>
                </c:pt>
                <c:pt idx="91">
                  <c:v>8.003999999999678E-3</c:v>
                </c:pt>
                <c:pt idx="92">
                  <c:v>-8.7839999999985707E-3</c:v>
                </c:pt>
                <c:pt idx="93">
                  <c:v>-2.5272999999998547E-2</c:v>
                </c:pt>
                <c:pt idx="94">
                  <c:v>-1.4169000000002541E-2</c:v>
                </c:pt>
                <c:pt idx="95">
                  <c:v>-1.8136999999999404E-2</c:v>
                </c:pt>
                <c:pt idx="96">
                  <c:v>5.2160000000007756E-3</c:v>
                </c:pt>
                <c:pt idx="97">
                  <c:v>-5.2130999999999261E-2</c:v>
                </c:pt>
                <c:pt idx="98">
                  <c:v>-3.8185999999999609E-2</c:v>
                </c:pt>
                <c:pt idx="99">
                  <c:v>-8.2015000000001947E-2</c:v>
                </c:pt>
                <c:pt idx="100">
                  <c:v>4.5466000000001117E-2</c:v>
                </c:pt>
                <c:pt idx="101">
                  <c:v>3.6366000000001009E-2</c:v>
                </c:pt>
                <c:pt idx="102">
                  <c:v>3.1309999999997729E-3</c:v>
                </c:pt>
                <c:pt idx="103">
                  <c:v>1.323099999999755E-2</c:v>
                </c:pt>
                <c:pt idx="104">
                  <c:v>-3.6547999999999803E-2</c:v>
                </c:pt>
                <c:pt idx="105">
                  <c:v>-1.6482999999997361E-2</c:v>
                </c:pt>
                <c:pt idx="106">
                  <c:v>2.6287999999997425E-2</c:v>
                </c:pt>
                <c:pt idx="107">
                  <c:v>5.9010000000014884E-3</c:v>
                </c:pt>
                <c:pt idx="108">
                  <c:v>8.1899999999990314E-3</c:v>
                </c:pt>
                <c:pt idx="109">
                  <c:v>-3.5004999999998176E-2</c:v>
                </c:pt>
                <c:pt idx="110">
                  <c:v>-6.6522000000002635E-2</c:v>
                </c:pt>
                <c:pt idx="111">
                  <c:v>3.0630000000002156E-2</c:v>
                </c:pt>
                <c:pt idx="112">
                  <c:v>4.3072999999999695E-2</c:v>
                </c:pt>
                <c:pt idx="113">
                  <c:v>4.5685999999999893E-2</c:v>
                </c:pt>
                <c:pt idx="114">
                  <c:v>6.7219999999998947E-3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86-41AA-9004-C3233FE55E57}"/>
            </c:ext>
          </c:extLst>
        </c:ser>
        <c:ser>
          <c:idx val="1"/>
          <c:order val="1"/>
          <c:tx>
            <c:strRef>
              <c:f>Trends!$A$104</c:f>
              <c:strCache>
                <c:ptCount val="1"/>
                <c:pt idx="0">
                  <c:v>NBP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Trends!$B$102:$DL$102</c:f>
              <c:numCache>
                <c:formatCode>General</c:formatCode>
                <c:ptCount val="115"/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</c:numCache>
            </c:numRef>
          </c:cat>
          <c:val>
            <c:numRef>
              <c:f>Trends!$B$104:$DL$104</c:f>
              <c:numCache>
                <c:formatCode>General</c:formatCode>
                <c:ptCount val="115"/>
                <c:pt idx="1">
                  <c:v>-5.1199000000000001E-2</c:v>
                </c:pt>
                <c:pt idx="2">
                  <c:v>-2.6984000000000001E-2</c:v>
                </c:pt>
                <c:pt idx="3">
                  <c:v>-1.5344E-2</c:v>
                </c:pt>
                <c:pt idx="4">
                  <c:v>-1.2012E-2</c:v>
                </c:pt>
                <c:pt idx="5">
                  <c:v>-7.2680000000000002E-3</c:v>
                </c:pt>
                <c:pt idx="6">
                  <c:v>-1.206E-3</c:v>
                </c:pt>
                <c:pt idx="7">
                  <c:v>2.0219999999999999E-3</c:v>
                </c:pt>
                <c:pt idx="8">
                  <c:v>4.4619999999999998E-3</c:v>
                </c:pt>
                <c:pt idx="9">
                  <c:v>6.7669999999999996E-3</c:v>
                </c:pt>
                <c:pt idx="10">
                  <c:v>7.2890000000000003E-3</c:v>
                </c:pt>
                <c:pt idx="11">
                  <c:v>7.8340000000000007E-3</c:v>
                </c:pt>
                <c:pt idx="12">
                  <c:v>7.8530000000000006E-3</c:v>
                </c:pt>
                <c:pt idx="13">
                  <c:v>6.5680000000000001E-3</c:v>
                </c:pt>
                <c:pt idx="14">
                  <c:v>6.5599999999999999E-3</c:v>
                </c:pt>
                <c:pt idx="15">
                  <c:v>6.7869999999999996E-3</c:v>
                </c:pt>
                <c:pt idx="16">
                  <c:v>3.398E-3</c:v>
                </c:pt>
                <c:pt idx="17">
                  <c:v>4.7679999999999997E-3</c:v>
                </c:pt>
                <c:pt idx="18">
                  <c:v>4.1419999999999998E-3</c:v>
                </c:pt>
                <c:pt idx="19">
                  <c:v>2.101E-3</c:v>
                </c:pt>
                <c:pt idx="20">
                  <c:v>6.6000000000000005E-5</c:v>
                </c:pt>
                <c:pt idx="21">
                  <c:v>-2.9E-5</c:v>
                </c:pt>
                <c:pt idx="22">
                  <c:v>2.2499999999999999E-4</c:v>
                </c:pt>
                <c:pt idx="23">
                  <c:v>-4.0200000000000001E-4</c:v>
                </c:pt>
                <c:pt idx="24">
                  <c:v>-2.186E-3</c:v>
                </c:pt>
                <c:pt idx="25">
                  <c:v>-5.8799999999999998E-4</c:v>
                </c:pt>
                <c:pt idx="26">
                  <c:v>-1.449E-3</c:v>
                </c:pt>
                <c:pt idx="27">
                  <c:v>-2.8939999999999999E-3</c:v>
                </c:pt>
                <c:pt idx="28">
                  <c:v>-6.9700000000000003E-4</c:v>
                </c:pt>
                <c:pt idx="29">
                  <c:v>-1.5590000000000001E-3</c:v>
                </c:pt>
                <c:pt idx="30">
                  <c:v>-8.2200000000000003E-4</c:v>
                </c:pt>
                <c:pt idx="31">
                  <c:v>-1.0950000000000001E-3</c:v>
                </c:pt>
                <c:pt idx="32">
                  <c:v>-2.4060000000000002E-3</c:v>
                </c:pt>
                <c:pt idx="33">
                  <c:v>-2.248E-3</c:v>
                </c:pt>
                <c:pt idx="34">
                  <c:v>-2.6719999999999999E-3</c:v>
                </c:pt>
                <c:pt idx="35">
                  <c:v>-1.237E-3</c:v>
                </c:pt>
                <c:pt idx="36">
                  <c:v>-3.9119999999999997E-3</c:v>
                </c:pt>
                <c:pt idx="37">
                  <c:v>-2.212E-3</c:v>
                </c:pt>
                <c:pt idx="38">
                  <c:v>-1.6739999999999999E-3</c:v>
                </c:pt>
                <c:pt idx="39">
                  <c:v>-1.142E-3</c:v>
                </c:pt>
                <c:pt idx="40">
                  <c:v>-2.7799999999999999E-3</c:v>
                </c:pt>
                <c:pt idx="41">
                  <c:v>-3.862E-3</c:v>
                </c:pt>
                <c:pt idx="42">
                  <c:v>-3.0829999999999998E-3</c:v>
                </c:pt>
                <c:pt idx="43">
                  <c:v>-1.1069999999999999E-3</c:v>
                </c:pt>
                <c:pt idx="44">
                  <c:v>-2.6340000000000001E-3</c:v>
                </c:pt>
                <c:pt idx="45">
                  <c:v>-2.7239999999999999E-3</c:v>
                </c:pt>
                <c:pt idx="46">
                  <c:v>-7.8999999999999996E-5</c:v>
                </c:pt>
                <c:pt idx="47">
                  <c:v>-2.016E-3</c:v>
                </c:pt>
                <c:pt idx="48">
                  <c:v>-3.1189999999999998E-3</c:v>
                </c:pt>
                <c:pt idx="49">
                  <c:v>-1.952E-3</c:v>
                </c:pt>
                <c:pt idx="50">
                  <c:v>1.245E-3</c:v>
                </c:pt>
                <c:pt idx="51">
                  <c:v>-1.0039999999999999E-3</c:v>
                </c:pt>
                <c:pt idx="52">
                  <c:v>-3.9100000000000002E-4</c:v>
                </c:pt>
                <c:pt idx="53">
                  <c:v>1.0020000000000001E-3</c:v>
                </c:pt>
                <c:pt idx="54">
                  <c:v>2.0430000000000001E-3</c:v>
                </c:pt>
                <c:pt idx="55">
                  <c:v>2.725E-3</c:v>
                </c:pt>
                <c:pt idx="56">
                  <c:v>1.4809999999999999E-3</c:v>
                </c:pt>
                <c:pt idx="57">
                  <c:v>3.0170000000000002E-3</c:v>
                </c:pt>
                <c:pt idx="58">
                  <c:v>9.41E-4</c:v>
                </c:pt>
                <c:pt idx="59">
                  <c:v>2.9689999999999999E-3</c:v>
                </c:pt>
                <c:pt idx="60">
                  <c:v>4.1640000000000002E-3</c:v>
                </c:pt>
                <c:pt idx="61">
                  <c:v>3.7399999999999998E-3</c:v>
                </c:pt>
                <c:pt idx="62">
                  <c:v>4.8840000000000003E-3</c:v>
                </c:pt>
                <c:pt idx="63">
                  <c:v>5.7000000000000002E-3</c:v>
                </c:pt>
                <c:pt idx="64">
                  <c:v>4.6690000000000004E-3</c:v>
                </c:pt>
                <c:pt idx="65">
                  <c:v>5.2449999999999997E-3</c:v>
                </c:pt>
                <c:pt idx="66">
                  <c:v>5.0070000000000002E-3</c:v>
                </c:pt>
                <c:pt idx="67">
                  <c:v>4.8589999999999996E-3</c:v>
                </c:pt>
                <c:pt idx="68">
                  <c:v>1.1599E-2</c:v>
                </c:pt>
                <c:pt idx="69">
                  <c:v>1.2609E-2</c:v>
                </c:pt>
                <c:pt idx="70">
                  <c:v>-1.9668000000000001E-2</c:v>
                </c:pt>
                <c:pt idx="71">
                  <c:v>1.5103999999999999E-2</c:v>
                </c:pt>
                <c:pt idx="72">
                  <c:v>4.9181999999999997E-2</c:v>
                </c:pt>
                <c:pt idx="73">
                  <c:v>2.0650999999999999E-2</c:v>
                </c:pt>
                <c:pt idx="74">
                  <c:v>3.3057000000000003E-2</c:v>
                </c:pt>
                <c:pt idx="75">
                  <c:v>1.2022E-2</c:v>
                </c:pt>
                <c:pt idx="76">
                  <c:v>-4.2964000000000002E-2</c:v>
                </c:pt>
                <c:pt idx="77">
                  <c:v>-6.5483E-2</c:v>
                </c:pt>
                <c:pt idx="78">
                  <c:v>4.6654000000000001E-2</c:v>
                </c:pt>
                <c:pt idx="79">
                  <c:v>-1.8509000000000001E-2</c:v>
                </c:pt>
                <c:pt idx="80">
                  <c:v>-4.8392999999999999E-2</c:v>
                </c:pt>
                <c:pt idx="81">
                  <c:v>-2.0447E-2</c:v>
                </c:pt>
                <c:pt idx="82">
                  <c:v>2.0811E-2</c:v>
                </c:pt>
                <c:pt idx="83">
                  <c:v>-3.9357000000000003E-2</c:v>
                </c:pt>
                <c:pt idx="84">
                  <c:v>-5.5507000000000001E-2</c:v>
                </c:pt>
                <c:pt idx="85">
                  <c:v>-7.1731000000000003E-2</c:v>
                </c:pt>
                <c:pt idx="86">
                  <c:v>-1.5710999999999999E-2</c:v>
                </c:pt>
                <c:pt idx="87">
                  <c:v>-2.6357999999999999E-2</c:v>
                </c:pt>
                <c:pt idx="88">
                  <c:v>-7.1159999999999999E-3</c:v>
                </c:pt>
                <c:pt idx="89">
                  <c:v>-7.1361999999999995E-2</c:v>
                </c:pt>
                <c:pt idx="90">
                  <c:v>1.0322E-2</c:v>
                </c:pt>
                <c:pt idx="91">
                  <c:v>8.0040000000000007E-3</c:v>
                </c:pt>
                <c:pt idx="92">
                  <c:v>-8.7849999999999994E-3</c:v>
                </c:pt>
                <c:pt idx="93">
                  <c:v>-2.5273E-2</c:v>
                </c:pt>
                <c:pt idx="94">
                  <c:v>-1.4168999999999999E-2</c:v>
                </c:pt>
                <c:pt idx="95">
                  <c:v>-1.8137E-2</c:v>
                </c:pt>
                <c:pt idx="96">
                  <c:v>5.2160000000000002E-3</c:v>
                </c:pt>
                <c:pt idx="97">
                  <c:v>-5.2131999999999998E-2</c:v>
                </c:pt>
                <c:pt idx="98">
                  <c:v>-3.8185999999999998E-2</c:v>
                </c:pt>
                <c:pt idx="99">
                  <c:v>-8.2015000000000005E-2</c:v>
                </c:pt>
                <c:pt idx="100">
                  <c:v>4.5464999999999998E-2</c:v>
                </c:pt>
                <c:pt idx="101">
                  <c:v>3.6366000000000002E-2</c:v>
                </c:pt>
                <c:pt idx="102">
                  <c:v>3.1310000000000001E-3</c:v>
                </c:pt>
                <c:pt idx="103">
                  <c:v>1.3231E-2</c:v>
                </c:pt>
                <c:pt idx="104">
                  <c:v>-3.6547999999999997E-2</c:v>
                </c:pt>
                <c:pt idx="105">
                  <c:v>-1.6483999999999999E-2</c:v>
                </c:pt>
                <c:pt idx="106">
                  <c:v>2.6287999999999999E-2</c:v>
                </c:pt>
                <c:pt idx="107">
                  <c:v>5.8999999999999999E-3</c:v>
                </c:pt>
                <c:pt idx="108">
                  <c:v>8.1899999999999994E-3</c:v>
                </c:pt>
                <c:pt idx="109">
                  <c:v>-3.5005000000000001E-2</c:v>
                </c:pt>
                <c:pt idx="110">
                  <c:v>-6.6522999999999999E-2</c:v>
                </c:pt>
                <c:pt idx="111">
                  <c:v>3.0630000000000001E-2</c:v>
                </c:pt>
                <c:pt idx="112">
                  <c:v>4.3073E-2</c:v>
                </c:pt>
                <c:pt idx="113">
                  <c:v>4.5685000000000003E-2</c:v>
                </c:pt>
                <c:pt idx="114">
                  <c:v>6.7219999999999997E-3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86-41AA-9004-C3233FE55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839576"/>
        <c:axId val="272839968"/>
      </c:lineChart>
      <c:catAx>
        <c:axId val="27283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839968"/>
        <c:crosses val="autoZero"/>
        <c:auto val="1"/>
        <c:lblAlgn val="ctr"/>
        <c:lblOffset val="100"/>
        <c:noMultiLvlLbl val="0"/>
      </c:catAx>
      <c:valAx>
        <c:axId val="27283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83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466469436985116"/>
          <c:y val="2.15467461383698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Trends!$A$105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Trends!$B$102:$DL$102</c:f>
              <c:numCache>
                <c:formatCode>General</c:formatCode>
                <c:ptCount val="115"/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</c:numCache>
            </c:numRef>
          </c:cat>
          <c:val>
            <c:numRef>
              <c:f>Trends!$B$105:$DL$105</c:f>
              <c:numCache>
                <c:formatCode>General</c:formatCode>
                <c:ptCount val="115"/>
                <c:pt idx="11">
                  <c:v>6.0549999999989293E-3</c:v>
                </c:pt>
                <c:pt idx="12">
                  <c:v>4.6070000000008032E-3</c:v>
                </c:pt>
                <c:pt idx="13">
                  <c:v>3.505000000001997E-3</c:v>
                </c:pt>
                <c:pt idx="14">
                  <c:v>2.7089999999997498E-3</c:v>
                </c:pt>
                <c:pt idx="15">
                  <c:v>2.0129999999972548E-3</c:v>
                </c:pt>
                <c:pt idx="16">
                  <c:v>1.5970000000009709E-3</c:v>
                </c:pt>
                <c:pt idx="17">
                  <c:v>1.9000000000012288E-3</c:v>
                </c:pt>
                <c:pt idx="18">
                  <c:v>1.5999999999979156E-3</c:v>
                </c:pt>
                <c:pt idx="19">
                  <c:v>8.3500000000182604E-4</c:v>
                </c:pt>
                <c:pt idx="20">
                  <c:v>3.4355656340634422E-16</c:v>
                </c:pt>
                <c:pt idx="21">
                  <c:v>9.9999999963893077E-7</c:v>
                </c:pt>
                <c:pt idx="22">
                  <c:v>3.6380403897751101E-16</c:v>
                </c:pt>
                <c:pt idx="23">
                  <c:v>9.9999999990428926E-7</c:v>
                </c:pt>
                <c:pt idx="24">
                  <c:v>-1.7976072019809664E-15</c:v>
                </c:pt>
                <c:pt idx="25">
                  <c:v>1.0000000005509074E-6</c:v>
                </c:pt>
                <c:pt idx="26">
                  <c:v>-9.2178868704717587E-16</c:v>
                </c:pt>
                <c:pt idx="27">
                  <c:v>1.0000000032961073E-6</c:v>
                </c:pt>
                <c:pt idx="28">
                  <c:v>-2.3901236892442945E-15</c:v>
                </c:pt>
                <c:pt idx="29">
                  <c:v>-3.1008182133085427E-16</c:v>
                </c:pt>
                <c:pt idx="30">
                  <c:v>1.0000000015936931E-6</c:v>
                </c:pt>
                <c:pt idx="31">
                  <c:v>5.9804591834300425E-16</c:v>
                </c:pt>
                <c:pt idx="32">
                  <c:v>-5.7419347054832315E-16</c:v>
                </c:pt>
                <c:pt idx="33">
                  <c:v>-1.5820678100908481E-15</c:v>
                </c:pt>
                <c:pt idx="34">
                  <c:v>1.0000000005760609E-6</c:v>
                </c:pt>
                <c:pt idx="35">
                  <c:v>2.8948198005362968E-16</c:v>
                </c:pt>
                <c:pt idx="36">
                  <c:v>3.0617869350990645E-16</c:v>
                </c:pt>
                <c:pt idx="37">
                  <c:v>-1.0278236595162582E-16</c:v>
                </c:pt>
                <c:pt idx="38">
                  <c:v>9.9999999974230945E-7</c:v>
                </c:pt>
                <c:pt idx="39">
                  <c:v>-1.5306766271150352E-15</c:v>
                </c:pt>
                <c:pt idx="40">
                  <c:v>2.2156755596913769E-15</c:v>
                </c:pt>
                <c:pt idx="41">
                  <c:v>9.9999999944155177E-7</c:v>
                </c:pt>
                <c:pt idx="42">
                  <c:v>-1.6913553890773869E-16</c:v>
                </c:pt>
                <c:pt idx="43">
                  <c:v>-1.0794316829265682E-15</c:v>
                </c:pt>
                <c:pt idx="44">
                  <c:v>1.0000000005587137E-6</c:v>
                </c:pt>
                <c:pt idx="45">
                  <c:v>-6.1495947223377811E-16</c:v>
                </c:pt>
                <c:pt idx="46">
                  <c:v>5.0385585460832605E-16</c:v>
                </c:pt>
                <c:pt idx="47">
                  <c:v>2.4247097385465821E-15</c:v>
                </c:pt>
                <c:pt idx="48">
                  <c:v>-1.6484209830469609E-15</c:v>
                </c:pt>
                <c:pt idx="49">
                  <c:v>7.1232082732297641E-16</c:v>
                </c:pt>
                <c:pt idx="50">
                  <c:v>9.9999999830400685E-7</c:v>
                </c:pt>
                <c:pt idx="51">
                  <c:v>9.9999999924661222E-7</c:v>
                </c:pt>
                <c:pt idx="52">
                  <c:v>-9.9999999794952695E-7</c:v>
                </c:pt>
                <c:pt idx="53">
                  <c:v>1.0000000007532196E-6</c:v>
                </c:pt>
                <c:pt idx="54">
                  <c:v>4.6100276374083649E-16</c:v>
                </c:pt>
                <c:pt idx="55">
                  <c:v>9.9999999911802584E-7</c:v>
                </c:pt>
                <c:pt idx="56">
                  <c:v>9.999999993173022E-7</c:v>
                </c:pt>
                <c:pt idx="57">
                  <c:v>-1.7477339020466331E-16</c:v>
                </c:pt>
                <c:pt idx="58">
                  <c:v>9.6884306133304676E-16</c:v>
                </c:pt>
                <c:pt idx="59">
                  <c:v>2.2161092405603711E-16</c:v>
                </c:pt>
                <c:pt idx="60">
                  <c:v>1.0000000004182011E-6</c:v>
                </c:pt>
                <c:pt idx="61">
                  <c:v>-3.0318629551384646E-15</c:v>
                </c:pt>
                <c:pt idx="62">
                  <c:v>5.5424415057458987E-16</c:v>
                </c:pt>
                <c:pt idx="63">
                  <c:v>9.2634233617161499E-16</c:v>
                </c:pt>
                <c:pt idx="64">
                  <c:v>1.0000000008397389E-6</c:v>
                </c:pt>
                <c:pt idx="65">
                  <c:v>-1.3877787807814457E-15</c:v>
                </c:pt>
                <c:pt idx="66">
                  <c:v>-9.046582927219049E-16</c:v>
                </c:pt>
                <c:pt idx="67">
                  <c:v>-0.25565599999999861</c:v>
                </c:pt>
                <c:pt idx="68">
                  <c:v>3.5908775952719907E-16</c:v>
                </c:pt>
                <c:pt idx="69">
                  <c:v>1.2021633688519273E-15</c:v>
                </c:pt>
                <c:pt idx="70">
                  <c:v>9.9999999812402929E-7</c:v>
                </c:pt>
                <c:pt idx="71">
                  <c:v>8.9511731360403246E-16</c:v>
                </c:pt>
                <c:pt idx="72">
                  <c:v>-1.7139067942650854E-15</c:v>
                </c:pt>
                <c:pt idx="73">
                  <c:v>8.6389229103644993E-16</c:v>
                </c:pt>
                <c:pt idx="74">
                  <c:v>1.0000000004728449E-6</c:v>
                </c:pt>
                <c:pt idx="75">
                  <c:v>1.753805434212552E-15</c:v>
                </c:pt>
                <c:pt idx="76">
                  <c:v>-1.3322676295501878E-15</c:v>
                </c:pt>
                <c:pt idx="77">
                  <c:v>-4.0245584642661925E-16</c:v>
                </c:pt>
                <c:pt idx="78">
                  <c:v>1.0000000012222454E-6</c:v>
                </c:pt>
                <c:pt idx="79">
                  <c:v>-1.6618650899857812E-15</c:v>
                </c:pt>
                <c:pt idx="80">
                  <c:v>-7.9797279894933126E-16</c:v>
                </c:pt>
                <c:pt idx="81">
                  <c:v>2.7824964554667986E-15</c:v>
                </c:pt>
                <c:pt idx="82">
                  <c:v>9.9999999938690798E-7</c:v>
                </c:pt>
                <c:pt idx="83">
                  <c:v>-2.5257573810222311E-15</c:v>
                </c:pt>
                <c:pt idx="84">
                  <c:v>1.3600232051658168E-15</c:v>
                </c:pt>
                <c:pt idx="85">
                  <c:v>2.3592239273284576E-16</c:v>
                </c:pt>
                <c:pt idx="86">
                  <c:v>1.0000000014408206E-6</c:v>
                </c:pt>
                <c:pt idx="87">
                  <c:v>-1.8804402479588589E-15</c:v>
                </c:pt>
                <c:pt idx="88">
                  <c:v>1.000000001127703E-6</c:v>
                </c:pt>
                <c:pt idx="89">
                  <c:v>-5.9674487573602164E-16</c:v>
                </c:pt>
                <c:pt idx="90">
                  <c:v>-1.3895135042574225E-15</c:v>
                </c:pt>
                <c:pt idx="91">
                  <c:v>-3.2265856653168612E-16</c:v>
                </c:pt>
                <c:pt idx="92">
                  <c:v>1.0000000014286775E-6</c:v>
                </c:pt>
                <c:pt idx="93">
                  <c:v>1.4536982728685643E-15</c:v>
                </c:pt>
                <c:pt idx="94">
                  <c:v>-2.5413698923060224E-15</c:v>
                </c:pt>
                <c:pt idx="95">
                  <c:v>5.9674487573602164E-16</c:v>
                </c:pt>
                <c:pt idx="96">
                  <c:v>7.7542139376163277E-16</c:v>
                </c:pt>
                <c:pt idx="97">
                  <c:v>1.0000000007365228E-6</c:v>
                </c:pt>
                <c:pt idx="98">
                  <c:v>3.8857805861880479E-16</c:v>
                </c:pt>
                <c:pt idx="99">
                  <c:v>-1.9428902930940239E-15</c:v>
                </c:pt>
                <c:pt idx="100">
                  <c:v>1.000000001118162E-6</c:v>
                </c:pt>
                <c:pt idx="101">
                  <c:v>1.0061396160665481E-15</c:v>
                </c:pt>
                <c:pt idx="102">
                  <c:v>-2.2724877535296173E-16</c:v>
                </c:pt>
                <c:pt idx="103">
                  <c:v>-2.4494295480792516E-15</c:v>
                </c:pt>
                <c:pt idx="104">
                  <c:v>1.9428902930940239E-16</c:v>
                </c:pt>
                <c:pt idx="105">
                  <c:v>1.0000000026377798E-6</c:v>
                </c:pt>
                <c:pt idx="106">
                  <c:v>-2.5743296383495817E-15</c:v>
                </c:pt>
                <c:pt idx="107">
                  <c:v>1.0000000014885255E-6</c:v>
                </c:pt>
                <c:pt idx="108">
                  <c:v>-9.6797569959505836E-16</c:v>
                </c:pt>
                <c:pt idx="109">
                  <c:v>1.8249290967276011E-15</c:v>
                </c:pt>
                <c:pt idx="110">
                  <c:v>9.9999999736422041E-7</c:v>
                </c:pt>
                <c:pt idx="111">
                  <c:v>2.1545265571631944E-15</c:v>
                </c:pt>
                <c:pt idx="112">
                  <c:v>-3.0531133177191805E-16</c:v>
                </c:pt>
                <c:pt idx="113">
                  <c:v>9.9999999988997779E-7</c:v>
                </c:pt>
                <c:pt idx="114">
                  <c:v>-1.0495077029659683E-16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D-496A-99B5-721CE202F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840752"/>
        <c:axId val="272841144"/>
      </c:lineChart>
      <c:catAx>
        <c:axId val="27284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841144"/>
        <c:crosses val="autoZero"/>
        <c:auto val="1"/>
        <c:lblAlgn val="ctr"/>
        <c:lblOffset val="100"/>
        <c:noMultiLvlLbl val="0"/>
      </c:catAx>
      <c:valAx>
        <c:axId val="27284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84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Trends!$CG$21:$DL$21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3.0000000000000001E-5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1.1E-5</c:v>
                </c:pt>
                <c:pt idx="9">
                  <c:v>0</c:v>
                </c:pt>
                <c:pt idx="10">
                  <c:v>0</c:v>
                </c:pt>
                <c:pt idx="11">
                  <c:v>2.0000000000000002E-5</c:v>
                </c:pt>
                <c:pt idx="12">
                  <c:v>1.17E-4</c:v>
                </c:pt>
                <c:pt idx="13">
                  <c:v>4.3999999999999999E-5</c:v>
                </c:pt>
                <c:pt idx="14">
                  <c:v>2.5999999999999998E-5</c:v>
                </c:pt>
                <c:pt idx="15">
                  <c:v>3.8000000000000002E-5</c:v>
                </c:pt>
                <c:pt idx="16">
                  <c:v>1.4E-3</c:v>
                </c:pt>
                <c:pt idx="17">
                  <c:v>2.5999999999999998E-5</c:v>
                </c:pt>
                <c:pt idx="18">
                  <c:v>2.23E-4</c:v>
                </c:pt>
                <c:pt idx="19">
                  <c:v>2.1000000000000001E-4</c:v>
                </c:pt>
                <c:pt idx="20">
                  <c:v>1.2E-5</c:v>
                </c:pt>
                <c:pt idx="21">
                  <c:v>5.6599999999999999E-4</c:v>
                </c:pt>
                <c:pt idx="22">
                  <c:v>1.8599999999999999E-4</c:v>
                </c:pt>
                <c:pt idx="23">
                  <c:v>1.4E-5</c:v>
                </c:pt>
                <c:pt idx="24">
                  <c:v>3.1000000000000001E-5</c:v>
                </c:pt>
                <c:pt idx="25">
                  <c:v>6.2000000000000003E-5</c:v>
                </c:pt>
                <c:pt idx="26">
                  <c:v>8.0400000000000003E-4</c:v>
                </c:pt>
                <c:pt idx="27">
                  <c:v>9.2E-5</c:v>
                </c:pt>
                <c:pt idx="28">
                  <c:v>3.6999999999999998E-5</c:v>
                </c:pt>
                <c:pt idx="29">
                  <c:v>2.307E-3</c:v>
                </c:pt>
                <c:pt idx="30">
                  <c:v>0</c:v>
                </c:pt>
                <c:pt idx="31">
                  <c:v>1.0640000000000001E-3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2-4BEA-B088-FC72CF67496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Trends!$CG$22:$DL$22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7.4999999999999993E-5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3.4E-5</c:v>
                </c:pt>
                <c:pt idx="9">
                  <c:v>0</c:v>
                </c:pt>
                <c:pt idx="10">
                  <c:v>0</c:v>
                </c:pt>
                <c:pt idx="11">
                  <c:v>3.7100000000000002E-4</c:v>
                </c:pt>
                <c:pt idx="12">
                  <c:v>6.1899999999999998E-4</c:v>
                </c:pt>
                <c:pt idx="13">
                  <c:v>2.5799999999999998E-4</c:v>
                </c:pt>
                <c:pt idx="14">
                  <c:v>2.0699999999999999E-4</c:v>
                </c:pt>
                <c:pt idx="15">
                  <c:v>1.16E-4</c:v>
                </c:pt>
                <c:pt idx="16">
                  <c:v>1.967E-3</c:v>
                </c:pt>
                <c:pt idx="17">
                  <c:v>3.6699999999999998E-4</c:v>
                </c:pt>
                <c:pt idx="18">
                  <c:v>1.4940000000000001E-3</c:v>
                </c:pt>
                <c:pt idx="19">
                  <c:v>1.382E-3</c:v>
                </c:pt>
                <c:pt idx="20">
                  <c:v>3.3E-4</c:v>
                </c:pt>
                <c:pt idx="21">
                  <c:v>2.9910000000000002E-3</c:v>
                </c:pt>
                <c:pt idx="22">
                  <c:v>5.6400000000000005E-4</c:v>
                </c:pt>
                <c:pt idx="23">
                  <c:v>9.7E-5</c:v>
                </c:pt>
                <c:pt idx="24">
                  <c:v>7.7000000000000001E-5</c:v>
                </c:pt>
                <c:pt idx="25">
                  <c:v>4.28E-4</c:v>
                </c:pt>
                <c:pt idx="26">
                  <c:v>1.601E-3</c:v>
                </c:pt>
                <c:pt idx="27">
                  <c:v>5.0000000000000002E-5</c:v>
                </c:pt>
                <c:pt idx="28">
                  <c:v>3.1999999999999999E-5</c:v>
                </c:pt>
                <c:pt idx="29">
                  <c:v>1.6689999999999999E-3</c:v>
                </c:pt>
                <c:pt idx="30">
                  <c:v>0</c:v>
                </c:pt>
                <c:pt idx="31">
                  <c:v>7.0600000000000003E-4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12-4BEA-B088-FC72CF674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153408"/>
        <c:axId val="273153800"/>
      </c:lineChart>
      <c:catAx>
        <c:axId val="27315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53800"/>
        <c:crosses val="autoZero"/>
        <c:auto val="1"/>
        <c:lblAlgn val="ctr"/>
        <c:lblOffset val="100"/>
        <c:noMultiLvlLbl val="0"/>
      </c:catAx>
      <c:valAx>
        <c:axId val="27315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5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Trends!$CG$66:$DL$66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0.3235294117647059</c:v>
                </c:pt>
                <c:pt idx="9">
                  <c:v>0</c:v>
                </c:pt>
                <c:pt idx="10">
                  <c:v>0</c:v>
                </c:pt>
                <c:pt idx="11">
                  <c:v>5.3908355795148251E-2</c:v>
                </c:pt>
                <c:pt idx="12">
                  <c:v>0.18901453957996769</c:v>
                </c:pt>
                <c:pt idx="13">
                  <c:v>0.17054263565891473</c:v>
                </c:pt>
                <c:pt idx="14">
                  <c:v>0.12560386473429952</c:v>
                </c:pt>
                <c:pt idx="15">
                  <c:v>0.32758620689655171</c:v>
                </c:pt>
                <c:pt idx="16">
                  <c:v>0.71174377224199292</c:v>
                </c:pt>
                <c:pt idx="17">
                  <c:v>7.0844686648501368E-2</c:v>
                </c:pt>
                <c:pt idx="18">
                  <c:v>0.14926372155287818</c:v>
                </c:pt>
                <c:pt idx="19">
                  <c:v>0.1519536903039074</c:v>
                </c:pt>
                <c:pt idx="20">
                  <c:v>3.6363636363636362E-2</c:v>
                </c:pt>
                <c:pt idx="21">
                  <c:v>0.18923436977599464</c:v>
                </c:pt>
                <c:pt idx="22">
                  <c:v>0.32978723404255317</c:v>
                </c:pt>
                <c:pt idx="23">
                  <c:v>0.14432989690721648</c:v>
                </c:pt>
                <c:pt idx="24">
                  <c:v>0.40259740259740262</c:v>
                </c:pt>
                <c:pt idx="25">
                  <c:v>0.14485981308411217</c:v>
                </c:pt>
                <c:pt idx="26">
                  <c:v>0.50218613366645848</c:v>
                </c:pt>
                <c:pt idx="27">
                  <c:v>1.8399999999999999</c:v>
                </c:pt>
                <c:pt idx="28">
                  <c:v>1.15625</c:v>
                </c:pt>
                <c:pt idx="29">
                  <c:v>1.3822648292390654</c:v>
                </c:pt>
                <c:pt idx="30">
                  <c:v>0</c:v>
                </c:pt>
                <c:pt idx="31">
                  <c:v>1.5070821529745042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F4-465F-9329-6FF15D1B2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154976"/>
        <c:axId val="273155368"/>
      </c:lineChart>
      <c:catAx>
        <c:axId val="27315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55368"/>
        <c:crosses val="autoZero"/>
        <c:auto val="1"/>
        <c:lblAlgn val="ctr"/>
        <c:lblOffset val="100"/>
        <c:noMultiLvlLbl val="0"/>
      </c:catAx>
      <c:valAx>
        <c:axId val="27315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5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Trends!$A$16</c:f>
              <c:strCache>
                <c:ptCount val="1"/>
                <c:pt idx="0">
                  <c:v>sum_gdd5this.nc.txt</c:v>
                </c:pt>
              </c:strCache>
            </c:strRef>
          </c:tx>
          <c:marker>
            <c:symbol val="none"/>
          </c:marker>
          <c:xVal>
            <c:numRef>
              <c:f>Trends!$B$1:$HC$1</c:f>
              <c:numCache>
                <c:formatCode>General</c:formatCode>
                <c:ptCount val="210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</c:numCache>
            </c:numRef>
          </c:xVal>
          <c:yVal>
            <c:numRef>
              <c:f>Trends!$B$16:$HC$16</c:f>
              <c:numCache>
                <c:formatCode>General</c:formatCode>
                <c:ptCount val="210"/>
                <c:pt idx="0">
                  <c:v>5306.6832430000004</c:v>
                </c:pt>
                <c:pt idx="1">
                  <c:v>5308.3403239999998</c:v>
                </c:pt>
                <c:pt idx="2">
                  <c:v>5305.006883</c:v>
                </c:pt>
                <c:pt idx="3">
                  <c:v>5304.0740130000004</c:v>
                </c:pt>
                <c:pt idx="4">
                  <c:v>5307.9068319999997</c:v>
                </c:pt>
                <c:pt idx="5">
                  <c:v>5306.6344600000002</c:v>
                </c:pt>
                <c:pt idx="6">
                  <c:v>5301.1036169999998</c:v>
                </c:pt>
                <c:pt idx="7">
                  <c:v>5299.6450269999996</c:v>
                </c:pt>
                <c:pt idx="8">
                  <c:v>5306.2650949999997</c:v>
                </c:pt>
                <c:pt idx="9">
                  <c:v>5303.8068560000002</c:v>
                </c:pt>
                <c:pt idx="10">
                  <c:v>5306.3852569999999</c:v>
                </c:pt>
                <c:pt idx="11">
                  <c:v>5304.2545110000001</c:v>
                </c:pt>
                <c:pt idx="12">
                  <c:v>5308.6908979999998</c:v>
                </c:pt>
                <c:pt idx="13">
                  <c:v>5306.1187010000003</c:v>
                </c:pt>
                <c:pt idx="14">
                  <c:v>5306.4562379999998</c:v>
                </c:pt>
                <c:pt idx="15">
                  <c:v>5308.8609589999996</c:v>
                </c:pt>
                <c:pt idx="16">
                  <c:v>5311.0712009999997</c:v>
                </c:pt>
                <c:pt idx="17">
                  <c:v>5305.2031740000002</c:v>
                </c:pt>
                <c:pt idx="18">
                  <c:v>5303.454616</c:v>
                </c:pt>
                <c:pt idx="19">
                  <c:v>5303.5799390000002</c:v>
                </c:pt>
                <c:pt idx="20">
                  <c:v>5302.0898829999996</c:v>
                </c:pt>
                <c:pt idx="21">
                  <c:v>5303.5399790000001</c:v>
                </c:pt>
                <c:pt idx="22">
                  <c:v>5299.2813109999997</c:v>
                </c:pt>
                <c:pt idx="23">
                  <c:v>5306.1397120000001</c:v>
                </c:pt>
                <c:pt idx="24">
                  <c:v>5308.1295259999997</c:v>
                </c:pt>
                <c:pt idx="25">
                  <c:v>5307.156669</c:v>
                </c:pt>
                <c:pt idx="26">
                  <c:v>5305.789229</c:v>
                </c:pt>
                <c:pt idx="27">
                  <c:v>5303.8000940000002</c:v>
                </c:pt>
                <c:pt idx="28">
                  <c:v>5303.3497109999998</c:v>
                </c:pt>
                <c:pt idx="29">
                  <c:v>5303.0224920000001</c:v>
                </c:pt>
                <c:pt idx="30">
                  <c:v>5303.1575430000003</c:v>
                </c:pt>
                <c:pt idx="31">
                  <c:v>5306.1276239999997</c:v>
                </c:pt>
                <c:pt idx="32">
                  <c:v>5299.911051</c:v>
                </c:pt>
                <c:pt idx="33">
                  <c:v>5301.2883380000003</c:v>
                </c:pt>
                <c:pt idx="34">
                  <c:v>5306.4200080000001</c:v>
                </c:pt>
                <c:pt idx="35">
                  <c:v>5303.1648830000004</c:v>
                </c:pt>
                <c:pt idx="36">
                  <c:v>5301.4781190000003</c:v>
                </c:pt>
                <c:pt idx="37">
                  <c:v>5306.7572149999996</c:v>
                </c:pt>
                <c:pt idx="38">
                  <c:v>5300.753796</c:v>
                </c:pt>
                <c:pt idx="39">
                  <c:v>5299.3401640000002</c:v>
                </c:pt>
                <c:pt idx="40">
                  <c:v>5301.8499449999999</c:v>
                </c:pt>
                <c:pt idx="41">
                  <c:v>5309.4049599999998</c:v>
                </c:pt>
                <c:pt idx="42">
                  <c:v>5313.1443870000003</c:v>
                </c:pt>
                <c:pt idx="43">
                  <c:v>5309.387882</c:v>
                </c:pt>
                <c:pt idx="44">
                  <c:v>5308.410457</c:v>
                </c:pt>
                <c:pt idx="45">
                  <c:v>5311.1859869999998</c:v>
                </c:pt>
                <c:pt idx="46">
                  <c:v>5305.2223759999997</c:v>
                </c:pt>
                <c:pt idx="47">
                  <c:v>5305.221399</c:v>
                </c:pt>
                <c:pt idx="48">
                  <c:v>5307.711182</c:v>
                </c:pt>
                <c:pt idx="49">
                  <c:v>5307.0734030000003</c:v>
                </c:pt>
                <c:pt idx="50">
                  <c:v>5299.5379650000004</c:v>
                </c:pt>
                <c:pt idx="51">
                  <c:v>5300.0887199999997</c:v>
                </c:pt>
                <c:pt idx="52">
                  <c:v>5305.3194569999996</c:v>
                </c:pt>
                <c:pt idx="53">
                  <c:v>5307.9908580000001</c:v>
                </c:pt>
                <c:pt idx="54">
                  <c:v>5303.819246</c:v>
                </c:pt>
                <c:pt idx="55">
                  <c:v>5305.7576310000004</c:v>
                </c:pt>
                <c:pt idx="56">
                  <c:v>5310.3795129999999</c:v>
                </c:pt>
                <c:pt idx="57">
                  <c:v>5306.4870170000004</c:v>
                </c:pt>
                <c:pt idx="58">
                  <c:v>5307.8812390000003</c:v>
                </c:pt>
                <c:pt idx="59">
                  <c:v>5302.7110590000002</c:v>
                </c:pt>
                <c:pt idx="60">
                  <c:v>5305.607951</c:v>
                </c:pt>
                <c:pt idx="61">
                  <c:v>5300.6371419999996</c:v>
                </c:pt>
                <c:pt idx="62">
                  <c:v>5303.6982070000004</c:v>
                </c:pt>
                <c:pt idx="63">
                  <c:v>5300.778472</c:v>
                </c:pt>
                <c:pt idx="64">
                  <c:v>5307.1661210000002</c:v>
                </c:pt>
                <c:pt idx="65">
                  <c:v>5306.6926990000002</c:v>
                </c:pt>
                <c:pt idx="66">
                  <c:v>5304.3434390000002</c:v>
                </c:pt>
                <c:pt idx="67">
                  <c:v>5307.8892070000002</c:v>
                </c:pt>
                <c:pt idx="68">
                  <c:v>5301.3191880000004</c:v>
                </c:pt>
                <c:pt idx="69">
                  <c:v>5307.3874649999998</c:v>
                </c:pt>
                <c:pt idx="70">
                  <c:v>5355.5145780000003</c:v>
                </c:pt>
                <c:pt idx="71">
                  <c:v>5299.5616719999998</c:v>
                </c:pt>
                <c:pt idx="72">
                  <c:v>5266.5635689999999</c:v>
                </c:pt>
                <c:pt idx="73">
                  <c:v>5356.6369210000003</c:v>
                </c:pt>
                <c:pt idx="74">
                  <c:v>5252.5191930000001</c:v>
                </c:pt>
                <c:pt idx="75">
                  <c:v>4878.2871370000003</c:v>
                </c:pt>
                <c:pt idx="76">
                  <c:v>5276.2043400000002</c:v>
                </c:pt>
                <c:pt idx="77">
                  <c:v>5114.2733879999996</c:v>
                </c:pt>
                <c:pt idx="78">
                  <c:v>4989.639725</c:v>
                </c:pt>
                <c:pt idx="79">
                  <c:v>5257.9827089999999</c:v>
                </c:pt>
                <c:pt idx="80">
                  <c:v>5249.2490509999998</c:v>
                </c:pt>
                <c:pt idx="81">
                  <c:v>5334.2780519999997</c:v>
                </c:pt>
                <c:pt idx="82">
                  <c:v>4898.9832130000004</c:v>
                </c:pt>
                <c:pt idx="83">
                  <c:v>5325.3622569999998</c:v>
                </c:pt>
                <c:pt idx="84">
                  <c:v>5306.9860840000001</c:v>
                </c:pt>
                <c:pt idx="85">
                  <c:v>5444.0581080000002</c:v>
                </c:pt>
                <c:pt idx="86">
                  <c:v>5174.4193839999998</c:v>
                </c:pt>
                <c:pt idx="87">
                  <c:v>5121.7204599999995</c:v>
                </c:pt>
                <c:pt idx="88">
                  <c:v>5082.2564410000005</c:v>
                </c:pt>
                <c:pt idx="89">
                  <c:v>5535.2566880000004</c:v>
                </c:pt>
                <c:pt idx="90">
                  <c:v>5376.8388999999997</c:v>
                </c:pt>
                <c:pt idx="91">
                  <c:v>5191.8041990000002</c:v>
                </c:pt>
                <c:pt idx="92">
                  <c:v>5124.4464770000004</c:v>
                </c:pt>
                <c:pt idx="93">
                  <c:v>5304.2805900000003</c:v>
                </c:pt>
                <c:pt idx="94">
                  <c:v>5395.7275200000004</c:v>
                </c:pt>
                <c:pt idx="95">
                  <c:v>5260.2937599999996</c:v>
                </c:pt>
                <c:pt idx="96">
                  <c:v>5191.8748009999999</c:v>
                </c:pt>
                <c:pt idx="97">
                  <c:v>5674.2510570000004</c:v>
                </c:pt>
                <c:pt idx="98">
                  <c:v>5516.4299469999996</c:v>
                </c:pt>
                <c:pt idx="99">
                  <c:v>5401.0053550000002</c:v>
                </c:pt>
                <c:pt idx="100">
                  <c:v>5292.9448970000003</c:v>
                </c:pt>
                <c:pt idx="101">
                  <c:v>5309.0854829999998</c:v>
                </c:pt>
                <c:pt idx="102">
                  <c:v>5278.647293</c:v>
                </c:pt>
                <c:pt idx="103">
                  <c:v>5438.6638009999997</c:v>
                </c:pt>
                <c:pt idx="104">
                  <c:v>5481.9257589999997</c:v>
                </c:pt>
                <c:pt idx="105">
                  <c:v>5519.9394570000004</c:v>
                </c:pt>
                <c:pt idx="106">
                  <c:v>5440.1343989999996</c:v>
                </c:pt>
                <c:pt idx="107">
                  <c:v>5362.1642780000002</c:v>
                </c:pt>
                <c:pt idx="108">
                  <c:v>5381.6037610000003</c:v>
                </c:pt>
                <c:pt idx="109">
                  <c:v>5280.4412419999999</c:v>
                </c:pt>
                <c:pt idx="110">
                  <c:v>5512.4362309999997</c:v>
                </c:pt>
                <c:pt idx="111">
                  <c:v>5718.6284349999996</c:v>
                </c:pt>
                <c:pt idx="112">
                  <c:v>5234.9671340000004</c:v>
                </c:pt>
                <c:pt idx="113">
                  <c:v>5001.0315250000003</c:v>
                </c:pt>
                <c:pt idx="114">
                  <c:v>5573.3045650000004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0-4DBF-AF3E-38FF2C3DD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156152"/>
        <c:axId val="273156544"/>
      </c:scatterChart>
      <c:valAx>
        <c:axId val="273156152"/>
        <c:scaling>
          <c:orientation val="minMax"/>
          <c:max val="2020"/>
          <c:min val="1900"/>
        </c:scaling>
        <c:delete val="0"/>
        <c:axPos val="b"/>
        <c:numFmt formatCode="General" sourceLinked="1"/>
        <c:majorTickMark val="out"/>
        <c:minorTickMark val="none"/>
        <c:tickLblPos val="low"/>
        <c:crossAx val="273156544"/>
        <c:crosses val="autoZero"/>
        <c:crossBetween val="midCat"/>
        <c:majorUnit val="20"/>
      </c:valAx>
      <c:valAx>
        <c:axId val="273156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73156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C Fluxes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summary!$A$38</c:f>
              <c:strCache>
                <c:ptCount val="1"/>
                <c:pt idx="0">
                  <c:v>Thinning(TgC)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summary!$C$7:$AU$7</c:f>
              <c:numCache>
                <c:formatCode>General</c:formatCode>
                <c:ptCount val="45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</c:numCache>
            </c:numRef>
          </c:xVal>
          <c:yVal>
            <c:numRef>
              <c:f>summary!$C$38:$AU$38</c:f>
              <c:numCache>
                <c:formatCode>General</c:formatCode>
                <c:ptCount val="45"/>
                <c:pt idx="0">
                  <c:v>1.8201260851200003E-2</c:v>
                </c:pt>
                <c:pt idx="1">
                  <c:v>2.0557674086400003E-2</c:v>
                </c:pt>
                <c:pt idx="2">
                  <c:v>2.3706329702400004E-2</c:v>
                </c:pt>
                <c:pt idx="3">
                  <c:v>2.1674938982399999E-2</c:v>
                </c:pt>
                <c:pt idx="4">
                  <c:v>2.2832831692800003E-2</c:v>
                </c:pt>
                <c:pt idx="5">
                  <c:v>2.0801440972800001E-2</c:v>
                </c:pt>
                <c:pt idx="6">
                  <c:v>1.7855924428800001E-2</c:v>
                </c:pt>
                <c:pt idx="7">
                  <c:v>1.6312067481600002E-2</c:v>
                </c:pt>
                <c:pt idx="8">
                  <c:v>2.3665701888000004E-2</c:v>
                </c:pt>
                <c:pt idx="9">
                  <c:v>1.8993503232000001E-2</c:v>
                </c:pt>
                <c:pt idx="10">
                  <c:v>1.6657403904000001E-2</c:v>
                </c:pt>
                <c:pt idx="11">
                  <c:v>1.9298211839999999E-2</c:v>
                </c:pt>
                <c:pt idx="12">
                  <c:v>2.2203100569600003E-2</c:v>
                </c:pt>
                <c:pt idx="13">
                  <c:v>1.9095072768000002E-2</c:v>
                </c:pt>
                <c:pt idx="14">
                  <c:v>1.7977807872000002E-2</c:v>
                </c:pt>
                <c:pt idx="15">
                  <c:v>1.6312067481600002E-2</c:v>
                </c:pt>
                <c:pt idx="16">
                  <c:v>1.99685707776E-2</c:v>
                </c:pt>
                <c:pt idx="17">
                  <c:v>1.94607230976E-2</c:v>
                </c:pt>
                <c:pt idx="18">
                  <c:v>1.9867001241599999E-2</c:v>
                </c:pt>
                <c:pt idx="19">
                  <c:v>1.5479197286400001E-2</c:v>
                </c:pt>
                <c:pt idx="20">
                  <c:v>2.1065521766399999E-2</c:v>
                </c:pt>
                <c:pt idx="21">
                  <c:v>2.0801440972800001E-2</c:v>
                </c:pt>
                <c:pt idx="22">
                  <c:v>1.9867001241599999E-2</c:v>
                </c:pt>
                <c:pt idx="23">
                  <c:v>1.8343458201600001E-2</c:v>
                </c:pt>
                <c:pt idx="24">
                  <c:v>1.9074758860800001E-2</c:v>
                </c:pt>
                <c:pt idx="25">
                  <c:v>1.8424713830400001E-2</c:v>
                </c:pt>
                <c:pt idx="26">
                  <c:v>2.0334221107199998E-2</c:v>
                </c:pt>
                <c:pt idx="27">
                  <c:v>1.6251125760000002E-2</c:v>
                </c:pt>
                <c:pt idx="28">
                  <c:v>1.6332381388800003E-2</c:v>
                </c:pt>
                <c:pt idx="29">
                  <c:v>1.4057223782400003E-2</c:v>
                </c:pt>
                <c:pt idx="30">
                  <c:v>2.1735880704000003E-2</c:v>
                </c:pt>
                <c:pt idx="31">
                  <c:v>2.1390544281600001E-2</c:v>
                </c:pt>
                <c:pt idx="32">
                  <c:v>1.9034131046400001E-2</c:v>
                </c:pt>
                <c:pt idx="33">
                  <c:v>1.9562292633600001E-2</c:v>
                </c:pt>
                <c:pt idx="34">
                  <c:v>1.6535520460800004E-2</c:v>
                </c:pt>
                <c:pt idx="35">
                  <c:v>1.71449376768E-2</c:v>
                </c:pt>
                <c:pt idx="36">
                  <c:v>2.0699871436800001E-2</c:v>
                </c:pt>
                <c:pt idx="37">
                  <c:v>1.9298211839999999E-2</c:v>
                </c:pt>
                <c:pt idx="38">
                  <c:v>1.9298211839999999E-2</c:v>
                </c:pt>
                <c:pt idx="39">
                  <c:v>1.70027403264E-2</c:v>
                </c:pt>
                <c:pt idx="40">
                  <c:v>1.5377627750400002E-2</c:v>
                </c:pt>
                <c:pt idx="41">
                  <c:v>2.0334221107199998E-2</c:v>
                </c:pt>
                <c:pt idx="42">
                  <c:v>2.1613997260800002E-2</c:v>
                </c:pt>
                <c:pt idx="43">
                  <c:v>2.1492113817599998E-2</c:v>
                </c:pt>
                <c:pt idx="44">
                  <c:v>1.9745117798400002E-2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E7-4853-A7CC-597FC6E6D2C8}"/>
            </c:ext>
          </c:extLst>
        </c:ser>
        <c:ser>
          <c:idx val="1"/>
          <c:order val="1"/>
          <c:tx>
            <c:strRef>
              <c:f>summary!$A$39</c:f>
              <c:strCache>
                <c:ptCount val="1"/>
                <c:pt idx="0">
                  <c:v>Logging(TgC)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summary!$C$7:$AU$7</c:f>
              <c:numCache>
                <c:formatCode>General</c:formatCode>
                <c:ptCount val="45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</c:numCache>
            </c:numRef>
          </c:xVal>
          <c:yVal>
            <c:numRef>
              <c:f>summary!$C$39:$AU$39</c:f>
              <c:numCache>
                <c:formatCode>General</c:formatCode>
                <c:ptCount val="45"/>
                <c:pt idx="0">
                  <c:v>0.1461179344896</c:v>
                </c:pt>
                <c:pt idx="1">
                  <c:v>0.16216592117760004</c:v>
                </c:pt>
                <c:pt idx="2">
                  <c:v>0.16328318607360001</c:v>
                </c:pt>
                <c:pt idx="3">
                  <c:v>0.1409378881536</c:v>
                </c:pt>
                <c:pt idx="4">
                  <c:v>0.16576148275200001</c:v>
                </c:pt>
                <c:pt idx="5">
                  <c:v>0.12564151603200002</c:v>
                </c:pt>
                <c:pt idx="6">
                  <c:v>0.14601636495360001</c:v>
                </c:pt>
                <c:pt idx="7">
                  <c:v>0.17711695687680001</c:v>
                </c:pt>
                <c:pt idx="8">
                  <c:v>0.17057587875840002</c:v>
                </c:pt>
                <c:pt idx="9">
                  <c:v>0.27330330746880005</c:v>
                </c:pt>
                <c:pt idx="10">
                  <c:v>0.24195894865920001</c:v>
                </c:pt>
                <c:pt idx="11">
                  <c:v>0.22966903480320003</c:v>
                </c:pt>
                <c:pt idx="12">
                  <c:v>0.2453716850688</c:v>
                </c:pt>
                <c:pt idx="13">
                  <c:v>0.26050554593280001</c:v>
                </c:pt>
                <c:pt idx="14">
                  <c:v>0.20517046272</c:v>
                </c:pt>
                <c:pt idx="15">
                  <c:v>0.20450010378240002</c:v>
                </c:pt>
                <c:pt idx="16">
                  <c:v>0.2029562468352</c:v>
                </c:pt>
                <c:pt idx="17">
                  <c:v>0.22089342689280003</c:v>
                </c:pt>
                <c:pt idx="18">
                  <c:v>0.2325129818112</c:v>
                </c:pt>
                <c:pt idx="19">
                  <c:v>0.18952875417600001</c:v>
                </c:pt>
                <c:pt idx="20">
                  <c:v>0.22235602821120004</c:v>
                </c:pt>
                <c:pt idx="21">
                  <c:v>0.22408271032319999</c:v>
                </c:pt>
                <c:pt idx="22">
                  <c:v>0.22587033415680002</c:v>
                </c:pt>
                <c:pt idx="23">
                  <c:v>0.17833579130880001</c:v>
                </c:pt>
                <c:pt idx="24">
                  <c:v>0.25658496184320001</c:v>
                </c:pt>
                <c:pt idx="25">
                  <c:v>0.19862938460160004</c:v>
                </c:pt>
                <c:pt idx="26">
                  <c:v>0.22522028912640002</c:v>
                </c:pt>
                <c:pt idx="27">
                  <c:v>0.21116306534400001</c:v>
                </c:pt>
                <c:pt idx="28">
                  <c:v>0.21890266398720004</c:v>
                </c:pt>
                <c:pt idx="29">
                  <c:v>0.21315382824960002</c:v>
                </c:pt>
                <c:pt idx="30">
                  <c:v>0.16198309601280003</c:v>
                </c:pt>
                <c:pt idx="31">
                  <c:v>0.16143462051839999</c:v>
                </c:pt>
                <c:pt idx="32">
                  <c:v>0.20078265876480003</c:v>
                </c:pt>
                <c:pt idx="33">
                  <c:v>0.14686954905600003</c:v>
                </c:pt>
                <c:pt idx="34">
                  <c:v>0.1740495568896</c:v>
                </c:pt>
                <c:pt idx="35">
                  <c:v>0.19452597534719998</c:v>
                </c:pt>
                <c:pt idx="36">
                  <c:v>0.18026561249280001</c:v>
                </c:pt>
                <c:pt idx="37">
                  <c:v>0.14833215037440003</c:v>
                </c:pt>
                <c:pt idx="38">
                  <c:v>0.23379275796480004</c:v>
                </c:pt>
                <c:pt idx="39">
                  <c:v>0.16125179535360001</c:v>
                </c:pt>
                <c:pt idx="40">
                  <c:v>0.19460723097600002</c:v>
                </c:pt>
                <c:pt idx="41">
                  <c:v>0.17918897541120005</c:v>
                </c:pt>
                <c:pt idx="42">
                  <c:v>0.23133477519360002</c:v>
                </c:pt>
                <c:pt idx="43">
                  <c:v>0.21577432227840002</c:v>
                </c:pt>
                <c:pt idx="44">
                  <c:v>0.15792031457280001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E7-4853-A7CC-597FC6E6D2C8}"/>
            </c:ext>
          </c:extLst>
        </c:ser>
        <c:ser>
          <c:idx val="2"/>
          <c:order val="2"/>
          <c:tx>
            <c:strRef>
              <c:f>summary!$A$40</c:f>
              <c:strCache>
                <c:ptCount val="1"/>
                <c:pt idx="0">
                  <c:v>Grain(TgC)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summary!$C$7:$AU$7</c:f>
              <c:numCache>
                <c:formatCode>General</c:formatCode>
                <c:ptCount val="45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</c:numCache>
            </c:numRef>
          </c:xVal>
          <c:yVal>
            <c:numRef>
              <c:f>summary!$C$40:$AU$40</c:f>
              <c:numCache>
                <c:formatCode>General</c:formatCode>
                <c:ptCount val="45"/>
                <c:pt idx="0">
                  <c:v>1.0412096274432001</c:v>
                </c:pt>
                <c:pt idx="1">
                  <c:v>1.0875862775808001</c:v>
                </c:pt>
                <c:pt idx="2">
                  <c:v>1.152712664064</c:v>
                </c:pt>
                <c:pt idx="3">
                  <c:v>1.1647791249408002</c:v>
                </c:pt>
                <c:pt idx="4">
                  <c:v>1.1640884520960002</c:v>
                </c:pt>
                <c:pt idx="5">
                  <c:v>1.0922584762368002</c:v>
                </c:pt>
                <c:pt idx="6">
                  <c:v>1.1537486733312001</c:v>
                </c:pt>
                <c:pt idx="7">
                  <c:v>1.1445667872768002</c:v>
                </c:pt>
                <c:pt idx="8">
                  <c:v>1.1964281923584001</c:v>
                </c:pt>
                <c:pt idx="9">
                  <c:v>1.1269952575488</c:v>
                </c:pt>
                <c:pt idx="10">
                  <c:v>1.1556378667008003</c:v>
                </c:pt>
                <c:pt idx="11">
                  <c:v>1.2253145683968001</c:v>
                </c:pt>
                <c:pt idx="12">
                  <c:v>1.2398796398592002</c:v>
                </c:pt>
                <c:pt idx="13">
                  <c:v>1.2531039934464001</c:v>
                </c:pt>
                <c:pt idx="14">
                  <c:v>1.2581621563392</c:v>
                </c:pt>
                <c:pt idx="15">
                  <c:v>1.2358981140480001</c:v>
                </c:pt>
                <c:pt idx="16">
                  <c:v>1.3010651283455998</c:v>
                </c:pt>
                <c:pt idx="17">
                  <c:v>1.3161786753024001</c:v>
                </c:pt>
                <c:pt idx="18">
                  <c:v>1.2991962488832001</c:v>
                </c:pt>
                <c:pt idx="19">
                  <c:v>1.2234253750272002</c:v>
                </c:pt>
                <c:pt idx="20">
                  <c:v>1.3988562776064004</c:v>
                </c:pt>
                <c:pt idx="21">
                  <c:v>1.3942450206720003</c:v>
                </c:pt>
                <c:pt idx="22">
                  <c:v>1.3553642022912002</c:v>
                </c:pt>
                <c:pt idx="23">
                  <c:v>1.4170575384576001</c:v>
                </c:pt>
                <c:pt idx="24">
                  <c:v>1.4168137715712004</c:v>
                </c:pt>
                <c:pt idx="25">
                  <c:v>1.3873992339456001</c:v>
                </c:pt>
                <c:pt idx="26">
                  <c:v>1.4397888006144</c:v>
                </c:pt>
                <c:pt idx="27">
                  <c:v>1.3517889546240001</c:v>
                </c:pt>
                <c:pt idx="28">
                  <c:v>1.3841083809792001</c:v>
                </c:pt>
                <c:pt idx="29">
                  <c:v>1.249000584192</c:v>
                </c:pt>
                <c:pt idx="30">
                  <c:v>1.5059715102720002</c:v>
                </c:pt>
                <c:pt idx="31">
                  <c:v>1.5250665830400001</c:v>
                </c:pt>
                <c:pt idx="32">
                  <c:v>1.5259603949568001</c:v>
                </c:pt>
                <c:pt idx="33">
                  <c:v>1.5450554677248001</c:v>
                </c:pt>
                <c:pt idx="34">
                  <c:v>1.4205515304960004</c:v>
                </c:pt>
                <c:pt idx="35">
                  <c:v>1.5131829473280001</c:v>
                </c:pt>
                <c:pt idx="36">
                  <c:v>1.6269611415552001</c:v>
                </c:pt>
                <c:pt idx="37">
                  <c:v>1.5722354755584</c:v>
                </c:pt>
                <c:pt idx="38">
                  <c:v>1.547513450496</c:v>
                </c:pt>
                <c:pt idx="39">
                  <c:v>1.5436741220352002</c:v>
                </c:pt>
                <c:pt idx="40">
                  <c:v>1.4633326190592002</c:v>
                </c:pt>
                <c:pt idx="41">
                  <c:v>1.654669310976</c:v>
                </c:pt>
                <c:pt idx="42">
                  <c:v>1.6058753058816</c:v>
                </c:pt>
                <c:pt idx="43">
                  <c:v>1.6637293135872</c:v>
                </c:pt>
                <c:pt idx="44">
                  <c:v>1.7094152908800002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E7-4853-A7CC-597FC6E6D2C8}"/>
            </c:ext>
          </c:extLst>
        </c:ser>
        <c:ser>
          <c:idx val="3"/>
          <c:order val="3"/>
          <c:tx>
            <c:strRef>
              <c:f>summary!$A$41</c:f>
              <c:strCache>
                <c:ptCount val="1"/>
                <c:pt idx="0">
                  <c:v>Straw(TgC)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summary!$C$7:$AU$7</c:f>
              <c:numCache>
                <c:formatCode>General</c:formatCode>
                <c:ptCount val="45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</c:numCache>
            </c:numRef>
          </c:xVal>
          <c:yVal>
            <c:numRef>
              <c:f>summary!$C$41:$AU$41</c:f>
              <c:numCache>
                <c:formatCode>General</c:formatCode>
                <c:ptCount val="45"/>
                <c:pt idx="0">
                  <c:v>0.68656943554560013</c:v>
                </c:pt>
                <c:pt idx="1">
                  <c:v>0.70210957455360012</c:v>
                </c:pt>
                <c:pt idx="2">
                  <c:v>0.72169218109440003</c:v>
                </c:pt>
                <c:pt idx="3">
                  <c:v>0.73599317176320012</c:v>
                </c:pt>
                <c:pt idx="4">
                  <c:v>0.74604855582720009</c:v>
                </c:pt>
                <c:pt idx="5">
                  <c:v>0.72260630691840011</c:v>
                </c:pt>
                <c:pt idx="6">
                  <c:v>0.72120464732160006</c:v>
                </c:pt>
                <c:pt idx="7">
                  <c:v>0.69967190568960003</c:v>
                </c:pt>
                <c:pt idx="8">
                  <c:v>0.7093006977023999</c:v>
                </c:pt>
                <c:pt idx="9">
                  <c:v>0.7023127136256001</c:v>
                </c:pt>
                <c:pt idx="10">
                  <c:v>0.70997105664000015</c:v>
                </c:pt>
                <c:pt idx="11">
                  <c:v>0.73599317176320012</c:v>
                </c:pt>
                <c:pt idx="12">
                  <c:v>0.74909564190720002</c:v>
                </c:pt>
                <c:pt idx="13">
                  <c:v>0.75445851340800008</c:v>
                </c:pt>
                <c:pt idx="14">
                  <c:v>0.75092389355520006</c:v>
                </c:pt>
                <c:pt idx="15">
                  <c:v>0.7479986909184001</c:v>
                </c:pt>
                <c:pt idx="16">
                  <c:v>0.77046587228160013</c:v>
                </c:pt>
                <c:pt idx="17">
                  <c:v>0.7751380709375999</c:v>
                </c:pt>
                <c:pt idx="18">
                  <c:v>0.77343170273280004</c:v>
                </c:pt>
                <c:pt idx="19">
                  <c:v>0.75608362598400014</c:v>
                </c:pt>
                <c:pt idx="20">
                  <c:v>0.80241964830720014</c:v>
                </c:pt>
                <c:pt idx="21">
                  <c:v>0.81269848535040001</c:v>
                </c:pt>
                <c:pt idx="22">
                  <c:v>0.80412601651200011</c:v>
                </c:pt>
                <c:pt idx="23">
                  <c:v>0.81682220851200005</c:v>
                </c:pt>
                <c:pt idx="24">
                  <c:v>0.82055996743680004</c:v>
                </c:pt>
                <c:pt idx="25">
                  <c:v>0.8120281264128002</c:v>
                </c:pt>
                <c:pt idx="26">
                  <c:v>0.82234759127040002</c:v>
                </c:pt>
                <c:pt idx="27">
                  <c:v>0.79803184435200014</c:v>
                </c:pt>
                <c:pt idx="28">
                  <c:v>0.80532453703680007</c:v>
                </c:pt>
                <c:pt idx="29">
                  <c:v>0.76410761932800009</c:v>
                </c:pt>
                <c:pt idx="30">
                  <c:v>0.82468369059840008</c:v>
                </c:pt>
                <c:pt idx="31">
                  <c:v>0.84459131965440015</c:v>
                </c:pt>
                <c:pt idx="32">
                  <c:v>0.84615549050880001</c:v>
                </c:pt>
                <c:pt idx="33">
                  <c:v>0.84863378718720017</c:v>
                </c:pt>
                <c:pt idx="34">
                  <c:v>0.81700503367680011</c:v>
                </c:pt>
                <c:pt idx="35">
                  <c:v>0.8395128428544002</c:v>
                </c:pt>
                <c:pt idx="36">
                  <c:v>0.87431056588800005</c:v>
                </c:pt>
                <c:pt idx="37">
                  <c:v>0.86638814208000003</c:v>
                </c:pt>
                <c:pt idx="38">
                  <c:v>0.86051742289920019</c:v>
                </c:pt>
                <c:pt idx="39">
                  <c:v>0.84195051171839996</c:v>
                </c:pt>
                <c:pt idx="40">
                  <c:v>0.80644180193280002</c:v>
                </c:pt>
                <c:pt idx="41">
                  <c:v>0.86825702154240014</c:v>
                </c:pt>
                <c:pt idx="42">
                  <c:v>0.87528563343360011</c:v>
                </c:pt>
                <c:pt idx="43">
                  <c:v>0.88383778836480009</c:v>
                </c:pt>
                <c:pt idx="44">
                  <c:v>0.89104922542080001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E7-4853-A7CC-597FC6E6D2C8}"/>
            </c:ext>
          </c:extLst>
        </c:ser>
        <c:ser>
          <c:idx val="4"/>
          <c:order val="4"/>
          <c:tx>
            <c:strRef>
              <c:f>summary!$A$42</c:f>
              <c:strCache>
                <c:ptCount val="1"/>
                <c:pt idx="0">
                  <c:v>Burn(TgC)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summary!$C$7:$AU$7</c:f>
              <c:numCache>
                <c:formatCode>General</c:formatCode>
                <c:ptCount val="45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</c:numCache>
            </c:numRef>
          </c:xVal>
          <c:yVal>
            <c:numRef>
              <c:f>summary!$C$42:$AU$42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2.132960256E-3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9.1412582400000008E-4</c:v>
                </c:pt>
                <c:pt idx="22">
                  <c:v>0</c:v>
                </c:pt>
                <c:pt idx="23">
                  <c:v>0</c:v>
                </c:pt>
                <c:pt idx="24">
                  <c:v>7.9427377152000017E-3</c:v>
                </c:pt>
                <c:pt idx="25">
                  <c:v>1.4951035699200001E-2</c:v>
                </c:pt>
                <c:pt idx="26">
                  <c:v>6.1347999744000006E-3</c:v>
                </c:pt>
                <c:pt idx="27">
                  <c:v>4.7331403776000001E-3</c:v>
                </c:pt>
                <c:pt idx="28">
                  <c:v>3.1283417088000002E-3</c:v>
                </c:pt>
                <c:pt idx="29">
                  <c:v>6.8396925542400011E-2</c:v>
                </c:pt>
                <c:pt idx="30">
                  <c:v>7.9833655296000002E-3</c:v>
                </c:pt>
                <c:pt idx="31">
                  <c:v>3.4878978662400008E-2</c:v>
                </c:pt>
                <c:pt idx="32">
                  <c:v>3.2339740262400003E-2</c:v>
                </c:pt>
                <c:pt idx="33">
                  <c:v>6.9473562624000011E-3</c:v>
                </c:pt>
                <c:pt idx="34">
                  <c:v>7.2256567910400013E-2</c:v>
                </c:pt>
                <c:pt idx="35">
                  <c:v>1.5235430400000001E-2</c:v>
                </c:pt>
                <c:pt idx="36">
                  <c:v>2.2548436992000003E-3</c:v>
                </c:pt>
                <c:pt idx="37">
                  <c:v>2.1939019776000004E-3</c:v>
                </c:pt>
                <c:pt idx="38">
                  <c:v>9.9538145280000014E-3</c:v>
                </c:pt>
                <c:pt idx="39">
                  <c:v>4.8854946816E-2</c:v>
                </c:pt>
                <c:pt idx="40">
                  <c:v>2.8845748224000005E-3</c:v>
                </c:pt>
                <c:pt idx="41">
                  <c:v>1.4016595968E-3</c:v>
                </c:pt>
                <c:pt idx="42">
                  <c:v>8.0768095027200018E-2</c:v>
                </c:pt>
                <c:pt idx="43">
                  <c:v>0</c:v>
                </c:pt>
                <c:pt idx="44">
                  <c:v>3.5955615744000004E-2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E7-4853-A7CC-597FC6E6D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277368"/>
        <c:axId val="269277760"/>
      </c:scatterChart>
      <c:valAx>
        <c:axId val="269277368"/>
        <c:scaling>
          <c:orientation val="minMax"/>
          <c:max val="2015"/>
          <c:min val="197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277760"/>
        <c:crosses val="autoZero"/>
        <c:crossBetween val="midCat"/>
        <c:majorUnit val="5"/>
      </c:valAx>
      <c:valAx>
        <c:axId val="269277760"/>
        <c:scaling>
          <c:orientation val="minMax"/>
          <c:max val="4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Tg C yr</a:t>
                </a:r>
                <a:r>
                  <a:rPr lang="en-US" sz="1200" b="1" i="0" baseline="30000">
                    <a:effectLst/>
                  </a:rPr>
                  <a:t>-1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277368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Trends!$A$17</c:f>
              <c:strCache>
                <c:ptCount val="1"/>
                <c:pt idx="0">
                  <c:v>sum_ayprcp.nc.txt</c:v>
                </c:pt>
              </c:strCache>
            </c:strRef>
          </c:tx>
          <c:marker>
            <c:symbol val="none"/>
          </c:marker>
          <c:xVal>
            <c:numRef>
              <c:f>Trends!$B$1:$HC$1</c:f>
              <c:numCache>
                <c:formatCode>General</c:formatCode>
                <c:ptCount val="210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</c:numCache>
            </c:numRef>
          </c:xVal>
          <c:yVal>
            <c:numRef>
              <c:f>Trends!$B$17:$HC$17</c:f>
              <c:numCache>
                <c:formatCode>General</c:formatCode>
                <c:ptCount val="210"/>
                <c:pt idx="0">
                  <c:v>1543.4159990000001</c:v>
                </c:pt>
                <c:pt idx="1">
                  <c:v>1525.737572</c:v>
                </c:pt>
                <c:pt idx="2">
                  <c:v>1538.507691</c:v>
                </c:pt>
                <c:pt idx="3">
                  <c:v>1536.898631</c:v>
                </c:pt>
                <c:pt idx="4">
                  <c:v>1533.288832</c:v>
                </c:pt>
                <c:pt idx="5">
                  <c:v>1531.3786809999999</c:v>
                </c:pt>
                <c:pt idx="6">
                  <c:v>1535.6613689999999</c:v>
                </c:pt>
                <c:pt idx="7">
                  <c:v>1534.0128199999999</c:v>
                </c:pt>
                <c:pt idx="8">
                  <c:v>1529.4761570000001</c:v>
                </c:pt>
                <c:pt idx="9">
                  <c:v>1533.333271</c:v>
                </c:pt>
                <c:pt idx="10">
                  <c:v>1529.1268560000001</c:v>
                </c:pt>
                <c:pt idx="11">
                  <c:v>1539.1115930000001</c:v>
                </c:pt>
                <c:pt idx="12">
                  <c:v>1536.5322289999999</c:v>
                </c:pt>
                <c:pt idx="13">
                  <c:v>1522.8632239999999</c:v>
                </c:pt>
                <c:pt idx="14">
                  <c:v>1535.1171240000001</c:v>
                </c:pt>
                <c:pt idx="15">
                  <c:v>1534.2422200000001</c:v>
                </c:pt>
                <c:pt idx="16">
                  <c:v>1534.793128</c:v>
                </c:pt>
                <c:pt idx="17">
                  <c:v>1534.003907</c:v>
                </c:pt>
                <c:pt idx="18">
                  <c:v>1539.0454589999999</c:v>
                </c:pt>
                <c:pt idx="19">
                  <c:v>1533.9570630000001</c:v>
                </c:pt>
                <c:pt idx="20">
                  <c:v>1524.554279</c:v>
                </c:pt>
                <c:pt idx="21">
                  <c:v>1531.767437</c:v>
                </c:pt>
                <c:pt idx="22">
                  <c:v>1530.1872659999999</c:v>
                </c:pt>
                <c:pt idx="23">
                  <c:v>1531.7002070000001</c:v>
                </c:pt>
                <c:pt idx="24">
                  <c:v>1523.5200500000001</c:v>
                </c:pt>
                <c:pt idx="25">
                  <c:v>1534.843464</c:v>
                </c:pt>
                <c:pt idx="26">
                  <c:v>1528.3834770000001</c:v>
                </c:pt>
                <c:pt idx="27">
                  <c:v>1528.309473</c:v>
                </c:pt>
                <c:pt idx="28">
                  <c:v>1531.3927859999999</c:v>
                </c:pt>
                <c:pt idx="29">
                  <c:v>1521.566961</c:v>
                </c:pt>
                <c:pt idx="30">
                  <c:v>1531.4247330000001</c:v>
                </c:pt>
                <c:pt idx="31">
                  <c:v>1538.8423049999999</c:v>
                </c:pt>
                <c:pt idx="32">
                  <c:v>1525.6029840000001</c:v>
                </c:pt>
                <c:pt idx="33">
                  <c:v>1533.735733</c:v>
                </c:pt>
                <c:pt idx="34">
                  <c:v>1526.1715240000001</c:v>
                </c:pt>
                <c:pt idx="35">
                  <c:v>1530.199932</c:v>
                </c:pt>
                <c:pt idx="36">
                  <c:v>1514.583306</c:v>
                </c:pt>
                <c:pt idx="37">
                  <c:v>1536.397608</c:v>
                </c:pt>
                <c:pt idx="38">
                  <c:v>1534.749147</c:v>
                </c:pt>
                <c:pt idx="39">
                  <c:v>1527.3041370000001</c:v>
                </c:pt>
                <c:pt idx="40">
                  <c:v>1529.836528</c:v>
                </c:pt>
                <c:pt idx="41">
                  <c:v>1525.5302349999999</c:v>
                </c:pt>
                <c:pt idx="42">
                  <c:v>1531.674021</c:v>
                </c:pt>
                <c:pt idx="43">
                  <c:v>1533.736744</c:v>
                </c:pt>
                <c:pt idx="44">
                  <c:v>1530.070708</c:v>
                </c:pt>
                <c:pt idx="45">
                  <c:v>1527.4358520000001</c:v>
                </c:pt>
                <c:pt idx="46">
                  <c:v>1534.9181060000001</c:v>
                </c:pt>
                <c:pt idx="47">
                  <c:v>1522.0830189999999</c:v>
                </c:pt>
                <c:pt idx="48">
                  <c:v>1517.9238170000001</c:v>
                </c:pt>
                <c:pt idx="49">
                  <c:v>1523.9945439999999</c:v>
                </c:pt>
                <c:pt idx="50">
                  <c:v>1528.022502</c:v>
                </c:pt>
                <c:pt idx="51">
                  <c:v>1521.7621810000001</c:v>
                </c:pt>
                <c:pt idx="52">
                  <c:v>1523.906868</c:v>
                </c:pt>
                <c:pt idx="53">
                  <c:v>1527.34357</c:v>
                </c:pt>
                <c:pt idx="54">
                  <c:v>1533.5423029999999</c:v>
                </c:pt>
                <c:pt idx="55">
                  <c:v>1530.848436</c:v>
                </c:pt>
                <c:pt idx="56">
                  <c:v>1530.9196910000001</c:v>
                </c:pt>
                <c:pt idx="57">
                  <c:v>1534.8322989999999</c:v>
                </c:pt>
                <c:pt idx="58">
                  <c:v>1523.486582</c:v>
                </c:pt>
                <c:pt idx="59">
                  <c:v>1531.8344999999999</c:v>
                </c:pt>
                <c:pt idx="60">
                  <c:v>1532.2903659999999</c:v>
                </c:pt>
                <c:pt idx="61">
                  <c:v>1534.85103</c:v>
                </c:pt>
                <c:pt idx="62">
                  <c:v>1538.801326</c:v>
                </c:pt>
                <c:pt idx="63">
                  <c:v>1535.4098140000001</c:v>
                </c:pt>
                <c:pt idx="64">
                  <c:v>1533.843607</c:v>
                </c:pt>
                <c:pt idx="65">
                  <c:v>1536.405892</c:v>
                </c:pt>
                <c:pt idx="66">
                  <c:v>1527.404929</c:v>
                </c:pt>
                <c:pt idx="67">
                  <c:v>1532.2137580000001</c:v>
                </c:pt>
                <c:pt idx="68">
                  <c:v>1535.203051</c:v>
                </c:pt>
                <c:pt idx="69">
                  <c:v>1525.704166</c:v>
                </c:pt>
                <c:pt idx="70">
                  <c:v>1385.757603</c:v>
                </c:pt>
                <c:pt idx="71">
                  <c:v>1520.866816</c:v>
                </c:pt>
                <c:pt idx="72">
                  <c:v>1977.763391</c:v>
                </c:pt>
                <c:pt idx="73">
                  <c:v>1651.368831</c:v>
                </c:pt>
                <c:pt idx="74">
                  <c:v>1599.354812</c:v>
                </c:pt>
                <c:pt idx="75">
                  <c:v>1275.1128220000001</c:v>
                </c:pt>
                <c:pt idx="76">
                  <c:v>1536.904182</c:v>
                </c:pt>
                <c:pt idx="77">
                  <c:v>1164.037333</c:v>
                </c:pt>
                <c:pt idx="78">
                  <c:v>1889.0541049999999</c:v>
                </c:pt>
                <c:pt idx="79">
                  <c:v>1469.2115779999999</c:v>
                </c:pt>
                <c:pt idx="80">
                  <c:v>1257.99675</c:v>
                </c:pt>
                <c:pt idx="81">
                  <c:v>1677.7447360000001</c:v>
                </c:pt>
                <c:pt idx="82">
                  <c:v>1632.9766709999999</c:v>
                </c:pt>
                <c:pt idx="83">
                  <c:v>1560.0744110000001</c:v>
                </c:pt>
                <c:pt idx="84">
                  <c:v>1649.7665669999999</c:v>
                </c:pt>
                <c:pt idx="85">
                  <c:v>1353.2745890000001</c:v>
                </c:pt>
                <c:pt idx="86">
                  <c:v>1592.5341330000001</c:v>
                </c:pt>
                <c:pt idx="87">
                  <c:v>1447.0765980000001</c:v>
                </c:pt>
                <c:pt idx="88">
                  <c:v>1638.5191460000001</c:v>
                </c:pt>
                <c:pt idx="89">
                  <c:v>1385.3734360000001</c:v>
                </c:pt>
                <c:pt idx="90">
                  <c:v>2029.091563</c:v>
                </c:pt>
                <c:pt idx="91">
                  <c:v>1646.7738790000001</c:v>
                </c:pt>
                <c:pt idx="92">
                  <c:v>1618.441918</c:v>
                </c:pt>
                <c:pt idx="93">
                  <c:v>1405.587939</c:v>
                </c:pt>
                <c:pt idx="94">
                  <c:v>1745.3320200000001</c:v>
                </c:pt>
                <c:pt idx="95">
                  <c:v>1345.117405</c:v>
                </c:pt>
                <c:pt idx="96">
                  <c:v>1645.6624200000001</c:v>
                </c:pt>
                <c:pt idx="97">
                  <c:v>1649.0257220000001</c:v>
                </c:pt>
                <c:pt idx="98">
                  <c:v>1187.6901849999999</c:v>
                </c:pt>
                <c:pt idx="99">
                  <c:v>1197.273295</c:v>
                </c:pt>
                <c:pt idx="100">
                  <c:v>1833.9089220000001</c:v>
                </c:pt>
                <c:pt idx="101">
                  <c:v>1874.2542189999999</c:v>
                </c:pt>
                <c:pt idx="102">
                  <c:v>1349.589084</c:v>
                </c:pt>
                <c:pt idx="103">
                  <c:v>1896.569125</c:v>
                </c:pt>
                <c:pt idx="104">
                  <c:v>1188.879461</c:v>
                </c:pt>
                <c:pt idx="105">
                  <c:v>1502.376436</c:v>
                </c:pt>
                <c:pt idx="106">
                  <c:v>1478.2789270000001</c:v>
                </c:pt>
                <c:pt idx="107">
                  <c:v>1350.5009399999999</c:v>
                </c:pt>
                <c:pt idx="108">
                  <c:v>1563.4361039999999</c:v>
                </c:pt>
                <c:pt idx="109">
                  <c:v>1384.7420059999999</c:v>
                </c:pt>
                <c:pt idx="110">
                  <c:v>982.99414000000002</c:v>
                </c:pt>
                <c:pt idx="111">
                  <c:v>1680.6313439999999</c:v>
                </c:pt>
                <c:pt idx="112">
                  <c:v>1560.665293</c:v>
                </c:pt>
                <c:pt idx="113">
                  <c:v>1433.276803</c:v>
                </c:pt>
                <c:pt idx="114">
                  <c:v>1686.075077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7C-4BA5-A796-3F2475CF8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343136"/>
        <c:axId val="273346272"/>
      </c:scatterChart>
      <c:valAx>
        <c:axId val="273343136"/>
        <c:scaling>
          <c:orientation val="minMax"/>
          <c:max val="2020"/>
          <c:min val="1900"/>
        </c:scaling>
        <c:delete val="0"/>
        <c:axPos val="b"/>
        <c:numFmt formatCode="General" sourceLinked="1"/>
        <c:majorTickMark val="out"/>
        <c:minorTickMark val="none"/>
        <c:tickLblPos val="low"/>
        <c:crossAx val="273346272"/>
        <c:crosses val="autoZero"/>
        <c:crossBetween val="midCat"/>
        <c:majorUnit val="20"/>
      </c:valAx>
      <c:valAx>
        <c:axId val="2733462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73343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Net Biome Productivity (NBP)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428439092172303"/>
          <c:y val="0.21440785820438008"/>
          <c:w val="0.75597443260768871"/>
          <c:h val="0.6579404552122152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Trends!$A$13</c:f>
              <c:strCache>
                <c:ptCount val="1"/>
                <c:pt idx="0">
                  <c:v>sum_aynbp.nc.txt</c:v>
                </c:pt>
              </c:strCache>
            </c:strRef>
          </c:tx>
          <c:marker>
            <c:symbol val="none"/>
          </c:marker>
          <c:xVal>
            <c:numRef>
              <c:f>Trends!$B$1:$HC$1</c:f>
              <c:numCache>
                <c:formatCode>General</c:formatCode>
                <c:ptCount val="210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</c:numCache>
            </c:numRef>
          </c:xVal>
          <c:yVal>
            <c:numRef>
              <c:f>Trends!$B$13:$HC$13</c:f>
              <c:numCache>
                <c:formatCode>General</c:formatCode>
                <c:ptCount val="210"/>
                <c:pt idx="0">
                  <c:v>-0.177153</c:v>
                </c:pt>
                <c:pt idx="1">
                  <c:v>-5.1199000000000001E-2</c:v>
                </c:pt>
                <c:pt idx="2">
                  <c:v>-2.6984000000000001E-2</c:v>
                </c:pt>
                <c:pt idx="3">
                  <c:v>-1.5344E-2</c:v>
                </c:pt>
                <c:pt idx="4">
                  <c:v>-1.2012E-2</c:v>
                </c:pt>
                <c:pt idx="5">
                  <c:v>-7.2680000000000002E-3</c:v>
                </c:pt>
                <c:pt idx="6">
                  <c:v>-1.206E-3</c:v>
                </c:pt>
                <c:pt idx="7">
                  <c:v>2.0219999999999999E-3</c:v>
                </c:pt>
                <c:pt idx="8">
                  <c:v>4.4619999999999998E-3</c:v>
                </c:pt>
                <c:pt idx="9">
                  <c:v>6.7669999999999996E-3</c:v>
                </c:pt>
                <c:pt idx="10">
                  <c:v>7.2890000000000003E-3</c:v>
                </c:pt>
                <c:pt idx="11">
                  <c:v>7.8340000000000007E-3</c:v>
                </c:pt>
                <c:pt idx="12">
                  <c:v>7.8530000000000006E-3</c:v>
                </c:pt>
                <c:pt idx="13">
                  <c:v>6.5680000000000001E-3</c:v>
                </c:pt>
                <c:pt idx="14">
                  <c:v>6.5599999999999999E-3</c:v>
                </c:pt>
                <c:pt idx="15">
                  <c:v>6.7869999999999996E-3</c:v>
                </c:pt>
                <c:pt idx="16">
                  <c:v>3.398E-3</c:v>
                </c:pt>
                <c:pt idx="17">
                  <c:v>4.7679999999999997E-3</c:v>
                </c:pt>
                <c:pt idx="18">
                  <c:v>4.1419999999999998E-3</c:v>
                </c:pt>
                <c:pt idx="19">
                  <c:v>2.101E-3</c:v>
                </c:pt>
                <c:pt idx="20">
                  <c:v>6.6000000000000005E-5</c:v>
                </c:pt>
                <c:pt idx="21">
                  <c:v>-2.9E-5</c:v>
                </c:pt>
                <c:pt idx="22">
                  <c:v>2.2499999999999999E-4</c:v>
                </c:pt>
                <c:pt idx="23">
                  <c:v>-4.0200000000000001E-4</c:v>
                </c:pt>
                <c:pt idx="24">
                  <c:v>-2.186E-3</c:v>
                </c:pt>
                <c:pt idx="25">
                  <c:v>-5.8799999999999998E-4</c:v>
                </c:pt>
                <c:pt idx="26">
                  <c:v>-1.449E-3</c:v>
                </c:pt>
                <c:pt idx="27">
                  <c:v>-2.8939999999999999E-3</c:v>
                </c:pt>
                <c:pt idx="28">
                  <c:v>-6.9700000000000003E-4</c:v>
                </c:pt>
                <c:pt idx="29">
                  <c:v>-1.5590000000000001E-3</c:v>
                </c:pt>
                <c:pt idx="30">
                  <c:v>-8.2200000000000003E-4</c:v>
                </c:pt>
                <c:pt idx="31">
                  <c:v>-1.0950000000000001E-3</c:v>
                </c:pt>
                <c:pt idx="32">
                  <c:v>-2.4060000000000002E-3</c:v>
                </c:pt>
                <c:pt idx="33">
                  <c:v>-2.248E-3</c:v>
                </c:pt>
                <c:pt idx="34">
                  <c:v>-2.6719999999999999E-3</c:v>
                </c:pt>
                <c:pt idx="35">
                  <c:v>-1.237E-3</c:v>
                </c:pt>
                <c:pt idx="36">
                  <c:v>-3.9119999999999997E-3</c:v>
                </c:pt>
                <c:pt idx="37">
                  <c:v>-2.212E-3</c:v>
                </c:pt>
                <c:pt idx="38">
                  <c:v>-1.6739999999999999E-3</c:v>
                </c:pt>
                <c:pt idx="39">
                  <c:v>-1.142E-3</c:v>
                </c:pt>
                <c:pt idx="40">
                  <c:v>-2.7799999999999999E-3</c:v>
                </c:pt>
                <c:pt idx="41">
                  <c:v>-3.862E-3</c:v>
                </c:pt>
                <c:pt idx="42">
                  <c:v>-3.0829999999999998E-3</c:v>
                </c:pt>
                <c:pt idx="43">
                  <c:v>-1.1069999999999999E-3</c:v>
                </c:pt>
                <c:pt idx="44">
                  <c:v>-2.6340000000000001E-3</c:v>
                </c:pt>
                <c:pt idx="45">
                  <c:v>-2.7239999999999999E-3</c:v>
                </c:pt>
                <c:pt idx="46">
                  <c:v>-7.8999999999999996E-5</c:v>
                </c:pt>
                <c:pt idx="47">
                  <c:v>-2.016E-3</c:v>
                </c:pt>
                <c:pt idx="48">
                  <c:v>-3.1189999999999998E-3</c:v>
                </c:pt>
                <c:pt idx="49">
                  <c:v>-1.952E-3</c:v>
                </c:pt>
                <c:pt idx="50">
                  <c:v>1.245E-3</c:v>
                </c:pt>
                <c:pt idx="51">
                  <c:v>-1.0039999999999999E-3</c:v>
                </c:pt>
                <c:pt idx="52">
                  <c:v>-3.9100000000000002E-4</c:v>
                </c:pt>
                <c:pt idx="53">
                  <c:v>1.0020000000000001E-3</c:v>
                </c:pt>
                <c:pt idx="54">
                  <c:v>2.0430000000000001E-3</c:v>
                </c:pt>
                <c:pt idx="55">
                  <c:v>2.725E-3</c:v>
                </c:pt>
                <c:pt idx="56">
                  <c:v>1.4809999999999999E-3</c:v>
                </c:pt>
                <c:pt idx="57">
                  <c:v>3.0170000000000002E-3</c:v>
                </c:pt>
                <c:pt idx="58">
                  <c:v>9.41E-4</c:v>
                </c:pt>
                <c:pt idx="59">
                  <c:v>2.9689999999999999E-3</c:v>
                </c:pt>
                <c:pt idx="60">
                  <c:v>4.1640000000000002E-3</c:v>
                </c:pt>
                <c:pt idx="61">
                  <c:v>3.7399999999999998E-3</c:v>
                </c:pt>
                <c:pt idx="62">
                  <c:v>4.8840000000000003E-3</c:v>
                </c:pt>
                <c:pt idx="63">
                  <c:v>5.7000000000000002E-3</c:v>
                </c:pt>
                <c:pt idx="64">
                  <c:v>4.6690000000000004E-3</c:v>
                </c:pt>
                <c:pt idx="65">
                  <c:v>5.2449999999999997E-3</c:v>
                </c:pt>
                <c:pt idx="66">
                  <c:v>5.0070000000000002E-3</c:v>
                </c:pt>
                <c:pt idx="67">
                  <c:v>4.8589999999999996E-3</c:v>
                </c:pt>
                <c:pt idx="68">
                  <c:v>1.1599E-2</c:v>
                </c:pt>
                <c:pt idx="69">
                  <c:v>1.2609E-2</c:v>
                </c:pt>
                <c:pt idx="70">
                  <c:v>-1.9668000000000001E-2</c:v>
                </c:pt>
                <c:pt idx="71">
                  <c:v>1.5103999999999999E-2</c:v>
                </c:pt>
                <c:pt idx="72">
                  <c:v>4.9181999999999997E-2</c:v>
                </c:pt>
                <c:pt idx="73">
                  <c:v>2.0650999999999999E-2</c:v>
                </c:pt>
                <c:pt idx="74">
                  <c:v>3.3057000000000003E-2</c:v>
                </c:pt>
                <c:pt idx="75">
                  <c:v>1.2022E-2</c:v>
                </c:pt>
                <c:pt idx="76">
                  <c:v>-4.2964000000000002E-2</c:v>
                </c:pt>
                <c:pt idx="77">
                  <c:v>-6.5483E-2</c:v>
                </c:pt>
                <c:pt idx="78">
                  <c:v>4.6654000000000001E-2</c:v>
                </c:pt>
                <c:pt idx="79">
                  <c:v>-1.8509000000000001E-2</c:v>
                </c:pt>
                <c:pt idx="80">
                  <c:v>-4.8392999999999999E-2</c:v>
                </c:pt>
                <c:pt idx="81">
                  <c:v>-2.0447E-2</c:v>
                </c:pt>
                <c:pt idx="82">
                  <c:v>2.0811E-2</c:v>
                </c:pt>
                <c:pt idx="83">
                  <c:v>-3.9357000000000003E-2</c:v>
                </c:pt>
                <c:pt idx="84">
                  <c:v>-5.5507000000000001E-2</c:v>
                </c:pt>
                <c:pt idx="85">
                  <c:v>-7.1731000000000003E-2</c:v>
                </c:pt>
                <c:pt idx="86">
                  <c:v>-1.5710999999999999E-2</c:v>
                </c:pt>
                <c:pt idx="87">
                  <c:v>-2.6357999999999999E-2</c:v>
                </c:pt>
                <c:pt idx="88">
                  <c:v>-7.1159999999999999E-3</c:v>
                </c:pt>
                <c:pt idx="89">
                  <c:v>-7.1361999999999995E-2</c:v>
                </c:pt>
                <c:pt idx="90">
                  <c:v>1.0322E-2</c:v>
                </c:pt>
                <c:pt idx="91">
                  <c:v>8.0040000000000007E-3</c:v>
                </c:pt>
                <c:pt idx="92">
                  <c:v>-8.7849999999999994E-3</c:v>
                </c:pt>
                <c:pt idx="93">
                  <c:v>-2.5273E-2</c:v>
                </c:pt>
                <c:pt idx="94">
                  <c:v>-1.4168999999999999E-2</c:v>
                </c:pt>
                <c:pt idx="95">
                  <c:v>-1.8137E-2</c:v>
                </c:pt>
                <c:pt idx="96">
                  <c:v>5.2160000000000002E-3</c:v>
                </c:pt>
                <c:pt idx="97">
                  <c:v>-5.2131999999999998E-2</c:v>
                </c:pt>
                <c:pt idx="98">
                  <c:v>-3.8185999999999998E-2</c:v>
                </c:pt>
                <c:pt idx="99">
                  <c:v>-8.2015000000000005E-2</c:v>
                </c:pt>
                <c:pt idx="100">
                  <c:v>4.5464999999999998E-2</c:v>
                </c:pt>
                <c:pt idx="101">
                  <c:v>3.6366000000000002E-2</c:v>
                </c:pt>
                <c:pt idx="102">
                  <c:v>3.1310000000000001E-3</c:v>
                </c:pt>
                <c:pt idx="103">
                  <c:v>1.3231E-2</c:v>
                </c:pt>
                <c:pt idx="104">
                  <c:v>-3.6547999999999997E-2</c:v>
                </c:pt>
                <c:pt idx="105">
                  <c:v>-1.6483999999999999E-2</c:v>
                </c:pt>
                <c:pt idx="106">
                  <c:v>2.6287999999999999E-2</c:v>
                </c:pt>
                <c:pt idx="107">
                  <c:v>5.8999999999999999E-3</c:v>
                </c:pt>
                <c:pt idx="108">
                  <c:v>8.1899999999999994E-3</c:v>
                </c:pt>
                <c:pt idx="109">
                  <c:v>-3.5005000000000001E-2</c:v>
                </c:pt>
                <c:pt idx="110">
                  <c:v>-6.6522999999999999E-2</c:v>
                </c:pt>
                <c:pt idx="111">
                  <c:v>3.0630000000000001E-2</c:v>
                </c:pt>
                <c:pt idx="112">
                  <c:v>4.3073E-2</c:v>
                </c:pt>
                <c:pt idx="113">
                  <c:v>4.5685000000000003E-2</c:v>
                </c:pt>
                <c:pt idx="114">
                  <c:v>6.7219999999999997E-3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F-4A91-8BEE-BB2093089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876056"/>
        <c:axId val="271646648"/>
      </c:scatterChart>
      <c:valAx>
        <c:axId val="271876056"/>
        <c:scaling>
          <c:orientation val="minMax"/>
          <c:max val="2020"/>
          <c:min val="1900"/>
        </c:scaling>
        <c:delete val="0"/>
        <c:axPos val="b"/>
        <c:numFmt formatCode="General" sourceLinked="1"/>
        <c:majorTickMark val="out"/>
        <c:minorTickMark val="none"/>
        <c:tickLblPos val="low"/>
        <c:crossAx val="271646648"/>
        <c:crosses val="autoZero"/>
        <c:crossBetween val="midCat"/>
        <c:majorUnit val="20"/>
      </c:valAx>
      <c:valAx>
        <c:axId val="271646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kgC/m</a:t>
                </a:r>
                <a:r>
                  <a:rPr lang="en-US" sz="1800" baseline="30000"/>
                  <a:t>2</a:t>
                </a:r>
                <a:r>
                  <a:rPr lang="en-US" sz="1800"/>
                  <a:t>/yr</a:t>
                </a:r>
              </a:p>
            </c:rich>
          </c:tx>
          <c:layout>
            <c:manualLayout>
              <c:xMode val="edge"/>
              <c:yMode val="edge"/>
              <c:x val="5.1282260305697082E-2"/>
              <c:y val="0.2811614298966126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71876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Mean annual CH</a:t>
            </a:r>
            <a:r>
              <a:rPr lang="en-US" baseline="-25000"/>
              <a:t>4</a:t>
            </a:r>
            <a:r>
              <a:rPr lang="en-US" baseline="0"/>
              <a:t> emission rate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428439092172303"/>
          <c:y val="0.21440785820438008"/>
          <c:w val="0.75597443260768871"/>
          <c:h val="0.6579404552122152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Trends!$A$14</c:f>
              <c:strCache>
                <c:ptCount val="1"/>
                <c:pt idx="0">
                  <c:v>sum_ayCH4.nc.txt</c:v>
                </c:pt>
              </c:strCache>
            </c:strRef>
          </c:tx>
          <c:marker>
            <c:symbol val="none"/>
          </c:marker>
          <c:xVal>
            <c:numRef>
              <c:f>Trends!$B$1:$HC$1</c:f>
              <c:numCache>
                <c:formatCode>General</c:formatCode>
                <c:ptCount val="210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</c:numCache>
            </c:numRef>
          </c:xVal>
          <c:yVal>
            <c:numRef>
              <c:f>Trends!$B$14:$HC$14</c:f>
              <c:numCache>
                <c:formatCode>General</c:formatCode>
                <c:ptCount val="210"/>
                <c:pt idx="0">
                  <c:v>47.445681</c:v>
                </c:pt>
                <c:pt idx="1">
                  <c:v>50.741590000000002</c:v>
                </c:pt>
                <c:pt idx="2">
                  <c:v>50.585239999999999</c:v>
                </c:pt>
                <c:pt idx="3">
                  <c:v>50.043045999999997</c:v>
                </c:pt>
                <c:pt idx="4">
                  <c:v>50.464221000000002</c:v>
                </c:pt>
                <c:pt idx="5">
                  <c:v>50.617888999999998</c:v>
                </c:pt>
                <c:pt idx="6">
                  <c:v>50.811256</c:v>
                </c:pt>
                <c:pt idx="7">
                  <c:v>51.020072999999996</c:v>
                </c:pt>
                <c:pt idx="8">
                  <c:v>51.030166000000001</c:v>
                </c:pt>
                <c:pt idx="9">
                  <c:v>51.212921999999999</c:v>
                </c:pt>
                <c:pt idx="10">
                  <c:v>51.325676999999999</c:v>
                </c:pt>
                <c:pt idx="11">
                  <c:v>51.541713000000001</c:v>
                </c:pt>
                <c:pt idx="12">
                  <c:v>51.813288</c:v>
                </c:pt>
                <c:pt idx="13">
                  <c:v>52.011465000000001</c:v>
                </c:pt>
                <c:pt idx="14">
                  <c:v>52.212890000000002</c:v>
                </c:pt>
                <c:pt idx="15">
                  <c:v>52.517885</c:v>
                </c:pt>
                <c:pt idx="16">
                  <c:v>52.758415999999997</c:v>
                </c:pt>
                <c:pt idx="17">
                  <c:v>52.868285999999998</c:v>
                </c:pt>
                <c:pt idx="18">
                  <c:v>53.204360000000001</c:v>
                </c:pt>
                <c:pt idx="19">
                  <c:v>53.218733999999998</c:v>
                </c:pt>
                <c:pt idx="20">
                  <c:v>53.54128</c:v>
                </c:pt>
                <c:pt idx="21">
                  <c:v>53.564678000000001</c:v>
                </c:pt>
                <c:pt idx="22">
                  <c:v>53.667302999999997</c:v>
                </c:pt>
                <c:pt idx="23">
                  <c:v>53.924134000000002</c:v>
                </c:pt>
                <c:pt idx="24">
                  <c:v>53.947341000000002</c:v>
                </c:pt>
                <c:pt idx="25">
                  <c:v>54.019520999999997</c:v>
                </c:pt>
                <c:pt idx="26">
                  <c:v>54.164771000000002</c:v>
                </c:pt>
                <c:pt idx="27">
                  <c:v>54.247864</c:v>
                </c:pt>
                <c:pt idx="28">
                  <c:v>54.360804000000002</c:v>
                </c:pt>
                <c:pt idx="29">
                  <c:v>54.571430999999997</c:v>
                </c:pt>
                <c:pt idx="30">
                  <c:v>54.533594999999998</c:v>
                </c:pt>
                <c:pt idx="31">
                  <c:v>54.623233999999997</c:v>
                </c:pt>
                <c:pt idx="32">
                  <c:v>54.611829</c:v>
                </c:pt>
                <c:pt idx="33">
                  <c:v>54.668680999999999</c:v>
                </c:pt>
                <c:pt idx="34">
                  <c:v>54.735429000000003</c:v>
                </c:pt>
                <c:pt idx="35">
                  <c:v>55.027576000000003</c:v>
                </c:pt>
                <c:pt idx="36">
                  <c:v>54.947223000000001</c:v>
                </c:pt>
                <c:pt idx="37">
                  <c:v>55.054797000000001</c:v>
                </c:pt>
                <c:pt idx="38">
                  <c:v>55.022190000000002</c:v>
                </c:pt>
                <c:pt idx="39">
                  <c:v>55.064089000000003</c:v>
                </c:pt>
                <c:pt idx="40">
                  <c:v>55.235303000000002</c:v>
                </c:pt>
                <c:pt idx="41">
                  <c:v>55.115867000000001</c:v>
                </c:pt>
                <c:pt idx="42">
                  <c:v>55.238455999999999</c:v>
                </c:pt>
                <c:pt idx="43">
                  <c:v>55.244019999999999</c:v>
                </c:pt>
                <c:pt idx="44">
                  <c:v>55.371177000000003</c:v>
                </c:pt>
                <c:pt idx="45">
                  <c:v>55.456162999999997</c:v>
                </c:pt>
                <c:pt idx="46">
                  <c:v>55.372287999999998</c:v>
                </c:pt>
                <c:pt idx="47">
                  <c:v>55.321896000000002</c:v>
                </c:pt>
                <c:pt idx="48">
                  <c:v>55.402504999999998</c:v>
                </c:pt>
                <c:pt idx="49">
                  <c:v>55.376564999999999</c:v>
                </c:pt>
                <c:pt idx="50">
                  <c:v>55.517831999999999</c:v>
                </c:pt>
                <c:pt idx="51">
                  <c:v>55.677143000000001</c:v>
                </c:pt>
                <c:pt idx="52">
                  <c:v>55.527579000000003</c:v>
                </c:pt>
                <c:pt idx="53">
                  <c:v>55.691257999999998</c:v>
                </c:pt>
                <c:pt idx="54">
                  <c:v>55.751607999999997</c:v>
                </c:pt>
                <c:pt idx="55">
                  <c:v>55.723809000000003</c:v>
                </c:pt>
                <c:pt idx="56">
                  <c:v>55.978332999999999</c:v>
                </c:pt>
                <c:pt idx="57">
                  <c:v>56.011290000000002</c:v>
                </c:pt>
                <c:pt idx="58">
                  <c:v>55.911914000000003</c:v>
                </c:pt>
                <c:pt idx="59">
                  <c:v>56.040228999999997</c:v>
                </c:pt>
                <c:pt idx="60">
                  <c:v>56.151468999999999</c:v>
                </c:pt>
                <c:pt idx="61">
                  <c:v>56.158889000000002</c:v>
                </c:pt>
                <c:pt idx="62">
                  <c:v>56.354560999999997</c:v>
                </c:pt>
                <c:pt idx="63">
                  <c:v>56.187570999999998</c:v>
                </c:pt>
                <c:pt idx="64">
                  <c:v>56.400103999999999</c:v>
                </c:pt>
                <c:pt idx="65">
                  <c:v>56.495277999999999</c:v>
                </c:pt>
                <c:pt idx="66">
                  <c:v>56.527647000000002</c:v>
                </c:pt>
                <c:pt idx="67">
                  <c:v>56.642094</c:v>
                </c:pt>
                <c:pt idx="68">
                  <c:v>56.353479999999998</c:v>
                </c:pt>
                <c:pt idx="69">
                  <c:v>55.999809999999997</c:v>
                </c:pt>
                <c:pt idx="70">
                  <c:v>58.226253999999997</c:v>
                </c:pt>
                <c:pt idx="71">
                  <c:v>56.58352</c:v>
                </c:pt>
                <c:pt idx="72">
                  <c:v>56.355252999999998</c:v>
                </c:pt>
                <c:pt idx="73">
                  <c:v>59.264525999999996</c:v>
                </c:pt>
                <c:pt idx="74">
                  <c:v>58.466172999999998</c:v>
                </c:pt>
                <c:pt idx="75">
                  <c:v>56.074615999999999</c:v>
                </c:pt>
                <c:pt idx="76">
                  <c:v>58.385145000000001</c:v>
                </c:pt>
                <c:pt idx="77">
                  <c:v>55.895775999999998</c:v>
                </c:pt>
                <c:pt idx="78">
                  <c:v>55.266382</c:v>
                </c:pt>
                <c:pt idx="79">
                  <c:v>52.978161999999998</c:v>
                </c:pt>
                <c:pt idx="80">
                  <c:v>58.842162000000002</c:v>
                </c:pt>
                <c:pt idx="81">
                  <c:v>59.497526000000001</c:v>
                </c:pt>
                <c:pt idx="82">
                  <c:v>55.302579999999999</c:v>
                </c:pt>
                <c:pt idx="83">
                  <c:v>59.978976000000003</c:v>
                </c:pt>
                <c:pt idx="84">
                  <c:v>59.519537</c:v>
                </c:pt>
                <c:pt idx="85">
                  <c:v>59.597422000000002</c:v>
                </c:pt>
                <c:pt idx="86">
                  <c:v>57.513530000000003</c:v>
                </c:pt>
                <c:pt idx="87">
                  <c:v>57.756720999999999</c:v>
                </c:pt>
                <c:pt idx="88">
                  <c:v>55.816153999999997</c:v>
                </c:pt>
                <c:pt idx="89">
                  <c:v>58.014383000000002</c:v>
                </c:pt>
                <c:pt idx="90">
                  <c:v>57.857765999999998</c:v>
                </c:pt>
                <c:pt idx="91">
                  <c:v>57.334021999999997</c:v>
                </c:pt>
                <c:pt idx="92">
                  <c:v>54.449824999999997</c:v>
                </c:pt>
                <c:pt idx="93">
                  <c:v>60.408988000000001</c:v>
                </c:pt>
                <c:pt idx="94">
                  <c:v>58.555919000000003</c:v>
                </c:pt>
                <c:pt idx="95">
                  <c:v>56.822473000000002</c:v>
                </c:pt>
                <c:pt idx="96">
                  <c:v>57.048164999999997</c:v>
                </c:pt>
                <c:pt idx="97">
                  <c:v>53.827517</c:v>
                </c:pt>
                <c:pt idx="98">
                  <c:v>57.899900000000002</c:v>
                </c:pt>
                <c:pt idx="99">
                  <c:v>55.189805999999997</c:v>
                </c:pt>
                <c:pt idx="100">
                  <c:v>53.964807</c:v>
                </c:pt>
                <c:pt idx="101">
                  <c:v>54.866674000000003</c:v>
                </c:pt>
                <c:pt idx="102">
                  <c:v>55.862977000000001</c:v>
                </c:pt>
                <c:pt idx="103">
                  <c:v>57.398403999999999</c:v>
                </c:pt>
                <c:pt idx="104">
                  <c:v>56.216054999999997</c:v>
                </c:pt>
                <c:pt idx="105">
                  <c:v>57.576258000000003</c:v>
                </c:pt>
                <c:pt idx="106">
                  <c:v>57.573743</c:v>
                </c:pt>
                <c:pt idx="107">
                  <c:v>56.263508000000002</c:v>
                </c:pt>
                <c:pt idx="108">
                  <c:v>54.859147</c:v>
                </c:pt>
                <c:pt idx="109">
                  <c:v>52.618823999999996</c:v>
                </c:pt>
                <c:pt idx="110">
                  <c:v>52.784821000000001</c:v>
                </c:pt>
                <c:pt idx="111">
                  <c:v>58.799587000000002</c:v>
                </c:pt>
                <c:pt idx="112">
                  <c:v>52.945585999999999</c:v>
                </c:pt>
                <c:pt idx="113">
                  <c:v>55.797047999999997</c:v>
                </c:pt>
                <c:pt idx="114">
                  <c:v>57.057003000000002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4A-4FEB-BD8F-4C7F191FB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876056"/>
        <c:axId val="271646648"/>
      </c:scatterChart>
      <c:valAx>
        <c:axId val="271876056"/>
        <c:scaling>
          <c:orientation val="minMax"/>
          <c:max val="2020"/>
          <c:min val="1900"/>
        </c:scaling>
        <c:delete val="0"/>
        <c:axPos val="b"/>
        <c:numFmt formatCode="General" sourceLinked="1"/>
        <c:majorTickMark val="out"/>
        <c:minorTickMark val="none"/>
        <c:tickLblPos val="low"/>
        <c:crossAx val="271646648"/>
        <c:crosses val="autoZero"/>
        <c:crossBetween val="midCat"/>
        <c:majorUnit val="20"/>
      </c:valAx>
      <c:valAx>
        <c:axId val="271646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gC/m</a:t>
                </a:r>
                <a:r>
                  <a:rPr lang="en-US" sz="1800" baseline="30000"/>
                  <a:t>2</a:t>
                </a:r>
                <a:r>
                  <a:rPr lang="en-US" sz="1800"/>
                  <a:t>/yr</a:t>
                </a:r>
              </a:p>
            </c:rich>
          </c:tx>
          <c:layout>
            <c:manualLayout>
              <c:xMode val="edge"/>
              <c:yMode val="edge"/>
              <c:x val="5.1282260305697082E-2"/>
              <c:y val="0.2811614298966126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71876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C Fluxes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summary!$A$43</c:f>
              <c:strCache>
                <c:ptCount val="1"/>
                <c:pt idx="0">
                  <c:v>NPP(TgC)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summary!$C$7:$AU$7</c:f>
              <c:numCache>
                <c:formatCode>General</c:formatCode>
                <c:ptCount val="45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</c:numCache>
            </c:numRef>
          </c:xVal>
          <c:yVal>
            <c:numRef>
              <c:f>summary!$C$43:$AU$43</c:f>
              <c:numCache>
                <c:formatCode>General</c:formatCode>
                <c:ptCount val="45"/>
                <c:pt idx="0">
                  <c:v>11.888429794099201</c:v>
                </c:pt>
                <c:pt idx="1">
                  <c:v>12.419130619699201</c:v>
                </c:pt>
                <c:pt idx="2">
                  <c:v>13.195934431027201</c:v>
                </c:pt>
                <c:pt idx="3">
                  <c:v>12.981582082252801</c:v>
                </c:pt>
                <c:pt idx="4">
                  <c:v>13.259110682419202</c:v>
                </c:pt>
                <c:pt idx="5">
                  <c:v>12.271468828262401</c:v>
                </c:pt>
                <c:pt idx="6">
                  <c:v>11.878435351756801</c:v>
                </c:pt>
                <c:pt idx="7">
                  <c:v>10.991956755455998</c:v>
                </c:pt>
                <c:pt idx="8">
                  <c:v>13.053208919040003</c:v>
                </c:pt>
                <c:pt idx="9">
                  <c:v>11.797870395801601</c:v>
                </c:pt>
                <c:pt idx="10">
                  <c:v>11.721347907379203</c:v>
                </c:pt>
                <c:pt idx="11">
                  <c:v>12.449682736128</c:v>
                </c:pt>
                <c:pt idx="12">
                  <c:v>12.804383869747202</c:v>
                </c:pt>
                <c:pt idx="13">
                  <c:v>12.3783606079488</c:v>
                </c:pt>
                <c:pt idx="14">
                  <c:v>11.931556219084799</c:v>
                </c:pt>
                <c:pt idx="15">
                  <c:v>11.788485370675202</c:v>
                </c:pt>
                <c:pt idx="16">
                  <c:v>12.483281938636802</c:v>
                </c:pt>
                <c:pt idx="17">
                  <c:v>12.234660028416004</c:v>
                </c:pt>
                <c:pt idx="18">
                  <c:v>12.290685784473601</c:v>
                </c:pt>
                <c:pt idx="19">
                  <c:v>11.437948588032002</c:v>
                </c:pt>
                <c:pt idx="20">
                  <c:v>13.157317693440001</c:v>
                </c:pt>
                <c:pt idx="21">
                  <c:v>12.964924678348803</c:v>
                </c:pt>
                <c:pt idx="22">
                  <c:v>12.410131558809601</c:v>
                </c:pt>
                <c:pt idx="23">
                  <c:v>12.764182647398401</c:v>
                </c:pt>
                <c:pt idx="24">
                  <c:v>12.9039423289344</c:v>
                </c:pt>
                <c:pt idx="25">
                  <c:v>12.502823917363202</c:v>
                </c:pt>
                <c:pt idx="26">
                  <c:v>13.052518246195202</c:v>
                </c:pt>
                <c:pt idx="27">
                  <c:v>11.6808216625152</c:v>
                </c:pt>
                <c:pt idx="28">
                  <c:v>12.1757903253504</c:v>
                </c:pt>
                <c:pt idx="29">
                  <c:v>10.7690319378432</c:v>
                </c:pt>
                <c:pt idx="30">
                  <c:v>13.388977491148802</c:v>
                </c:pt>
                <c:pt idx="31">
                  <c:v>13.417030996992002</c:v>
                </c:pt>
                <c:pt idx="32">
                  <c:v>12.973842483609602</c:v>
                </c:pt>
                <c:pt idx="33">
                  <c:v>13.321555633152</c:v>
                </c:pt>
                <c:pt idx="34">
                  <c:v>12.286744886476802</c:v>
                </c:pt>
                <c:pt idx="35">
                  <c:v>12.828110513356801</c:v>
                </c:pt>
                <c:pt idx="36">
                  <c:v>13.792106979532802</c:v>
                </c:pt>
                <c:pt idx="37">
                  <c:v>13.115410102886402</c:v>
                </c:pt>
                <c:pt idx="38">
                  <c:v>13.0865846685696</c:v>
                </c:pt>
                <c:pt idx="39">
                  <c:v>12.1156002183168</c:v>
                </c:pt>
                <c:pt idx="40">
                  <c:v>11.330427077222403</c:v>
                </c:pt>
                <c:pt idx="41">
                  <c:v>13.888780863897601</c:v>
                </c:pt>
                <c:pt idx="42">
                  <c:v>13.566419470540801</c:v>
                </c:pt>
                <c:pt idx="43">
                  <c:v>13.950006980198403</c:v>
                </c:pt>
                <c:pt idx="44">
                  <c:v>13.467064150425601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D2-4B43-A5F5-9D3B63BF5AE8}"/>
            </c:ext>
          </c:extLst>
        </c:ser>
        <c:ser>
          <c:idx val="1"/>
          <c:order val="1"/>
          <c:tx>
            <c:strRef>
              <c:f>summary!$A$44</c:f>
              <c:strCache>
                <c:ptCount val="1"/>
                <c:pt idx="0">
                  <c:v>NEP(TgC)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summary!$C$7:$AU$7</c:f>
              <c:numCache>
                <c:formatCode>General</c:formatCode>
                <c:ptCount val="45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</c:numCache>
            </c:numRef>
          </c:xVal>
          <c:yVal>
            <c:numRef>
              <c:f>summary!$C$44:$AU$44</c:f>
              <c:numCache>
                <c:formatCode>General</c:formatCode>
                <c:ptCount val="45"/>
                <c:pt idx="0">
                  <c:v>1.4943519553536002</c:v>
                </c:pt>
                <c:pt idx="1">
                  <c:v>2.2846645149696001</c:v>
                </c:pt>
                <c:pt idx="2">
                  <c:v>3.0703251898368005</c:v>
                </c:pt>
                <c:pt idx="3">
                  <c:v>2.5103723378687999</c:v>
                </c:pt>
                <c:pt idx="4">
                  <c:v>2.7999673989120004</c:v>
                </c:pt>
                <c:pt idx="5">
                  <c:v>2.2185427470336005</c:v>
                </c:pt>
                <c:pt idx="6">
                  <c:v>1.1825741076480001</c:v>
                </c:pt>
                <c:pt idx="7">
                  <c:v>0.72809106186240002</c:v>
                </c:pt>
                <c:pt idx="8">
                  <c:v>3.0644341567488</c:v>
                </c:pt>
                <c:pt idx="9">
                  <c:v>1.7685084469248</c:v>
                </c:pt>
                <c:pt idx="10">
                  <c:v>1.1586443249664</c:v>
                </c:pt>
                <c:pt idx="11">
                  <c:v>1.8136256348160003</c:v>
                </c:pt>
                <c:pt idx="12">
                  <c:v>2.7123941449728002</c:v>
                </c:pt>
                <c:pt idx="13">
                  <c:v>1.5258994532352002</c:v>
                </c:pt>
                <c:pt idx="14">
                  <c:v>1.1267921184767999</c:v>
                </c:pt>
                <c:pt idx="15">
                  <c:v>0.78584350003199999</c:v>
                </c:pt>
                <c:pt idx="16">
                  <c:v>1.9937896777728001</c:v>
                </c:pt>
                <c:pt idx="17">
                  <c:v>1.8177290440704001</c:v>
                </c:pt>
                <c:pt idx="18">
                  <c:v>2.1932113047552004</c:v>
                </c:pt>
                <c:pt idx="19">
                  <c:v>0.76012609351680016</c:v>
                </c:pt>
                <c:pt idx="20">
                  <c:v>2.6758291120128006</c:v>
                </c:pt>
                <c:pt idx="21">
                  <c:v>2.6413157836800005</c:v>
                </c:pt>
                <c:pt idx="22">
                  <c:v>2.2472462979072003</c:v>
                </c:pt>
                <c:pt idx="23">
                  <c:v>1.9582403401728001</c:v>
                </c:pt>
                <c:pt idx="24">
                  <c:v>2.2468197058559998</c:v>
                </c:pt>
                <c:pt idx="25">
                  <c:v>2.0776048588800005</c:v>
                </c:pt>
                <c:pt idx="26">
                  <c:v>2.6514321094656004</c:v>
                </c:pt>
                <c:pt idx="27">
                  <c:v>1.3624943837184003</c:v>
                </c:pt>
                <c:pt idx="28">
                  <c:v>1.6804273453056002</c:v>
                </c:pt>
                <c:pt idx="29">
                  <c:v>0.67757037465600012</c:v>
                </c:pt>
                <c:pt idx="30">
                  <c:v>3.4878775523328001</c:v>
                </c:pt>
                <c:pt idx="31">
                  <c:v>3.3567106535424003</c:v>
                </c:pt>
                <c:pt idx="32">
                  <c:v>2.6987025715200001</c:v>
                </c:pt>
                <c:pt idx="33">
                  <c:v>2.8551196569600004</c:v>
                </c:pt>
                <c:pt idx="34">
                  <c:v>1.7814890336256</c:v>
                </c:pt>
                <c:pt idx="35">
                  <c:v>2.2672961243136003</c:v>
                </c:pt>
                <c:pt idx="36">
                  <c:v>3.2595695493119998</c:v>
                </c:pt>
                <c:pt idx="37">
                  <c:v>2.7656978374656003</c:v>
                </c:pt>
                <c:pt idx="38">
                  <c:v>2.8740319045632003</c:v>
                </c:pt>
                <c:pt idx="39">
                  <c:v>1.9135700582400001</c:v>
                </c:pt>
                <c:pt idx="40">
                  <c:v>1.1574254905344001</c:v>
                </c:pt>
                <c:pt idx="41">
                  <c:v>3.3691427647488004</c:v>
                </c:pt>
                <c:pt idx="42">
                  <c:v>3.7053379289088002</c:v>
                </c:pt>
                <c:pt idx="43">
                  <c:v>3.7384089698304006</c:v>
                </c:pt>
                <c:pt idx="44">
                  <c:v>2.9569735876608001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D2-4B43-A5F5-9D3B63BF5AE8}"/>
            </c:ext>
          </c:extLst>
        </c:ser>
        <c:ser>
          <c:idx val="2"/>
          <c:order val="2"/>
          <c:tx>
            <c:strRef>
              <c:f>summary!$A$45</c:f>
              <c:strCache>
                <c:ptCount val="1"/>
                <c:pt idx="0">
                  <c:v>NBP(TgC)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summary!$C$7:$AU$7</c:f>
              <c:numCache>
                <c:formatCode>General</c:formatCode>
                <c:ptCount val="45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</c:numCache>
            </c:numRef>
          </c:xVal>
          <c:yVal>
            <c:numRef>
              <c:f>summary!$C$45:$AU$45</c:f>
              <c:numCache>
                <c:formatCode>General</c:formatCode>
                <c:ptCount val="45"/>
                <c:pt idx="0">
                  <c:v>-0.39953392680960009</c:v>
                </c:pt>
                <c:pt idx="1">
                  <c:v>0.30682125434880003</c:v>
                </c:pt>
                <c:pt idx="2">
                  <c:v>0.99907858391039994</c:v>
                </c:pt>
                <c:pt idx="3">
                  <c:v>0.41950249758720004</c:v>
                </c:pt>
                <c:pt idx="4">
                  <c:v>0.6715168303104001</c:v>
                </c:pt>
                <c:pt idx="5">
                  <c:v>0.24421379235840002</c:v>
                </c:pt>
                <c:pt idx="6">
                  <c:v>-0.8727667089408</c:v>
                </c:pt>
                <c:pt idx="7">
                  <c:v>-1.3302155851776003</c:v>
                </c:pt>
                <c:pt idx="8">
                  <c:v>0.94772502650880019</c:v>
                </c:pt>
                <c:pt idx="9">
                  <c:v>-0.37599010836480001</c:v>
                </c:pt>
                <c:pt idx="10">
                  <c:v>-0.98305091112960008</c:v>
                </c:pt>
                <c:pt idx="11">
                  <c:v>-0.41535846051840003</c:v>
                </c:pt>
                <c:pt idx="12">
                  <c:v>0.42275272273920006</c:v>
                </c:pt>
                <c:pt idx="13">
                  <c:v>-0.79949444567040018</c:v>
                </c:pt>
                <c:pt idx="14">
                  <c:v>-1.1275640469504</c:v>
                </c:pt>
                <c:pt idx="15">
                  <c:v>-1.4571368773632003</c:v>
                </c:pt>
                <c:pt idx="16">
                  <c:v>-0.31915179601920002</c:v>
                </c:pt>
                <c:pt idx="17">
                  <c:v>-0.53543396597760007</c:v>
                </c:pt>
                <c:pt idx="18">
                  <c:v>-0.14455376363520001</c:v>
                </c:pt>
                <c:pt idx="19">
                  <c:v>-1.4496410456063999</c:v>
                </c:pt>
                <c:pt idx="20">
                  <c:v>0.20968015011839999</c:v>
                </c:pt>
                <c:pt idx="21">
                  <c:v>0.16259251322880003</c:v>
                </c:pt>
                <c:pt idx="22">
                  <c:v>-0.17845767475200003</c:v>
                </c:pt>
                <c:pt idx="23">
                  <c:v>-0.51339337666560003</c:v>
                </c:pt>
                <c:pt idx="24">
                  <c:v>-0.28782775111679998</c:v>
                </c:pt>
                <c:pt idx="25">
                  <c:v>-0.36843333488640007</c:v>
                </c:pt>
                <c:pt idx="26">
                  <c:v>0.10595733995520001</c:v>
                </c:pt>
                <c:pt idx="27">
                  <c:v>-1.0590046101504</c:v>
                </c:pt>
                <c:pt idx="28">
                  <c:v>-0.77570686033920011</c:v>
                </c:pt>
                <c:pt idx="29">
                  <c:v>-1.6660450990080002</c:v>
                </c:pt>
                <c:pt idx="30">
                  <c:v>0.92357179084800001</c:v>
                </c:pt>
                <c:pt idx="31">
                  <c:v>0.73873554923520002</c:v>
                </c:pt>
                <c:pt idx="32">
                  <c:v>6.3602843443200011E-2</c:v>
                </c:pt>
                <c:pt idx="33">
                  <c:v>0.2687733061632</c:v>
                </c:pt>
                <c:pt idx="34">
                  <c:v>-0.74243268034559995</c:v>
                </c:pt>
                <c:pt idx="35">
                  <c:v>-0.33485444628479999</c:v>
                </c:pt>
                <c:pt idx="36">
                  <c:v>0.53401199247360009</c:v>
                </c:pt>
                <c:pt idx="37">
                  <c:v>0.11985205248</c:v>
                </c:pt>
                <c:pt idx="38">
                  <c:v>0.166370899968</c:v>
                </c:pt>
                <c:pt idx="39">
                  <c:v>-0.7110883215360001</c:v>
                </c:pt>
                <c:pt idx="40">
                  <c:v>-1.3513420486656</c:v>
                </c:pt>
                <c:pt idx="41">
                  <c:v>0.62221497753600008</c:v>
                </c:pt>
                <c:pt idx="42">
                  <c:v>0.87498092482560008</c:v>
                </c:pt>
                <c:pt idx="43">
                  <c:v>0.92804085043200013</c:v>
                </c:pt>
                <c:pt idx="44">
                  <c:v>0.13655008419840001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D2-4B43-A5F5-9D3B63BF5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278544"/>
        <c:axId val="269278936"/>
      </c:scatterChart>
      <c:valAx>
        <c:axId val="269278544"/>
        <c:scaling>
          <c:orientation val="minMax"/>
          <c:max val="2015"/>
          <c:min val="197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278936"/>
        <c:crosses val="autoZero"/>
        <c:crossBetween val="midCat"/>
      </c:valAx>
      <c:valAx>
        <c:axId val="269278936"/>
        <c:scaling>
          <c:orientation val="minMax"/>
          <c:max val="4000"/>
          <c:min val="-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Tg C yr</a:t>
                </a:r>
                <a:r>
                  <a:rPr lang="en-US" sz="1200" b="1" i="0" baseline="30000">
                    <a:effectLst/>
                  </a:rPr>
                  <a:t>-1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278544"/>
        <c:crosses val="autoZero"/>
        <c:crossBetween val="midCat"/>
        <c:majorUnit val="4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summary!$C$79:$AP$79</c:f>
              <c:numCache>
                <c:formatCode>General</c:formatCode>
                <c:ptCount val="40"/>
                <c:pt idx="0">
                  <c:v>1.7876238336000105E-3</c:v>
                </c:pt>
                <c:pt idx="1">
                  <c:v>5.4441271295999905E-3</c:v>
                </c:pt>
                <c:pt idx="2">
                  <c:v>9.8319310848000163E-3</c:v>
                </c:pt>
                <c:pt idx="3">
                  <c:v>2.7484716441599999E-2</c:v>
                </c:pt>
                <c:pt idx="4">
                  <c:v>2.9739560140800009E-2</c:v>
                </c:pt>
                <c:pt idx="5">
                  <c:v>1.3000900607999966E-2</c:v>
                </c:pt>
                <c:pt idx="6">
                  <c:v>1.6515206553600004E-2</c:v>
                </c:pt>
                <c:pt idx="7">
                  <c:v>2.0638929715200011E-2</c:v>
                </c:pt>
                <c:pt idx="8">
                  <c:v>1.673865953279996E-2</c:v>
                </c:pt>
                <c:pt idx="9">
                  <c:v>2.289377341440002E-2</c:v>
                </c:pt>
                <c:pt idx="10">
                  <c:v>1.7469960192000006E-2</c:v>
                </c:pt>
                <c:pt idx="11">
                  <c:v>1.8729422438399979E-2</c:v>
                </c:pt>
                <c:pt idx="12">
                  <c:v>3.3071040921600042E-2</c:v>
                </c:pt>
                <c:pt idx="13">
                  <c:v>3.8251087257600014E-2</c:v>
                </c:pt>
                <c:pt idx="14">
                  <c:v>2.2142158848000026E-2</c:v>
                </c:pt>
                <c:pt idx="15">
                  <c:v>3.6158754816000033E-2</c:v>
                </c:pt>
                <c:pt idx="16">
                  <c:v>1.8485655552000019E-2</c:v>
                </c:pt>
                <c:pt idx="17">
                  <c:v>2.1471799910400019E-2</c:v>
                </c:pt>
                <c:pt idx="18">
                  <c:v>1.2736819814400058E-2</c:v>
                </c:pt>
                <c:pt idx="19">
                  <c:v>2.5270500556800024E-2</c:v>
                </c:pt>
                <c:pt idx="20">
                  <c:v>2.1471799910399963E-2</c:v>
                </c:pt>
                <c:pt idx="21">
                  <c:v>2.6001801216000042E-2</c:v>
                </c:pt>
                <c:pt idx="22">
                  <c:v>2.0476418457599954E-2</c:v>
                </c:pt>
                <c:pt idx="23">
                  <c:v>4.1074720358400013E-2</c:v>
                </c:pt>
                <c:pt idx="24">
                  <c:v>1.3671259545600001E-2</c:v>
                </c:pt>
                <c:pt idx="25">
                  <c:v>1.4605699276799972E-2</c:v>
                </c:pt>
                <c:pt idx="26">
                  <c:v>3.1649067417599985E-2</c:v>
                </c:pt>
                <c:pt idx="27">
                  <c:v>3.9530863411200018E-2</c:v>
                </c:pt>
                <c:pt idx="28">
                  <c:v>2.8317586636800007E-2</c:v>
                </c:pt>
                <c:pt idx="29">
                  <c:v>3.4878978662399918E-2</c:v>
                </c:pt>
                <c:pt idx="30">
                  <c:v>4.1948218367999973E-2</c:v>
                </c:pt>
                <c:pt idx="31">
                  <c:v>3.0613058150400024E-2</c:v>
                </c:pt>
                <c:pt idx="32">
                  <c:v>1.0847626444800001E-2</c:v>
                </c:pt>
                <c:pt idx="33">
                  <c:v>1.9277897932799992E-2</c:v>
                </c:pt>
                <c:pt idx="34">
                  <c:v>2.3543818444800024E-2</c:v>
                </c:pt>
                <c:pt idx="35">
                  <c:v>2.2548436992000043E-2</c:v>
                </c:pt>
                <c:pt idx="36">
                  <c:v>2.1045207859199999E-2</c:v>
                </c:pt>
                <c:pt idx="37">
                  <c:v>3.7397903155199974E-2</c:v>
                </c:pt>
                <c:pt idx="38">
                  <c:v>3.6585346867199997E-2</c:v>
                </c:pt>
                <c:pt idx="39">
                  <c:v>1.1924263526399997E-2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7-41D8-B3B2-9F0996CC9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279720"/>
        <c:axId val="269280112"/>
      </c:lineChart>
      <c:catAx>
        <c:axId val="269279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280112"/>
        <c:crosses val="autoZero"/>
        <c:auto val="1"/>
        <c:lblAlgn val="ctr"/>
        <c:lblOffset val="100"/>
        <c:noMultiLvlLbl val="0"/>
      </c:catAx>
      <c:valAx>
        <c:axId val="26928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279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summary!$A$104</c:f>
              <c:strCache>
                <c:ptCount val="1"/>
                <c:pt idx="0">
                  <c:v>3km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summary!$B$103:$F$103</c:f>
              <c:strCache>
                <c:ptCount val="5"/>
                <c:pt idx="0">
                  <c:v>71-80</c:v>
                </c:pt>
                <c:pt idx="1">
                  <c:v>81-90</c:v>
                </c:pt>
                <c:pt idx="2">
                  <c:v>91-00</c:v>
                </c:pt>
                <c:pt idx="3">
                  <c:v>01-10</c:v>
                </c:pt>
                <c:pt idx="4">
                  <c:v>71-10</c:v>
                </c:pt>
              </c:strCache>
            </c:strRef>
          </c:cat>
          <c:val>
            <c:numRef>
              <c:f>summary!$B$104:$F$104</c:f>
              <c:numCache>
                <c:formatCode>0</c:formatCode>
                <c:ptCount val="5"/>
                <c:pt idx="0">
                  <c:v>175.20430705975295</c:v>
                </c:pt>
                <c:pt idx="1">
                  <c:v>156.30598876372991</c:v>
                </c:pt>
                <c:pt idx="2">
                  <c:v>216.35192096870401</c:v>
                </c:pt>
                <c:pt idx="3">
                  <c:v>175.85552462008317</c:v>
                </c:pt>
                <c:pt idx="4">
                  <c:v>180.92943535306753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CE-4082-89A1-23CEF4316095}"/>
            </c:ext>
          </c:extLst>
        </c:ser>
        <c:ser>
          <c:idx val="1"/>
          <c:order val="1"/>
          <c:tx>
            <c:strRef>
              <c:f>summary!$A$105</c:f>
              <c:strCache>
                <c:ptCount val="1"/>
                <c:pt idx="0">
                  <c:v>1km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summary!$B$103:$F$103</c:f>
              <c:strCache>
                <c:ptCount val="5"/>
                <c:pt idx="0">
                  <c:v>71-80</c:v>
                </c:pt>
                <c:pt idx="1">
                  <c:v>81-90</c:v>
                </c:pt>
                <c:pt idx="2">
                  <c:v>91-00</c:v>
                </c:pt>
                <c:pt idx="3">
                  <c:v>01-10</c:v>
                </c:pt>
                <c:pt idx="4">
                  <c:v>71-10</c:v>
                </c:pt>
              </c:strCache>
            </c:strRef>
          </c:cat>
          <c:val>
            <c:numRef>
              <c:f>summary!$B$105:$F$105</c:f>
              <c:numCache>
                <c:formatCode>0</c:formatCode>
                <c:ptCount val="5"/>
                <c:pt idx="0">
                  <c:v>6.1035165573119964E-2</c:v>
                </c:pt>
                <c:pt idx="1">
                  <c:v>-0.68086325901312006</c:v>
                </c:pt>
                <c:pt idx="2">
                  <c:v>-0.43706387036160005</c:v>
                </c:pt>
                <c:pt idx="3">
                  <c:v>0.10265429864448002</c:v>
                </c:pt>
                <c:pt idx="4">
                  <c:v>-0.18515404140544003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CE-4082-89A1-23CEF4316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778616"/>
        <c:axId val="269779008"/>
      </c:barChart>
      <c:catAx>
        <c:axId val="26977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79008"/>
        <c:crosses val="autoZero"/>
        <c:auto val="1"/>
        <c:lblAlgn val="ctr"/>
        <c:lblOffset val="100"/>
        <c:noMultiLvlLbl val="0"/>
      </c:catAx>
      <c:valAx>
        <c:axId val="2697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7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NBP Check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summary!$A$89</c:f>
              <c:strCache>
                <c:ptCount val="1"/>
                <c:pt idx="0">
                  <c:v>NBP-diff-totceco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summary!$B$86:$AU$86</c:f>
              <c:numCache>
                <c:formatCode>General</c:formatCode>
                <c:ptCount val="46"/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numCache>
            </c:numRef>
          </c:cat>
          <c:val>
            <c:numRef>
              <c:f>summary!$B$89:$AU$89</c:f>
              <c:numCache>
                <c:formatCode>General</c:formatCode>
                <c:ptCount val="46"/>
                <c:pt idx="1">
                  <c:v>-2.0313907189706271E-5</c:v>
                </c:pt>
                <c:pt idx="2">
                  <c:v>-4.7073456244106637E-14</c:v>
                </c:pt>
                <c:pt idx="3">
                  <c:v>8.1712414612411521E-14</c:v>
                </c:pt>
                <c:pt idx="4">
                  <c:v>-4.5630166312093934E-14</c:v>
                </c:pt>
                <c:pt idx="5">
                  <c:v>-2.0313907209135174E-5</c:v>
                </c:pt>
                <c:pt idx="6">
                  <c:v>-3.6859404417555197E-14</c:v>
                </c:pt>
                <c:pt idx="7">
                  <c:v>4.418687638008123E-14</c:v>
                </c:pt>
                <c:pt idx="8">
                  <c:v>5.440092820663267E-14</c:v>
                </c:pt>
                <c:pt idx="9">
                  <c:v>-2.0313907276747756E-5</c:v>
                </c:pt>
                <c:pt idx="10">
                  <c:v>1.73749903353837E-14</c:v>
                </c:pt>
                <c:pt idx="11">
                  <c:v>2.3647750424515834E-14</c:v>
                </c:pt>
                <c:pt idx="12">
                  <c:v>-5.1791904098763553E-14</c:v>
                </c:pt>
                <c:pt idx="13">
                  <c:v>-2.031390719015036E-5</c:v>
                </c:pt>
                <c:pt idx="14">
                  <c:v>6.1395333261771157E-14</c:v>
                </c:pt>
                <c:pt idx="15">
                  <c:v>-3.1086244689504383E-15</c:v>
                </c:pt>
                <c:pt idx="16">
                  <c:v>-4.5519144009631418E-14</c:v>
                </c:pt>
                <c:pt idx="17">
                  <c:v>-2.031390717277537E-5</c:v>
                </c:pt>
                <c:pt idx="18">
                  <c:v>-2.5424107263916085E-14</c:v>
                </c:pt>
                <c:pt idx="19">
                  <c:v>-2.0313907155844468E-5</c:v>
                </c:pt>
                <c:pt idx="20">
                  <c:v>-8.6819440525687241E-14</c:v>
                </c:pt>
                <c:pt idx="21">
                  <c:v>1.1188272530660015E-13</c:v>
                </c:pt>
                <c:pt idx="22">
                  <c:v>-4.4353409833775004E-14</c:v>
                </c:pt>
                <c:pt idx="23">
                  <c:v>-2.0313907217794913E-5</c:v>
                </c:pt>
                <c:pt idx="24">
                  <c:v>-9.9920072216264089E-15</c:v>
                </c:pt>
                <c:pt idx="25">
                  <c:v>2.2148949341271873E-14</c:v>
                </c:pt>
                <c:pt idx="26">
                  <c:v>4.6962433941644122E-14</c:v>
                </c:pt>
                <c:pt idx="27">
                  <c:v>-9.5978780478844783E-14</c:v>
                </c:pt>
                <c:pt idx="28">
                  <c:v>-2.0313907161506606E-5</c:v>
                </c:pt>
                <c:pt idx="29">
                  <c:v>-5.8397731095283234E-14</c:v>
                </c:pt>
                <c:pt idx="30">
                  <c:v>4.4630965589931293E-14</c:v>
                </c:pt>
                <c:pt idx="31">
                  <c:v>-2.0313907186930713E-5</c:v>
                </c:pt>
                <c:pt idx="32">
                  <c:v>-2.9864999362416711E-14</c:v>
                </c:pt>
                <c:pt idx="33">
                  <c:v>-2.0525248167757582E-14</c:v>
                </c:pt>
                <c:pt idx="34">
                  <c:v>1.0208500711428314E-13</c:v>
                </c:pt>
                <c:pt idx="35">
                  <c:v>-6.9833028248922346E-14</c:v>
                </c:pt>
                <c:pt idx="36">
                  <c:v>-2.0313907163282963E-5</c:v>
                </c:pt>
                <c:pt idx="37">
                  <c:v>-8.5487172896137054E-15</c:v>
                </c:pt>
                <c:pt idx="38">
                  <c:v>-2.0313907255625763E-5</c:v>
                </c:pt>
                <c:pt idx="39">
                  <c:v>5.5705440260567229E-14</c:v>
                </c:pt>
                <c:pt idx="40">
                  <c:v>1.0325074129013956E-14</c:v>
                </c:pt>
                <c:pt idx="41">
                  <c:v>-2.0313907185487423E-5</c:v>
                </c:pt>
                <c:pt idx="42">
                  <c:v>-3.2085445411667024E-14</c:v>
                </c:pt>
                <c:pt idx="43">
                  <c:v>7.2164496600635175E-15</c:v>
                </c:pt>
                <c:pt idx="44">
                  <c:v>-2.0313907226121586E-5</c:v>
                </c:pt>
                <c:pt idx="45">
                  <c:v>5.2430282337923018E-14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A-45F4-BA41-2A2737990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779792"/>
        <c:axId val="269780184"/>
      </c:lineChart>
      <c:catAx>
        <c:axId val="26977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80184"/>
        <c:crosses val="autoZero"/>
        <c:auto val="1"/>
        <c:lblAlgn val="ctr"/>
        <c:lblOffset val="100"/>
        <c:noMultiLvlLbl val="0"/>
      </c:catAx>
      <c:valAx>
        <c:axId val="26978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7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18" Type="http://schemas.openxmlformats.org/officeDocument/2006/relationships/chart" Target="../charts/chart32.xml"/><Relationship Id="rId26" Type="http://schemas.openxmlformats.org/officeDocument/2006/relationships/chart" Target="../charts/chart40.xml"/><Relationship Id="rId3" Type="http://schemas.openxmlformats.org/officeDocument/2006/relationships/chart" Target="../charts/chart17.xml"/><Relationship Id="rId21" Type="http://schemas.openxmlformats.org/officeDocument/2006/relationships/chart" Target="../charts/chart35.xml"/><Relationship Id="rId34" Type="http://schemas.openxmlformats.org/officeDocument/2006/relationships/chart" Target="../charts/chart48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17" Type="http://schemas.openxmlformats.org/officeDocument/2006/relationships/chart" Target="../charts/chart31.xml"/><Relationship Id="rId25" Type="http://schemas.openxmlformats.org/officeDocument/2006/relationships/chart" Target="../charts/chart39.xml"/><Relationship Id="rId33" Type="http://schemas.openxmlformats.org/officeDocument/2006/relationships/chart" Target="../charts/chart47.xml"/><Relationship Id="rId38" Type="http://schemas.openxmlformats.org/officeDocument/2006/relationships/chart" Target="../charts/chart52.xml"/><Relationship Id="rId2" Type="http://schemas.openxmlformats.org/officeDocument/2006/relationships/chart" Target="../charts/chart16.xml"/><Relationship Id="rId16" Type="http://schemas.openxmlformats.org/officeDocument/2006/relationships/chart" Target="../charts/chart30.xml"/><Relationship Id="rId20" Type="http://schemas.openxmlformats.org/officeDocument/2006/relationships/chart" Target="../charts/chart34.xml"/><Relationship Id="rId29" Type="http://schemas.openxmlformats.org/officeDocument/2006/relationships/chart" Target="../charts/chart43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24" Type="http://schemas.openxmlformats.org/officeDocument/2006/relationships/chart" Target="../charts/chart38.xml"/><Relationship Id="rId32" Type="http://schemas.openxmlformats.org/officeDocument/2006/relationships/chart" Target="../charts/chart46.xml"/><Relationship Id="rId37" Type="http://schemas.openxmlformats.org/officeDocument/2006/relationships/chart" Target="../charts/chart51.xml"/><Relationship Id="rId5" Type="http://schemas.openxmlformats.org/officeDocument/2006/relationships/chart" Target="../charts/chart19.xml"/><Relationship Id="rId15" Type="http://schemas.openxmlformats.org/officeDocument/2006/relationships/chart" Target="../charts/chart29.xml"/><Relationship Id="rId23" Type="http://schemas.openxmlformats.org/officeDocument/2006/relationships/chart" Target="../charts/chart37.xml"/><Relationship Id="rId28" Type="http://schemas.openxmlformats.org/officeDocument/2006/relationships/chart" Target="../charts/chart42.xml"/><Relationship Id="rId36" Type="http://schemas.openxmlformats.org/officeDocument/2006/relationships/chart" Target="../charts/chart50.xml"/><Relationship Id="rId10" Type="http://schemas.openxmlformats.org/officeDocument/2006/relationships/chart" Target="../charts/chart24.xml"/><Relationship Id="rId19" Type="http://schemas.openxmlformats.org/officeDocument/2006/relationships/chart" Target="../charts/chart33.xml"/><Relationship Id="rId31" Type="http://schemas.openxmlformats.org/officeDocument/2006/relationships/chart" Target="../charts/chart45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Relationship Id="rId22" Type="http://schemas.openxmlformats.org/officeDocument/2006/relationships/chart" Target="../charts/chart36.xml"/><Relationship Id="rId27" Type="http://schemas.openxmlformats.org/officeDocument/2006/relationships/chart" Target="../charts/chart41.xml"/><Relationship Id="rId30" Type="http://schemas.openxmlformats.org/officeDocument/2006/relationships/chart" Target="../charts/chart44.xml"/><Relationship Id="rId35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18</xdr:col>
      <xdr:colOff>600075</xdr:colOff>
      <xdr:row>29</xdr:row>
      <xdr:rowOff>101599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28</xdr:col>
      <xdr:colOff>604838</xdr:colOff>
      <xdr:row>29</xdr:row>
      <xdr:rowOff>101600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444500</xdr:colOff>
      <xdr:row>42</xdr:row>
      <xdr:rowOff>0</xdr:rowOff>
    </xdr:from>
    <xdr:to>
      <xdr:col>17</xdr:col>
      <xdr:colOff>439738</xdr:colOff>
      <xdr:row>64</xdr:row>
      <xdr:rowOff>157163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444500</xdr:colOff>
      <xdr:row>42</xdr:row>
      <xdr:rowOff>0</xdr:rowOff>
    </xdr:from>
    <xdr:to>
      <xdr:col>27</xdr:col>
      <xdr:colOff>12700</xdr:colOff>
      <xdr:row>64</xdr:row>
      <xdr:rowOff>157163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42</xdr:row>
      <xdr:rowOff>0</xdr:rowOff>
    </xdr:from>
    <xdr:to>
      <xdr:col>35</xdr:col>
      <xdr:colOff>571500</xdr:colOff>
      <xdr:row>64</xdr:row>
      <xdr:rowOff>157163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596900</xdr:colOff>
      <xdr:row>42</xdr:row>
      <xdr:rowOff>0</xdr:rowOff>
    </xdr:from>
    <xdr:to>
      <xdr:col>44</xdr:col>
      <xdr:colOff>558800</xdr:colOff>
      <xdr:row>64</xdr:row>
      <xdr:rowOff>157163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368300</xdr:colOff>
      <xdr:row>67</xdr:row>
      <xdr:rowOff>57149</xdr:rowOff>
    </xdr:from>
    <xdr:to>
      <xdr:col>40</xdr:col>
      <xdr:colOff>63500</xdr:colOff>
      <xdr:row>83</xdr:row>
      <xdr:rowOff>158749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177800</xdr:colOff>
      <xdr:row>101</xdr:row>
      <xdr:rowOff>0</xdr:rowOff>
    </xdr:from>
    <xdr:to>
      <xdr:col>13</xdr:col>
      <xdr:colOff>482600</xdr:colOff>
      <xdr:row>117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12700</xdr:colOff>
      <xdr:row>88</xdr:row>
      <xdr:rowOff>63500</xdr:rowOff>
    </xdr:from>
    <xdr:to>
      <xdr:col>16</xdr:col>
      <xdr:colOff>317500</xdr:colOff>
      <xdr:row>105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749300</xdr:colOff>
      <xdr:row>88</xdr:row>
      <xdr:rowOff>63500</xdr:rowOff>
    </xdr:from>
    <xdr:to>
      <xdr:col>9</xdr:col>
      <xdr:colOff>0</xdr:colOff>
      <xdr:row>105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63500</xdr:colOff>
      <xdr:row>88</xdr:row>
      <xdr:rowOff>63500</xdr:rowOff>
    </xdr:from>
    <xdr:to>
      <xdr:col>31</xdr:col>
      <xdr:colOff>368300</xdr:colOff>
      <xdr:row>105</xdr:row>
      <xdr:rowOff>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342900</xdr:colOff>
      <xdr:row>88</xdr:row>
      <xdr:rowOff>63500</xdr:rowOff>
    </xdr:from>
    <xdr:to>
      <xdr:col>24</xdr:col>
      <xdr:colOff>38100</xdr:colOff>
      <xdr:row>105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29</xdr:col>
      <xdr:colOff>495300</xdr:colOff>
      <xdr:row>12</xdr:row>
      <xdr:rowOff>57148</xdr:rowOff>
    </xdr:from>
    <xdr:to>
      <xdr:col>37</xdr:col>
      <xdr:colOff>266700</xdr:colOff>
      <xdr:row>38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66</xdr:row>
      <xdr:rowOff>138112</xdr:rowOff>
    </xdr:from>
    <xdr:to>
      <xdr:col>17</xdr:col>
      <xdr:colOff>133350</xdr:colOff>
      <xdr:row>83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15</xdr:col>
      <xdr:colOff>201285</xdr:colOff>
      <xdr:row>18</xdr:row>
      <xdr:rowOff>116190</xdr:rowOff>
    </xdr:from>
    <xdr:to>
      <xdr:col>16</xdr:col>
      <xdr:colOff>4365</xdr:colOff>
      <xdr:row>20</xdr:row>
      <xdr:rowOff>60750</xdr:rowOff>
    </xdr:to>
    <xdr:sp macro="" textlink="">
      <xdr:nvSpPr>
        <xdr:cNvPr id="3" name="CustomShape 1"/>
        <xdr:cNvSpPr/>
      </xdr:nvSpPr>
      <xdr:spPr>
        <a:xfrm>
          <a:off x="12602835" y="3087990"/>
          <a:ext cx="574605" cy="268410"/>
        </a:xfrm>
        <a:prstGeom prst="ellipse">
          <a:avLst/>
        </a:prstGeom>
        <a:noFill/>
        <a:ln w="18360">
          <a:solidFill>
            <a:srgbClr val="FF3333"/>
          </a:solidFill>
          <a:round/>
        </a:ln>
      </xdr:spPr>
    </xdr:sp>
    <xdr:clientData/>
  </xdr:twoCellAnchor>
  <xdr:twoCellAnchor editAs="absolute">
    <xdr:from>
      <xdr:col>14</xdr:col>
      <xdr:colOff>9525</xdr:colOff>
      <xdr:row>11</xdr:row>
      <xdr:rowOff>76200</xdr:rowOff>
    </xdr:from>
    <xdr:to>
      <xdr:col>16</xdr:col>
      <xdr:colOff>114299</xdr:colOff>
      <xdr:row>18</xdr:row>
      <xdr:rowOff>76200</xdr:rowOff>
    </xdr:to>
    <xdr:sp macro="" textlink="">
      <xdr:nvSpPr>
        <xdr:cNvPr id="4" name="CustomShape 1"/>
        <xdr:cNvSpPr/>
      </xdr:nvSpPr>
      <xdr:spPr>
        <a:xfrm>
          <a:off x="11639550" y="1857375"/>
          <a:ext cx="1647824" cy="1190625"/>
        </a:xfrm>
        <a:prstGeom prst="ellipse">
          <a:avLst/>
        </a:prstGeom>
        <a:noFill/>
        <a:ln w="18360">
          <a:solidFill>
            <a:srgbClr val="9900FF"/>
          </a:solidFill>
          <a:round/>
        </a:ln>
      </xdr:spPr>
    </xdr:sp>
    <xdr:clientData/>
  </xdr:twoCellAnchor>
  <xdr:twoCellAnchor editAs="absolute">
    <xdr:from>
      <xdr:col>14</xdr:col>
      <xdr:colOff>196965</xdr:colOff>
      <xdr:row>18</xdr:row>
      <xdr:rowOff>103620</xdr:rowOff>
    </xdr:from>
    <xdr:to>
      <xdr:col>15</xdr:col>
      <xdr:colOff>45</xdr:colOff>
      <xdr:row>20</xdr:row>
      <xdr:rowOff>48180</xdr:rowOff>
    </xdr:to>
    <xdr:sp macro="" textlink="">
      <xdr:nvSpPr>
        <xdr:cNvPr id="5" name="CustomShape 1"/>
        <xdr:cNvSpPr/>
      </xdr:nvSpPr>
      <xdr:spPr>
        <a:xfrm>
          <a:off x="11826990" y="3075420"/>
          <a:ext cx="574605" cy="268410"/>
        </a:xfrm>
        <a:prstGeom prst="ellipse">
          <a:avLst/>
        </a:prstGeom>
        <a:noFill/>
        <a:ln w="18360">
          <a:solidFill>
            <a:srgbClr val="FF3333"/>
          </a:solidFill>
          <a:round/>
        </a:ln>
      </xdr:spPr>
    </xdr:sp>
    <xdr:clientData/>
  </xdr:twoCellAnchor>
  <xdr:twoCellAnchor editAs="absolute">
    <xdr:from>
      <xdr:col>7</xdr:col>
      <xdr:colOff>204090</xdr:colOff>
      <xdr:row>22</xdr:row>
      <xdr:rowOff>145125</xdr:rowOff>
    </xdr:from>
    <xdr:to>
      <xdr:col>8</xdr:col>
      <xdr:colOff>1485</xdr:colOff>
      <xdr:row>24</xdr:row>
      <xdr:rowOff>70830</xdr:rowOff>
    </xdr:to>
    <xdr:sp macro="" textlink="">
      <xdr:nvSpPr>
        <xdr:cNvPr id="6" name="CustomShape 1"/>
        <xdr:cNvSpPr/>
      </xdr:nvSpPr>
      <xdr:spPr>
        <a:xfrm>
          <a:off x="6385815" y="3793200"/>
          <a:ext cx="568920" cy="278130"/>
        </a:xfrm>
        <a:prstGeom prst="ellipse">
          <a:avLst/>
        </a:prstGeom>
        <a:noFill/>
        <a:ln w="18360">
          <a:solidFill>
            <a:srgbClr val="FF3333"/>
          </a:solidFill>
          <a:round/>
        </a:ln>
      </xdr:spPr>
    </xdr:sp>
    <xdr:clientData/>
  </xdr:twoCellAnchor>
  <xdr:twoCellAnchor editAs="oneCell">
    <xdr:from>
      <xdr:col>0</xdr:col>
      <xdr:colOff>161925</xdr:colOff>
      <xdr:row>16</xdr:row>
      <xdr:rowOff>0</xdr:rowOff>
    </xdr:from>
    <xdr:to>
      <xdr:col>4</xdr:col>
      <xdr:colOff>628650</xdr:colOff>
      <xdr:row>33</xdr:row>
      <xdr:rowOff>114300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590800"/>
          <a:ext cx="3552825" cy="2952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6</xdr:col>
      <xdr:colOff>499365</xdr:colOff>
      <xdr:row>22</xdr:row>
      <xdr:rowOff>135600</xdr:rowOff>
    </xdr:from>
    <xdr:to>
      <xdr:col>7</xdr:col>
      <xdr:colOff>11010</xdr:colOff>
      <xdr:row>24</xdr:row>
      <xdr:rowOff>61305</xdr:rowOff>
    </xdr:to>
    <xdr:sp macro="" textlink="">
      <xdr:nvSpPr>
        <xdr:cNvPr id="7" name="CustomShape 1"/>
        <xdr:cNvSpPr/>
      </xdr:nvSpPr>
      <xdr:spPr>
        <a:xfrm>
          <a:off x="5623815" y="3783675"/>
          <a:ext cx="568920" cy="278130"/>
        </a:xfrm>
        <a:prstGeom prst="ellipse">
          <a:avLst/>
        </a:prstGeom>
        <a:noFill/>
        <a:ln w="18360">
          <a:solidFill>
            <a:srgbClr val="FFFF00"/>
          </a:solidFill>
          <a:round/>
        </a:ln>
      </xdr:spPr>
    </xdr:sp>
    <xdr:clientData/>
  </xdr:twoCellAnchor>
  <xdr:twoCellAnchor editAs="absolute">
    <xdr:from>
      <xdr:col>10</xdr:col>
      <xdr:colOff>200025</xdr:colOff>
      <xdr:row>18</xdr:row>
      <xdr:rowOff>95250</xdr:rowOff>
    </xdr:from>
    <xdr:to>
      <xdr:col>10</xdr:col>
      <xdr:colOff>768945</xdr:colOff>
      <xdr:row>20</xdr:row>
      <xdr:rowOff>49530</xdr:rowOff>
    </xdr:to>
    <xdr:sp macro="" textlink="">
      <xdr:nvSpPr>
        <xdr:cNvPr id="8" name="CustomShape 1"/>
        <xdr:cNvSpPr/>
      </xdr:nvSpPr>
      <xdr:spPr>
        <a:xfrm>
          <a:off x="8677275" y="3067050"/>
          <a:ext cx="568920" cy="278130"/>
        </a:xfrm>
        <a:prstGeom prst="ellipse">
          <a:avLst/>
        </a:prstGeom>
        <a:noFill/>
        <a:ln w="18360">
          <a:solidFill>
            <a:srgbClr val="FFFF00"/>
          </a:solidFill>
          <a:rou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15874</xdr:rowOff>
    </xdr:from>
    <xdr:to>
      <xdr:col>8</xdr:col>
      <xdr:colOff>539750</xdr:colOff>
      <xdr:row>18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</xdr:row>
      <xdr:rowOff>0</xdr:rowOff>
    </xdr:from>
    <xdr:to>
      <xdr:col>15</xdr:col>
      <xdr:colOff>539750</xdr:colOff>
      <xdr:row>18</xdr:row>
      <xdr:rowOff>111126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22</xdr:col>
      <xdr:colOff>539750</xdr:colOff>
      <xdr:row>18</xdr:row>
      <xdr:rowOff>111126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3</xdr:row>
      <xdr:rowOff>0</xdr:rowOff>
    </xdr:from>
    <xdr:to>
      <xdr:col>29</xdr:col>
      <xdr:colOff>539750</xdr:colOff>
      <xdr:row>18</xdr:row>
      <xdr:rowOff>111126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3</xdr:row>
      <xdr:rowOff>0</xdr:rowOff>
    </xdr:from>
    <xdr:to>
      <xdr:col>36</xdr:col>
      <xdr:colOff>539750</xdr:colOff>
      <xdr:row>18</xdr:row>
      <xdr:rowOff>111126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19</xdr:row>
      <xdr:rowOff>0</xdr:rowOff>
    </xdr:from>
    <xdr:to>
      <xdr:col>8</xdr:col>
      <xdr:colOff>539750</xdr:colOff>
      <xdr:row>34</xdr:row>
      <xdr:rowOff>111126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15</xdr:col>
      <xdr:colOff>539750</xdr:colOff>
      <xdr:row>34</xdr:row>
      <xdr:rowOff>111126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19</xdr:row>
      <xdr:rowOff>0</xdr:rowOff>
    </xdr:from>
    <xdr:to>
      <xdr:col>22</xdr:col>
      <xdr:colOff>539750</xdr:colOff>
      <xdr:row>34</xdr:row>
      <xdr:rowOff>111126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19</xdr:row>
      <xdr:rowOff>0</xdr:rowOff>
    </xdr:from>
    <xdr:to>
      <xdr:col>29</xdr:col>
      <xdr:colOff>539750</xdr:colOff>
      <xdr:row>34</xdr:row>
      <xdr:rowOff>111126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0</xdr:colOff>
      <xdr:row>19</xdr:row>
      <xdr:rowOff>0</xdr:rowOff>
    </xdr:from>
    <xdr:to>
      <xdr:col>36</xdr:col>
      <xdr:colOff>539750</xdr:colOff>
      <xdr:row>34</xdr:row>
      <xdr:rowOff>111126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35</xdr:row>
      <xdr:rowOff>0</xdr:rowOff>
    </xdr:from>
    <xdr:to>
      <xdr:col>8</xdr:col>
      <xdr:colOff>539750</xdr:colOff>
      <xdr:row>50</xdr:row>
      <xdr:rowOff>111126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35</xdr:row>
      <xdr:rowOff>0</xdr:rowOff>
    </xdr:from>
    <xdr:to>
      <xdr:col>22</xdr:col>
      <xdr:colOff>539750</xdr:colOff>
      <xdr:row>50</xdr:row>
      <xdr:rowOff>111126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30</xdr:col>
      <xdr:colOff>0</xdr:colOff>
      <xdr:row>35</xdr:row>
      <xdr:rowOff>0</xdr:rowOff>
    </xdr:from>
    <xdr:to>
      <xdr:col>36</xdr:col>
      <xdr:colOff>539750</xdr:colOff>
      <xdr:row>50</xdr:row>
      <xdr:rowOff>111126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15</xdr:col>
      <xdr:colOff>539750</xdr:colOff>
      <xdr:row>50</xdr:row>
      <xdr:rowOff>111126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0</xdr:colOff>
      <xdr:row>35</xdr:row>
      <xdr:rowOff>0</xdr:rowOff>
    </xdr:from>
    <xdr:to>
      <xdr:col>29</xdr:col>
      <xdr:colOff>539750</xdr:colOff>
      <xdr:row>50</xdr:row>
      <xdr:rowOff>111126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51</xdr:row>
      <xdr:rowOff>15875</xdr:rowOff>
    </xdr:from>
    <xdr:to>
      <xdr:col>8</xdr:col>
      <xdr:colOff>539750</xdr:colOff>
      <xdr:row>66</xdr:row>
      <xdr:rowOff>127001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51</xdr:row>
      <xdr:rowOff>0</xdr:rowOff>
    </xdr:from>
    <xdr:to>
      <xdr:col>22</xdr:col>
      <xdr:colOff>539750</xdr:colOff>
      <xdr:row>66</xdr:row>
      <xdr:rowOff>111126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51</xdr:row>
      <xdr:rowOff>0</xdr:rowOff>
    </xdr:from>
    <xdr:to>
      <xdr:col>15</xdr:col>
      <xdr:colOff>539750</xdr:colOff>
      <xdr:row>66</xdr:row>
      <xdr:rowOff>111126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23</xdr:col>
      <xdr:colOff>0</xdr:colOff>
      <xdr:row>51</xdr:row>
      <xdr:rowOff>0</xdr:rowOff>
    </xdr:from>
    <xdr:to>
      <xdr:col>29</xdr:col>
      <xdr:colOff>539750</xdr:colOff>
      <xdr:row>66</xdr:row>
      <xdr:rowOff>111126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30</xdr:col>
      <xdr:colOff>0</xdr:colOff>
      <xdr:row>51</xdr:row>
      <xdr:rowOff>0</xdr:rowOff>
    </xdr:from>
    <xdr:to>
      <xdr:col>36</xdr:col>
      <xdr:colOff>539750</xdr:colOff>
      <xdr:row>66</xdr:row>
      <xdr:rowOff>111126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67</xdr:row>
      <xdr:rowOff>0</xdr:rowOff>
    </xdr:from>
    <xdr:to>
      <xdr:col>8</xdr:col>
      <xdr:colOff>539750</xdr:colOff>
      <xdr:row>82</xdr:row>
      <xdr:rowOff>111126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16</xdr:col>
      <xdr:colOff>0</xdr:colOff>
      <xdr:row>67</xdr:row>
      <xdr:rowOff>0</xdr:rowOff>
    </xdr:from>
    <xdr:to>
      <xdr:col>22</xdr:col>
      <xdr:colOff>539750</xdr:colOff>
      <xdr:row>82</xdr:row>
      <xdr:rowOff>111126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67</xdr:row>
      <xdr:rowOff>0</xdr:rowOff>
    </xdr:from>
    <xdr:to>
      <xdr:col>15</xdr:col>
      <xdr:colOff>539750</xdr:colOff>
      <xdr:row>82</xdr:row>
      <xdr:rowOff>111126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23</xdr:col>
      <xdr:colOff>0</xdr:colOff>
      <xdr:row>67</xdr:row>
      <xdr:rowOff>0</xdr:rowOff>
    </xdr:from>
    <xdr:to>
      <xdr:col>29</xdr:col>
      <xdr:colOff>539750</xdr:colOff>
      <xdr:row>82</xdr:row>
      <xdr:rowOff>111126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30</xdr:col>
      <xdr:colOff>0</xdr:colOff>
      <xdr:row>67</xdr:row>
      <xdr:rowOff>0</xdr:rowOff>
    </xdr:from>
    <xdr:to>
      <xdr:col>36</xdr:col>
      <xdr:colOff>539750</xdr:colOff>
      <xdr:row>82</xdr:row>
      <xdr:rowOff>111126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83</xdr:row>
      <xdr:rowOff>15875</xdr:rowOff>
    </xdr:from>
    <xdr:to>
      <xdr:col>8</xdr:col>
      <xdr:colOff>539750</xdr:colOff>
      <xdr:row>98</xdr:row>
      <xdr:rowOff>127001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16</xdr:col>
      <xdr:colOff>0</xdr:colOff>
      <xdr:row>83</xdr:row>
      <xdr:rowOff>0</xdr:rowOff>
    </xdr:from>
    <xdr:to>
      <xdr:col>22</xdr:col>
      <xdr:colOff>539750</xdr:colOff>
      <xdr:row>98</xdr:row>
      <xdr:rowOff>111126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0</xdr:colOff>
      <xdr:row>83</xdr:row>
      <xdr:rowOff>0</xdr:rowOff>
    </xdr:from>
    <xdr:to>
      <xdr:col>15</xdr:col>
      <xdr:colOff>539750</xdr:colOff>
      <xdr:row>98</xdr:row>
      <xdr:rowOff>111126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23</xdr:col>
      <xdr:colOff>0</xdr:colOff>
      <xdr:row>83</xdr:row>
      <xdr:rowOff>0</xdr:rowOff>
    </xdr:from>
    <xdr:to>
      <xdr:col>29</xdr:col>
      <xdr:colOff>539750</xdr:colOff>
      <xdr:row>98</xdr:row>
      <xdr:rowOff>111126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30</xdr:col>
      <xdr:colOff>0</xdr:colOff>
      <xdr:row>83</xdr:row>
      <xdr:rowOff>15875</xdr:rowOff>
    </xdr:from>
    <xdr:to>
      <xdr:col>36</xdr:col>
      <xdr:colOff>539750</xdr:colOff>
      <xdr:row>98</xdr:row>
      <xdr:rowOff>127001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18</xdr:col>
      <xdr:colOff>0</xdr:colOff>
      <xdr:row>106</xdr:row>
      <xdr:rowOff>15875</xdr:rowOff>
    </xdr:from>
    <xdr:to>
      <xdr:col>27</xdr:col>
      <xdr:colOff>63500</xdr:colOff>
      <xdr:row>132</xdr:row>
      <xdr:rowOff>14288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27</xdr:col>
      <xdr:colOff>158750</xdr:colOff>
      <xdr:row>106</xdr:row>
      <xdr:rowOff>63500</xdr:rowOff>
    </xdr:from>
    <xdr:to>
      <xdr:col>36</xdr:col>
      <xdr:colOff>222250</xdr:colOff>
      <xdr:row>132</xdr:row>
      <xdr:rowOff>61913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88</xdr:col>
      <xdr:colOff>111125</xdr:colOff>
      <xdr:row>34</xdr:row>
      <xdr:rowOff>65087</xdr:rowOff>
    </xdr:from>
    <xdr:to>
      <xdr:col>95</xdr:col>
      <xdr:colOff>460375</xdr:colOff>
      <xdr:row>51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95</xdr:col>
      <xdr:colOff>523875</xdr:colOff>
      <xdr:row>34</xdr:row>
      <xdr:rowOff>80962</xdr:rowOff>
    </xdr:from>
    <xdr:to>
      <xdr:col>103</xdr:col>
      <xdr:colOff>269875</xdr:colOff>
      <xdr:row>51</xdr:row>
      <xdr:rowOff>125412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99</xdr:row>
      <xdr:rowOff>0</xdr:rowOff>
    </xdr:from>
    <xdr:to>
      <xdr:col>8</xdr:col>
      <xdr:colOff>539750</xdr:colOff>
      <xdr:row>114</xdr:row>
      <xdr:rowOff>111126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</xdr:col>
      <xdr:colOff>0</xdr:colOff>
      <xdr:row>99</xdr:row>
      <xdr:rowOff>0</xdr:rowOff>
    </xdr:from>
    <xdr:to>
      <xdr:col>15</xdr:col>
      <xdr:colOff>539750</xdr:colOff>
      <xdr:row>114</xdr:row>
      <xdr:rowOff>111126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41</xdr:col>
      <xdr:colOff>0</xdr:colOff>
      <xdr:row>41</xdr:row>
      <xdr:rowOff>0</xdr:rowOff>
    </xdr:from>
    <xdr:to>
      <xdr:col>49</xdr:col>
      <xdr:colOff>571500</xdr:colOff>
      <xdr:row>56</xdr:row>
      <xdr:rowOff>111126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41</xdr:col>
      <xdr:colOff>0</xdr:colOff>
      <xdr:row>23</xdr:row>
      <xdr:rowOff>0</xdr:rowOff>
    </xdr:from>
    <xdr:to>
      <xdr:col>49</xdr:col>
      <xdr:colOff>571500</xdr:colOff>
      <xdr:row>38</xdr:row>
      <xdr:rowOff>111126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6"/>
  <sheetViews>
    <sheetView topLeftCell="A28" zoomScale="75" zoomScaleNormal="75" workbookViewId="0">
      <selection activeCell="D45" sqref="D45"/>
    </sheetView>
  </sheetViews>
  <sheetFormatPr defaultRowHeight="12.75" x14ac:dyDescent="0.2"/>
  <cols>
    <col min="1" max="1" width="15.42578125" customWidth="1"/>
    <col min="2" max="2" width="10.42578125" bestFit="1" customWidth="1"/>
    <col min="3" max="5" width="13.85546875" bestFit="1" customWidth="1"/>
    <col min="6" max="6" width="10.7109375" customWidth="1"/>
    <col min="47" max="47" width="9.42578125" customWidth="1"/>
    <col min="49" max="49" width="16.140625" customWidth="1"/>
    <col min="55" max="55" width="13.140625" customWidth="1"/>
  </cols>
  <sheetData>
    <row r="1" spans="1:49" x14ac:dyDescent="0.2">
      <c r="B1">
        <v>1971</v>
      </c>
      <c r="C1">
        <v>1972</v>
      </c>
      <c r="D1">
        <v>1973</v>
      </c>
      <c r="E1">
        <v>1974</v>
      </c>
      <c r="F1">
        <v>1975</v>
      </c>
      <c r="G1">
        <v>1976</v>
      </c>
      <c r="H1">
        <v>1977</v>
      </c>
      <c r="I1">
        <v>1978</v>
      </c>
      <c r="J1">
        <v>1979</v>
      </c>
      <c r="K1">
        <v>1980</v>
      </c>
      <c r="L1">
        <v>1981</v>
      </c>
      <c r="M1">
        <v>1982</v>
      </c>
      <c r="N1">
        <v>1983</v>
      </c>
      <c r="O1">
        <v>1984</v>
      </c>
      <c r="P1">
        <v>1985</v>
      </c>
      <c r="Q1">
        <v>1986</v>
      </c>
      <c r="R1">
        <v>1987</v>
      </c>
      <c r="S1">
        <v>1988</v>
      </c>
      <c r="T1">
        <v>1989</v>
      </c>
      <c r="U1">
        <v>1990</v>
      </c>
      <c r="V1">
        <v>1991</v>
      </c>
      <c r="W1">
        <v>1992</v>
      </c>
      <c r="X1">
        <v>1993</v>
      </c>
      <c r="Y1">
        <v>1994</v>
      </c>
      <c r="Z1">
        <v>1995</v>
      </c>
      <c r="AA1">
        <v>1996</v>
      </c>
      <c r="AB1">
        <v>1997</v>
      </c>
      <c r="AC1">
        <v>1998</v>
      </c>
      <c r="AD1">
        <v>1999</v>
      </c>
      <c r="AE1">
        <v>2000</v>
      </c>
      <c r="AF1">
        <v>2001</v>
      </c>
      <c r="AG1">
        <v>2002</v>
      </c>
      <c r="AH1">
        <v>2003</v>
      </c>
      <c r="AI1">
        <v>2004</v>
      </c>
      <c r="AJ1">
        <v>2005</v>
      </c>
      <c r="AK1">
        <v>2006</v>
      </c>
      <c r="AL1">
        <v>2007</v>
      </c>
      <c r="AM1">
        <v>2008</v>
      </c>
      <c r="AN1">
        <v>2009</v>
      </c>
      <c r="AO1">
        <v>2010</v>
      </c>
      <c r="AP1">
        <v>2011</v>
      </c>
      <c r="AQ1">
        <v>2012</v>
      </c>
      <c r="AR1">
        <v>2013</v>
      </c>
      <c r="AS1">
        <v>2014</v>
      </c>
      <c r="AT1">
        <v>2015</v>
      </c>
      <c r="AV1" t="s">
        <v>42</v>
      </c>
    </row>
    <row r="2" spans="1:49" x14ac:dyDescent="0.2">
      <c r="A2" t="s">
        <v>29</v>
      </c>
      <c r="C2">
        <f t="shared" ref="C2:AO2" si="0">D8-C8</f>
        <v>2.6829999999997689E-3</v>
      </c>
      <c r="D2">
        <f t="shared" si="0"/>
        <v>2.5131000000000014E-2</v>
      </c>
      <c r="E2">
        <f t="shared" si="0"/>
        <v>1.3882000000000172E-2</v>
      </c>
      <c r="F2">
        <f t="shared" si="0"/>
        <v>1.7624000000000084E-2</v>
      </c>
      <c r="G2">
        <f t="shared" si="0"/>
        <v>-4.0497000000000227E-2</v>
      </c>
      <c r="H2">
        <f t="shared" si="0"/>
        <v>-4.7449999999999992E-2</v>
      </c>
      <c r="I2">
        <f t="shared" si="0"/>
        <v>-4.9748999999999821E-2</v>
      </c>
      <c r="J2">
        <f t="shared" si="0"/>
        <v>4.2097999999999747E-2</v>
      </c>
      <c r="K2">
        <f t="shared" si="0"/>
        <v>-3.0295999999999879E-2</v>
      </c>
      <c r="L2">
        <f t="shared" si="0"/>
        <v>-5.1569999999999894E-2</v>
      </c>
      <c r="M2">
        <f t="shared" si="0"/>
        <v>-4.3511000000000077E-2</v>
      </c>
      <c r="N2">
        <f t="shared" si="0"/>
        <v>-3.1172999999999895E-2</v>
      </c>
      <c r="O2">
        <f t="shared" si="0"/>
        <v>-5.215100000000028E-2</v>
      </c>
      <c r="P2">
        <f t="shared" si="0"/>
        <v>-5.3653999999999868E-2</v>
      </c>
      <c r="Q2">
        <f t="shared" si="0"/>
        <v>-4.6934000000000253E-2</v>
      </c>
      <c r="R2">
        <f t="shared" si="0"/>
        <v>-1.4764999999999695E-2</v>
      </c>
      <c r="S2">
        <f t="shared" si="0"/>
        <v>-2.8125000000000178E-2</v>
      </c>
      <c r="T2">
        <f t="shared" si="0"/>
        <v>-2.0979999999999777E-2</v>
      </c>
      <c r="U2">
        <f t="shared" si="0"/>
        <v>-4.309099999999999E-2</v>
      </c>
      <c r="V2">
        <f t="shared" si="0"/>
        <v>2.0362999999999687E-2</v>
      </c>
      <c r="W2">
        <f t="shared" si="0"/>
        <v>5.6900000000004169E-4</v>
      </c>
      <c r="X2">
        <f t="shared" si="0"/>
        <v>-1.8280999999999992E-2</v>
      </c>
      <c r="Y2">
        <f t="shared" si="0"/>
        <v>-2.2940000000000182E-3</v>
      </c>
      <c r="Z2">
        <f t="shared" si="0"/>
        <v>-2.3420000000000663E-3</v>
      </c>
      <c r="AA2">
        <f t="shared" si="0"/>
        <v>-1.4814999999999579E-2</v>
      </c>
      <c r="AB2">
        <f t="shared" si="0"/>
        <v>6.3979999999999038E-3</v>
      </c>
      <c r="AC2">
        <f t="shared" si="0"/>
        <v>-4.3137999999999899E-2</v>
      </c>
      <c r="AD2">
        <f t="shared" si="0"/>
        <v>-1.2976000000000099E-2</v>
      </c>
      <c r="AE2">
        <f t="shared" si="0"/>
        <v>-6.0615000000000085E-2</v>
      </c>
      <c r="AF2">
        <f t="shared" si="0"/>
        <v>4.7040999999999888E-2</v>
      </c>
      <c r="AG2">
        <f t="shared" si="0"/>
        <v>2.2254999999999914E-2</v>
      </c>
      <c r="AH2">
        <f t="shared" si="0"/>
        <v>-3.1659999999997801E-3</v>
      </c>
      <c r="AI2">
        <f t="shared" si="0"/>
        <v>1.747399999999999E-2</v>
      </c>
      <c r="AJ2">
        <f t="shared" si="0"/>
        <v>-2.5465000000000071E-2</v>
      </c>
      <c r="AK2">
        <f t="shared" si="0"/>
        <v>2.4060000000001303E-3</v>
      </c>
      <c r="AL2">
        <f t="shared" si="0"/>
        <v>3.109800000000007E-2</v>
      </c>
      <c r="AM2">
        <f t="shared" si="0"/>
        <v>-8.0400000000002692E-4</v>
      </c>
      <c r="AN2">
        <f t="shared" si="0"/>
        <v>-5.9919999999999973E-3</v>
      </c>
      <c r="AO2">
        <f t="shared" si="0"/>
        <v>-3.6325000000000163E-2</v>
      </c>
      <c r="AP2">
        <f t="shared" ref="AP2:AP5" si="1">AQ8-AP8</f>
        <v>-4.4858999999999982E-2</v>
      </c>
      <c r="AQ2">
        <f t="shared" ref="AQ2:AQ5" si="2">AR8-AQ8</f>
        <v>5.2851999999999899E-2</v>
      </c>
      <c r="AR2">
        <f t="shared" ref="AR2:AR5" si="3">AS8-AR8</f>
        <v>1.1633000000000226E-2</v>
      </c>
      <c r="AS2">
        <f t="shared" ref="AS2:AS5" si="4">AT8-AS8</f>
        <v>2.1332999999999824E-2</v>
      </c>
      <c r="AT2">
        <f t="shared" ref="AT2:AT5" si="5">AU8-AT8</f>
        <v>-2.2359999999999047E-3</v>
      </c>
      <c r="AV2" s="10">
        <f>AVERAGE(C2:AT2)</f>
        <v>-1.1191227272727276E-2</v>
      </c>
      <c r="AW2" t="s">
        <v>29</v>
      </c>
    </row>
    <row r="3" spans="1:49" x14ac:dyDescent="0.2">
      <c r="A3" t="s">
        <v>30</v>
      </c>
      <c r="C3">
        <f t="shared" ref="C3:AO3" si="6">D9-C9</f>
        <v>-5.1579999999979975E-3</v>
      </c>
      <c r="D3">
        <f t="shared" si="6"/>
        <v>8.5550000000012005E-3</v>
      </c>
      <c r="E3">
        <f t="shared" si="6"/>
        <v>3.9169999999977279E-3</v>
      </c>
      <c r="F3">
        <f t="shared" si="6"/>
        <v>1.1583999999999151E-2</v>
      </c>
      <c r="G3">
        <f t="shared" si="6"/>
        <v>1.1979000000000184E-2</v>
      </c>
      <c r="H3">
        <f t="shared" si="6"/>
        <v>1.9802000000002096E-2</v>
      </c>
      <c r="I3">
        <f t="shared" si="6"/>
        <v>1.4783999999998798E-2</v>
      </c>
      <c r="J3">
        <f t="shared" si="6"/>
        <v>6.9599999999994111E-3</v>
      </c>
      <c r="K3">
        <f t="shared" si="6"/>
        <v>5.3149999999995146E-3</v>
      </c>
      <c r="L3">
        <f t="shared" si="6"/>
        <v>1.2720000000001619E-3</v>
      </c>
      <c r="M3">
        <f t="shared" si="6"/>
        <v>-4.7229999999984784E-3</v>
      </c>
      <c r="N3">
        <f t="shared" si="6"/>
        <v>1.1126999999998333E-2</v>
      </c>
      <c r="O3">
        <f t="shared" si="6"/>
        <v>1.2802000000000646E-2</v>
      </c>
      <c r="P3">
        <f t="shared" si="6"/>
        <v>7.7050000000014052E-3</v>
      </c>
      <c r="Q3">
        <f t="shared" si="6"/>
        <v>-1.0450000000012949E-3</v>
      </c>
      <c r="R3">
        <f t="shared" si="6"/>
        <v>4.99900000000153E-3</v>
      </c>
      <c r="S3">
        <f t="shared" si="6"/>
        <v>1.0044000000000608E-2</v>
      </c>
      <c r="T3">
        <f t="shared" si="6"/>
        <v>5.5739999999993017E-3</v>
      </c>
      <c r="U3">
        <f t="shared" si="6"/>
        <v>5.8229999999994675E-3</v>
      </c>
      <c r="V3">
        <f t="shared" si="6"/>
        <v>-2.9059999999994091E-3</v>
      </c>
      <c r="W3">
        <f t="shared" si="6"/>
        <v>5.2600000000069258E-4</v>
      </c>
      <c r="X3">
        <f t="shared" si="6"/>
        <v>1.0956000000000188E-2</v>
      </c>
      <c r="Y3">
        <f t="shared" si="6"/>
        <v>2.5239999999975282E-3</v>
      </c>
      <c r="Z3">
        <f t="shared" si="6"/>
        <v>-1.2910999999999007E-2</v>
      </c>
      <c r="AA3">
        <f t="shared" si="6"/>
        <v>-7.0499999999995566E-4</v>
      </c>
      <c r="AB3">
        <f t="shared" si="6"/>
        <v>-1.7910000000007642E-3</v>
      </c>
      <c r="AC3">
        <f t="shared" si="6"/>
        <v>1.7250000000004206E-3</v>
      </c>
      <c r="AD3">
        <f t="shared" si="6"/>
        <v>-1.515099999999947E-2</v>
      </c>
      <c r="AE3">
        <f t="shared" si="6"/>
        <v>-1.3562000000000296E-2</v>
      </c>
      <c r="AF3">
        <f t="shared" si="6"/>
        <v>-2.4070000000016023E-3</v>
      </c>
      <c r="AG3">
        <f t="shared" si="6"/>
        <v>-7.7759999999997831E-3</v>
      </c>
      <c r="AH3">
        <f t="shared" si="6"/>
        <v>5.5849999999999511E-3</v>
      </c>
      <c r="AI3">
        <f t="shared" si="6"/>
        <v>-6.8399999999968486E-4</v>
      </c>
      <c r="AJ3">
        <f t="shared" si="6"/>
        <v>-4.1149999999987585E-3</v>
      </c>
      <c r="AK3">
        <f t="shared" si="6"/>
        <v>-1.2298999999998728E-2</v>
      </c>
      <c r="AL3">
        <f t="shared" si="6"/>
        <v>-7.6160000000022876E-3</v>
      </c>
      <c r="AM3">
        <f t="shared" si="6"/>
        <v>-6.0679999999990741E-3</v>
      </c>
      <c r="AN3">
        <f t="shared" si="6"/>
        <v>-6.9500000000033424E-4</v>
      </c>
      <c r="AO3">
        <f t="shared" si="6"/>
        <v>6.9799999999986539E-3</v>
      </c>
      <c r="AP3">
        <f t="shared" si="1"/>
        <v>1.252000000000919E-3</v>
      </c>
      <c r="AQ3">
        <f t="shared" si="2"/>
        <v>-1.8668999999999158E-2</v>
      </c>
      <c r="AR3">
        <f t="shared" si="3"/>
        <v>-3.3570000000011646E-3</v>
      </c>
      <c r="AS3">
        <f t="shared" si="4"/>
        <v>1.0284999999999656E-2</v>
      </c>
      <c r="AT3">
        <f t="shared" si="5"/>
        <v>7.9489999999999839E-3</v>
      </c>
      <c r="AV3" s="10">
        <f t="shared" ref="AV3:AV6" si="7">AVERAGE(C3:AT3)</f>
        <v>1.5542272727272792E-3</v>
      </c>
      <c r="AW3" t="s">
        <v>30</v>
      </c>
    </row>
    <row r="4" spans="1:49" x14ac:dyDescent="0.2">
      <c r="A4" t="s">
        <v>31</v>
      </c>
      <c r="C4">
        <f>D10-C10</f>
        <v>4.037999999999986E-3</v>
      </c>
      <c r="D4">
        <f t="shared" ref="D4:AO4" si="8">E10-D10</f>
        <v>1.2499999999999734E-3</v>
      </c>
      <c r="E4">
        <f t="shared" si="8"/>
        <v>-4.4219999999999815E-3</v>
      </c>
      <c r="F4">
        <f t="shared" si="8"/>
        <v>1.5830000000000011E-3</v>
      </c>
      <c r="G4">
        <f t="shared" si="8"/>
        <v>1.9766000000000006E-2</v>
      </c>
      <c r="H4">
        <f t="shared" si="8"/>
        <v>5.9420000000000028E-3</v>
      </c>
      <c r="I4">
        <f t="shared" si="8"/>
        <v>-1.7349999999999977E-2</v>
      </c>
      <c r="J4">
        <f t="shared" si="8"/>
        <v>-8.9359999999999995E-3</v>
      </c>
      <c r="K4">
        <f t="shared" si="8"/>
        <v>-6.5500000000001668E-4</v>
      </c>
      <c r="L4">
        <f t="shared" si="8"/>
        <v>1.8513000000000002E-2</v>
      </c>
      <c r="M4">
        <f t="shared" si="8"/>
        <v>2.4772000000000016E-2</v>
      </c>
      <c r="N4">
        <f t="shared" si="8"/>
        <v>6.504999999999983E-3</v>
      </c>
      <c r="O4">
        <f t="shared" si="8"/>
        <v>2.0910000000000095E-3</v>
      </c>
      <c r="P4">
        <f t="shared" si="8"/>
        <v>-6.2630000000000186E-3</v>
      </c>
      <c r="Q4">
        <f t="shared" si="8"/>
        <v>-8.4429999999999783E-3</v>
      </c>
      <c r="R4">
        <f t="shared" si="8"/>
        <v>-9.7140000000000004E-3</v>
      </c>
      <c r="S4">
        <f t="shared" si="8"/>
        <v>-7.7020000000000421E-3</v>
      </c>
      <c r="T4">
        <f t="shared" si="8"/>
        <v>-6.6379999999999773E-3</v>
      </c>
      <c r="U4">
        <f t="shared" si="8"/>
        <v>-7.3889999999999789E-3</v>
      </c>
      <c r="V4">
        <f t="shared" si="8"/>
        <v>-6.1010000000000231E-3</v>
      </c>
      <c r="W4">
        <f t="shared" si="8"/>
        <v>-3.1340000000000257E-3</v>
      </c>
      <c r="X4">
        <f t="shared" si="8"/>
        <v>-3.8489999999999913E-3</v>
      </c>
      <c r="Y4">
        <f t="shared" si="8"/>
        <v>-2.4639999999999662E-3</v>
      </c>
      <c r="Z4">
        <f t="shared" si="8"/>
        <v>3.4899999999998821E-4</v>
      </c>
      <c r="AA4">
        <f t="shared" si="8"/>
        <v>3.2799999999999496E-4</v>
      </c>
      <c r="AB4">
        <f t="shared" si="8"/>
        <v>-1.5040000000000053E-3</v>
      </c>
      <c r="AC4">
        <f t="shared" si="8"/>
        <v>-1.7739999999999978E-3</v>
      </c>
      <c r="AD4">
        <f t="shared" si="8"/>
        <v>-1.9529999999999825E-3</v>
      </c>
      <c r="AE4">
        <f t="shared" si="8"/>
        <v>-5.4999999999999494E-4</v>
      </c>
      <c r="AF4">
        <f t="shared" si="8"/>
        <v>-6.645000000000012E-3</v>
      </c>
      <c r="AG4">
        <f t="shared" si="8"/>
        <v>1.3409999999999811E-3</v>
      </c>
      <c r="AH4">
        <f t="shared" si="8"/>
        <v>3.0450000000000199E-3</v>
      </c>
      <c r="AI4">
        <f t="shared" si="8"/>
        <v>1.2010000000000076E-3</v>
      </c>
      <c r="AJ4">
        <f t="shared" si="8"/>
        <v>3.3839999999999981E-3</v>
      </c>
      <c r="AK4">
        <f t="shared" si="8"/>
        <v>6.3299999999999468E-4</v>
      </c>
      <c r="AL4">
        <f t="shared" si="8"/>
        <v>6.9399999999997242E-4</v>
      </c>
      <c r="AM4">
        <f t="shared" si="8"/>
        <v>1.6740000000000088E-3</v>
      </c>
      <c r="AN4">
        <f t="shared" si="8"/>
        <v>3.9140000000000286E-3</v>
      </c>
      <c r="AO4">
        <f t="shared" si="8"/>
        <v>1.7999999999999683E-3</v>
      </c>
      <c r="AP4">
        <f t="shared" si="1"/>
        <v>-2.9279999999999862E-3</v>
      </c>
      <c r="AQ4">
        <f t="shared" si="2"/>
        <v>-1.1410000000000031E-3</v>
      </c>
      <c r="AR4">
        <f t="shared" si="3"/>
        <v>5.6590000000000251E-3</v>
      </c>
      <c r="AS4">
        <f t="shared" si="4"/>
        <v>3.7009999999999543E-3</v>
      </c>
      <c r="AT4">
        <f t="shared" si="5"/>
        <v>4.4399999999999995E-3</v>
      </c>
      <c r="AV4" s="10">
        <f t="shared" si="7"/>
        <v>1.606363636363628E-4</v>
      </c>
      <c r="AW4" t="s">
        <v>31</v>
      </c>
    </row>
    <row r="5" spans="1:49" x14ac:dyDescent="0.2">
      <c r="A5" t="s">
        <v>32</v>
      </c>
      <c r="C5">
        <f>D11-C11</f>
        <v>1.3541000000000025E-2</v>
      </c>
      <c r="D5">
        <f t="shared" ref="D5:AO5" si="9">E11-D11</f>
        <v>1.4245000000000063E-2</v>
      </c>
      <c r="E5">
        <f t="shared" si="9"/>
        <v>7.2759999999999492E-3</v>
      </c>
      <c r="F5">
        <f t="shared" si="9"/>
        <v>2.2659999999999902E-3</v>
      </c>
      <c r="G5">
        <f t="shared" si="9"/>
        <v>2.0774999999999988E-2</v>
      </c>
      <c r="H5">
        <f t="shared" si="9"/>
        <v>-2.1258999999999917E-2</v>
      </c>
      <c r="I5">
        <f t="shared" si="9"/>
        <v>-1.3167000000000151E-2</v>
      </c>
      <c r="J5">
        <f t="shared" si="9"/>
        <v>6.5310000000000645E-3</v>
      </c>
      <c r="K5">
        <f t="shared" si="9"/>
        <v>7.129000000000052E-3</v>
      </c>
      <c r="L5">
        <f t="shared" si="9"/>
        <v>-1.6608000000000067E-2</v>
      </c>
      <c r="M5">
        <f t="shared" si="9"/>
        <v>3.0149999999999899E-3</v>
      </c>
      <c r="N5">
        <f t="shared" si="9"/>
        <v>3.435100000000002E-2</v>
      </c>
      <c r="O5">
        <f t="shared" si="9"/>
        <v>-2.0970000000000155E-3</v>
      </c>
      <c r="P5">
        <f t="shared" si="9"/>
        <v>-3.2959999999999656E-3</v>
      </c>
      <c r="Q5">
        <f t="shared" si="9"/>
        <v>-1.5308000000000099E-2</v>
      </c>
      <c r="R5">
        <f t="shared" si="9"/>
        <v>3.7690000000001334E-3</v>
      </c>
      <c r="S5">
        <f t="shared" si="9"/>
        <v>-5.7499999999999218E-4</v>
      </c>
      <c r="T5">
        <f t="shared" si="9"/>
        <v>1.4927999999999941E-2</v>
      </c>
      <c r="U5">
        <f t="shared" si="9"/>
        <v>-2.670399999999995E-2</v>
      </c>
      <c r="V5">
        <f t="shared" si="9"/>
        <v>-1.0330000000000616E-3</v>
      </c>
      <c r="W5">
        <f t="shared" si="9"/>
        <v>1.0041999999999995E-2</v>
      </c>
      <c r="X5">
        <f t="shared" si="9"/>
        <v>2.3920000000000607E-3</v>
      </c>
      <c r="Y5">
        <f t="shared" si="9"/>
        <v>-2.3041000000000089E-2</v>
      </c>
      <c r="Z5">
        <f t="shared" si="9"/>
        <v>7.3600000000006993E-4</v>
      </c>
      <c r="AA5">
        <f t="shared" si="9"/>
        <v>-2.9449999999999754E-3</v>
      </c>
      <c r="AB5">
        <f t="shared" si="9"/>
        <v>2.1120000000000028E-3</v>
      </c>
      <c r="AC5">
        <f t="shared" si="9"/>
        <v>-8.9450000000000918E-3</v>
      </c>
      <c r="AD5">
        <f t="shared" si="9"/>
        <v>-8.1050000000000288E-3</v>
      </c>
      <c r="AE5">
        <f t="shared" si="9"/>
        <v>-7.2869999999998214E-3</v>
      </c>
      <c r="AF5">
        <f t="shared" si="9"/>
        <v>7.4759999999999271E-3</v>
      </c>
      <c r="AG5">
        <f t="shared" si="9"/>
        <v>2.0545999999999953E-2</v>
      </c>
      <c r="AH5">
        <f t="shared" si="9"/>
        <v>-2.3319999999998897E-3</v>
      </c>
      <c r="AI5">
        <f t="shared" si="9"/>
        <v>-4.7600000000000975E-3</v>
      </c>
      <c r="AJ5">
        <f t="shared" si="9"/>
        <v>-1.0352999999999946E-2</v>
      </c>
      <c r="AK5">
        <f t="shared" si="9"/>
        <v>-7.2230000000000905E-3</v>
      </c>
      <c r="AL5">
        <f t="shared" si="9"/>
        <v>2.1130000000000315E-3</v>
      </c>
      <c r="AM5">
        <f t="shared" si="9"/>
        <v>1.1095999999999995E-2</v>
      </c>
      <c r="AN5">
        <f t="shared" si="9"/>
        <v>1.0965000000000003E-2</v>
      </c>
      <c r="AO5">
        <f t="shared" si="9"/>
        <v>-7.4600000000000222E-3</v>
      </c>
      <c r="AP5">
        <f t="shared" si="1"/>
        <v>-1.9988000000000006E-2</v>
      </c>
      <c r="AQ5">
        <f t="shared" si="2"/>
        <v>-2.410999999999941E-3</v>
      </c>
      <c r="AR5">
        <f t="shared" si="3"/>
        <v>2.9137999999999997E-2</v>
      </c>
      <c r="AS5">
        <f t="shared" si="4"/>
        <v>1.0366999999999904E-2</v>
      </c>
      <c r="AT5">
        <f t="shared" si="5"/>
        <v>-3.4309999999999619E-3</v>
      </c>
      <c r="AV5" s="10">
        <f t="shared" si="7"/>
        <v>6.0184090909090853E-4</v>
      </c>
      <c r="AW5" t="s">
        <v>32</v>
      </c>
    </row>
    <row r="6" spans="1:49" x14ac:dyDescent="0.2">
      <c r="A6" t="s">
        <v>33</v>
      </c>
      <c r="B6">
        <f>Trends!BT13</f>
        <v>-1.9668000000000001E-2</v>
      </c>
      <c r="C6">
        <f>Trends!BU13</f>
        <v>1.5103999999999999E-2</v>
      </c>
      <c r="D6">
        <f>Trends!BV13</f>
        <v>4.9181999999999997E-2</v>
      </c>
      <c r="E6">
        <f>Trends!BW13</f>
        <v>2.0650999999999999E-2</v>
      </c>
      <c r="F6">
        <f>Trends!BX13</f>
        <v>3.3057000000000003E-2</v>
      </c>
      <c r="G6">
        <f>Trends!BY13</f>
        <v>1.2022E-2</v>
      </c>
      <c r="H6">
        <f>Trends!BZ13</f>
        <v>-4.2964000000000002E-2</v>
      </c>
      <c r="I6">
        <f>Trends!CA13</f>
        <v>-6.5483E-2</v>
      </c>
      <c r="J6">
        <f>Trends!CB13</f>
        <v>4.6654000000000001E-2</v>
      </c>
      <c r="K6">
        <f>Trends!CC13</f>
        <v>-1.8509000000000001E-2</v>
      </c>
      <c r="L6">
        <f>Trends!CD13</f>
        <v>-4.8392999999999999E-2</v>
      </c>
      <c r="M6">
        <f>Trends!CE13</f>
        <v>-2.0447E-2</v>
      </c>
      <c r="N6">
        <f>Trends!CF13</f>
        <v>2.0811E-2</v>
      </c>
      <c r="O6">
        <f>Trends!CG13</f>
        <v>-3.9357000000000003E-2</v>
      </c>
      <c r="P6">
        <f>Trends!CH13</f>
        <v>-5.5507000000000001E-2</v>
      </c>
      <c r="Q6">
        <f>Trends!CI13</f>
        <v>-7.1731000000000003E-2</v>
      </c>
      <c r="R6">
        <f>Trends!CJ13</f>
        <v>-1.5710999999999999E-2</v>
      </c>
      <c r="S6">
        <f>Trends!CK13</f>
        <v>-2.6357999999999999E-2</v>
      </c>
      <c r="T6">
        <f>Trends!CL13</f>
        <v>-7.1159999999999999E-3</v>
      </c>
      <c r="U6">
        <f>Trends!CM13</f>
        <v>-7.1361999999999995E-2</v>
      </c>
      <c r="V6">
        <f>Trends!CN13</f>
        <v>1.0322E-2</v>
      </c>
      <c r="W6">
        <f>Trends!CO13</f>
        <v>8.0040000000000007E-3</v>
      </c>
      <c r="X6">
        <f>Trends!CP13</f>
        <v>-8.7849999999999994E-3</v>
      </c>
      <c r="Y6">
        <f>Trends!CQ13</f>
        <v>-2.5273E-2</v>
      </c>
      <c r="Z6">
        <f>Trends!CR13</f>
        <v>-1.4168999999999999E-2</v>
      </c>
      <c r="AA6">
        <f>Trends!CS13</f>
        <v>-1.8137E-2</v>
      </c>
      <c r="AB6">
        <f>Trends!CT13</f>
        <v>5.2160000000000002E-3</v>
      </c>
      <c r="AC6">
        <f>Trends!CU13</f>
        <v>-5.2131999999999998E-2</v>
      </c>
      <c r="AD6">
        <f>Trends!CV13</f>
        <v>-3.8185999999999998E-2</v>
      </c>
      <c r="AE6">
        <f>Trends!CW13</f>
        <v>-8.2015000000000005E-2</v>
      </c>
      <c r="AF6">
        <f>Trends!CX13</f>
        <v>4.5464999999999998E-2</v>
      </c>
      <c r="AG6">
        <f>Trends!CY13</f>
        <v>3.6366000000000002E-2</v>
      </c>
      <c r="AH6">
        <f>Trends!CZ13</f>
        <v>3.1310000000000001E-3</v>
      </c>
      <c r="AI6">
        <f>Trends!DA13</f>
        <v>1.3231E-2</v>
      </c>
      <c r="AJ6">
        <f>Trends!DB13</f>
        <v>-3.6547999999999997E-2</v>
      </c>
      <c r="AK6">
        <f>Trends!DC13</f>
        <v>-1.6483999999999999E-2</v>
      </c>
      <c r="AL6">
        <f>Trends!DD13</f>
        <v>2.6287999999999999E-2</v>
      </c>
      <c r="AM6">
        <f>Trends!DE13</f>
        <v>5.8999999999999999E-3</v>
      </c>
      <c r="AN6">
        <f>Trends!DF13</f>
        <v>8.1899999999999994E-3</v>
      </c>
      <c r="AO6">
        <f>Trends!DG13</f>
        <v>-3.5005000000000001E-2</v>
      </c>
      <c r="AP6">
        <f>Trends!DH13</f>
        <v>-6.6522999999999999E-2</v>
      </c>
      <c r="AQ6">
        <f>Trends!DI13</f>
        <v>3.0630000000000001E-2</v>
      </c>
      <c r="AR6">
        <f>Trends!DJ13</f>
        <v>4.3073E-2</v>
      </c>
      <c r="AS6">
        <f>Trends!DK13</f>
        <v>4.5685000000000003E-2</v>
      </c>
      <c r="AT6">
        <f>Trends!DL13</f>
        <v>6.7219999999999997E-3</v>
      </c>
      <c r="AV6" s="10">
        <f t="shared" si="7"/>
        <v>-8.8747954545454581E-3</v>
      </c>
      <c r="AW6" t="s">
        <v>33</v>
      </c>
    </row>
    <row r="7" spans="1:49" x14ac:dyDescent="0.2">
      <c r="B7">
        <v>1970</v>
      </c>
      <c r="C7">
        <v>1971</v>
      </c>
      <c r="D7">
        <v>1972</v>
      </c>
      <c r="E7">
        <v>1973</v>
      </c>
      <c r="F7">
        <v>1974</v>
      </c>
      <c r="G7">
        <v>1975</v>
      </c>
      <c r="H7">
        <v>1976</v>
      </c>
      <c r="I7">
        <v>1977</v>
      </c>
      <c r="J7">
        <v>1978</v>
      </c>
      <c r="K7">
        <v>1979</v>
      </c>
      <c r="L7">
        <v>1980</v>
      </c>
      <c r="M7">
        <v>1981</v>
      </c>
      <c r="N7">
        <v>1982</v>
      </c>
      <c r="O7">
        <v>1983</v>
      </c>
      <c r="P7">
        <v>1984</v>
      </c>
      <c r="Q7">
        <v>1985</v>
      </c>
      <c r="R7">
        <v>1986</v>
      </c>
      <c r="S7">
        <v>1987</v>
      </c>
      <c r="T7">
        <v>1988</v>
      </c>
      <c r="U7">
        <v>1989</v>
      </c>
      <c r="V7">
        <v>1990</v>
      </c>
      <c r="W7">
        <v>1991</v>
      </c>
      <c r="X7">
        <v>1992</v>
      </c>
      <c r="Y7">
        <v>1993</v>
      </c>
      <c r="Z7">
        <v>1994</v>
      </c>
      <c r="AA7">
        <v>1995</v>
      </c>
      <c r="AB7">
        <v>1996</v>
      </c>
      <c r="AC7">
        <v>1997</v>
      </c>
      <c r="AD7">
        <v>1998</v>
      </c>
      <c r="AE7">
        <v>1999</v>
      </c>
      <c r="AF7">
        <v>2000</v>
      </c>
      <c r="AG7">
        <v>2001</v>
      </c>
      <c r="AH7">
        <v>2002</v>
      </c>
      <c r="AI7">
        <v>2003</v>
      </c>
      <c r="AJ7">
        <v>2004</v>
      </c>
      <c r="AK7">
        <v>2005</v>
      </c>
      <c r="AL7">
        <v>2006</v>
      </c>
      <c r="AM7">
        <v>2007</v>
      </c>
      <c r="AN7">
        <v>2008</v>
      </c>
      <c r="AO7">
        <v>2009</v>
      </c>
      <c r="AP7">
        <v>2010</v>
      </c>
      <c r="AQ7">
        <v>2011</v>
      </c>
      <c r="AR7">
        <v>2012</v>
      </c>
      <c r="AS7">
        <v>2013</v>
      </c>
      <c r="AT7">
        <v>2014</v>
      </c>
      <c r="AU7">
        <v>2015</v>
      </c>
      <c r="AV7" t="s">
        <v>42</v>
      </c>
    </row>
    <row r="8" spans="1:49" x14ac:dyDescent="0.2">
      <c r="A8" t="s">
        <v>34</v>
      </c>
      <c r="B8">
        <f>Trends!BS4</f>
        <v>2.5830739999999999</v>
      </c>
      <c r="C8">
        <f>Trends!BT4</f>
        <v>2.5698690000000002</v>
      </c>
      <c r="D8">
        <f>Trends!BU4</f>
        <v>2.5725519999999999</v>
      </c>
      <c r="E8">
        <f>Trends!BV4</f>
        <v>2.597683</v>
      </c>
      <c r="F8">
        <f>Trends!BW4</f>
        <v>2.6115650000000001</v>
      </c>
      <c r="G8">
        <f>Trends!BX4</f>
        <v>2.6291890000000002</v>
      </c>
      <c r="H8">
        <f>Trends!BY4</f>
        <v>2.588692</v>
      </c>
      <c r="I8">
        <f>Trends!BZ4</f>
        <v>2.541242</v>
      </c>
      <c r="J8">
        <f>Trends!CA4</f>
        <v>2.4914930000000002</v>
      </c>
      <c r="K8">
        <f>Trends!CB4</f>
        <v>2.5335909999999999</v>
      </c>
      <c r="L8">
        <f>Trends!CC4</f>
        <v>2.503295</v>
      </c>
      <c r="M8">
        <f>Trends!CD4</f>
        <v>2.4517250000000002</v>
      </c>
      <c r="N8">
        <f>Trends!CE4</f>
        <v>2.4082140000000001</v>
      </c>
      <c r="O8">
        <f>Trends!CF4</f>
        <v>2.3770410000000002</v>
      </c>
      <c r="P8">
        <f>Trends!CG4</f>
        <v>2.3248899999999999</v>
      </c>
      <c r="Q8">
        <f>Trends!CH4</f>
        <v>2.271236</v>
      </c>
      <c r="R8">
        <f>Trends!CI4</f>
        <v>2.2243019999999998</v>
      </c>
      <c r="S8">
        <f>Trends!CJ4</f>
        <v>2.2095370000000001</v>
      </c>
      <c r="T8">
        <f>Trends!CK4</f>
        <v>2.1814119999999999</v>
      </c>
      <c r="U8">
        <f>Trends!CL4</f>
        <v>2.1604320000000001</v>
      </c>
      <c r="V8">
        <f>Trends!CM4</f>
        <v>2.1173410000000001</v>
      </c>
      <c r="W8">
        <f>Trends!CN4</f>
        <v>2.1377039999999998</v>
      </c>
      <c r="X8">
        <f>Trends!CO4</f>
        <v>2.1382729999999999</v>
      </c>
      <c r="Y8">
        <f>Trends!CP4</f>
        <v>2.1199919999999999</v>
      </c>
      <c r="Z8">
        <f>Trends!CQ4</f>
        <v>2.1176979999999999</v>
      </c>
      <c r="AA8">
        <f>Trends!CR4</f>
        <v>2.1153559999999998</v>
      </c>
      <c r="AB8">
        <f>Trends!CS4</f>
        <v>2.1005410000000002</v>
      </c>
      <c r="AC8">
        <f>Trends!CT4</f>
        <v>2.1069390000000001</v>
      </c>
      <c r="AD8">
        <f>Trends!CU4</f>
        <v>2.0638010000000002</v>
      </c>
      <c r="AE8">
        <f>Trends!CV4</f>
        <v>2.0508250000000001</v>
      </c>
      <c r="AF8">
        <f>Trends!CW4</f>
        <v>1.99021</v>
      </c>
      <c r="AG8">
        <f>Trends!CX4</f>
        <v>2.0372509999999999</v>
      </c>
      <c r="AH8">
        <f>Trends!CY4</f>
        <v>2.0595059999999998</v>
      </c>
      <c r="AI8">
        <f>Trends!CZ4</f>
        <v>2.0563400000000001</v>
      </c>
      <c r="AJ8">
        <f>Trends!DA4</f>
        <v>2.073814</v>
      </c>
      <c r="AK8">
        <f>Trends!DB4</f>
        <v>2.048349</v>
      </c>
      <c r="AL8">
        <f>Trends!DC4</f>
        <v>2.0507550000000001</v>
      </c>
      <c r="AM8">
        <f>Trends!DD4</f>
        <v>2.0818530000000002</v>
      </c>
      <c r="AN8">
        <f>Trends!DE4</f>
        <v>2.0810490000000001</v>
      </c>
      <c r="AO8">
        <f>Trends!DF4</f>
        <v>2.0750570000000002</v>
      </c>
      <c r="AP8">
        <f>Trends!DG4</f>
        <v>2.038732</v>
      </c>
      <c r="AQ8">
        <f>Trends!DH4</f>
        <v>1.993873</v>
      </c>
      <c r="AR8">
        <f>Trends!DI4</f>
        <v>2.0467249999999999</v>
      </c>
      <c r="AS8">
        <f>Trends!DJ4</f>
        <v>2.0583580000000001</v>
      </c>
      <c r="AT8">
        <f>Trends!DK4</f>
        <v>2.079691</v>
      </c>
      <c r="AU8">
        <f>Trends!DL4</f>
        <v>2.0774550000000001</v>
      </c>
      <c r="AV8" s="10">
        <f>AVERAGE(C8:AU8)</f>
        <v>2.2258988444444441</v>
      </c>
      <c r="AW8" t="s">
        <v>34</v>
      </c>
    </row>
    <row r="9" spans="1:49" x14ac:dyDescent="0.2">
      <c r="A9" t="s">
        <v>27</v>
      </c>
      <c r="B9">
        <f>Trends!BS6</f>
        <v>19.936622</v>
      </c>
      <c r="C9">
        <f>Trends!BT6</f>
        <v>19.936440999999999</v>
      </c>
      <c r="D9">
        <f>Trends!BU6</f>
        <v>19.931283000000001</v>
      </c>
      <c r="E9">
        <f>Trends!BV6</f>
        <v>19.939838000000002</v>
      </c>
      <c r="F9">
        <f>Trends!BW6</f>
        <v>19.943754999999999</v>
      </c>
      <c r="G9">
        <f>Trends!BX6</f>
        <v>19.955338999999999</v>
      </c>
      <c r="H9">
        <f>Trends!BY6</f>
        <v>19.967317999999999</v>
      </c>
      <c r="I9">
        <f>Trends!BZ6</f>
        <v>19.987120000000001</v>
      </c>
      <c r="J9">
        <f>Trends!CA6</f>
        <v>20.001904</v>
      </c>
      <c r="K9">
        <f>Trends!CB6</f>
        <v>20.008863999999999</v>
      </c>
      <c r="L9">
        <f>Trends!CC6</f>
        <v>20.014178999999999</v>
      </c>
      <c r="M9">
        <f>Trends!CD6</f>
        <v>20.015450999999999</v>
      </c>
      <c r="N9">
        <f>Trends!CE6</f>
        <v>20.010728</v>
      </c>
      <c r="O9">
        <f>Trends!CF6</f>
        <v>20.021854999999999</v>
      </c>
      <c r="P9">
        <f>Trends!CG6</f>
        <v>20.034656999999999</v>
      </c>
      <c r="Q9">
        <f>Trends!CH6</f>
        <v>20.042362000000001</v>
      </c>
      <c r="R9">
        <f>Trends!CI6</f>
        <v>20.041316999999999</v>
      </c>
      <c r="S9">
        <f>Trends!CJ6</f>
        <v>20.046316000000001</v>
      </c>
      <c r="T9">
        <f>Trends!CK6</f>
        <v>20.056360000000002</v>
      </c>
      <c r="U9">
        <f>Trends!CL6</f>
        <v>20.061934000000001</v>
      </c>
      <c r="V9">
        <f>Trends!CM6</f>
        <v>20.067757</v>
      </c>
      <c r="W9">
        <f>Trends!CN6</f>
        <v>20.064851000000001</v>
      </c>
      <c r="X9">
        <f>Trends!CO6</f>
        <v>20.065377000000002</v>
      </c>
      <c r="Y9">
        <f>Trends!CP6</f>
        <v>20.076333000000002</v>
      </c>
      <c r="Z9">
        <f>Trends!CQ6</f>
        <v>20.078856999999999</v>
      </c>
      <c r="AA9">
        <f>Trends!CR6</f>
        <v>20.065946</v>
      </c>
      <c r="AB9">
        <f>Trends!CS6</f>
        <v>20.065241</v>
      </c>
      <c r="AC9">
        <f>Trends!CT6</f>
        <v>20.06345</v>
      </c>
      <c r="AD9">
        <f>Trends!CU6</f>
        <v>20.065175</v>
      </c>
      <c r="AE9">
        <f>Trends!CV6</f>
        <v>20.050024000000001</v>
      </c>
      <c r="AF9">
        <f>Trends!CW6</f>
        <v>20.036462</v>
      </c>
      <c r="AG9">
        <f>Trends!CX6</f>
        <v>20.034054999999999</v>
      </c>
      <c r="AH9">
        <f>Trends!CY6</f>
        <v>20.026278999999999</v>
      </c>
      <c r="AI9">
        <f>Trends!CZ6</f>
        <v>20.031863999999999</v>
      </c>
      <c r="AJ9">
        <f>Trends!DA6</f>
        <v>20.031179999999999</v>
      </c>
      <c r="AK9">
        <f>Trends!DB6</f>
        <v>20.027065</v>
      </c>
      <c r="AL9">
        <f>Trends!DC6</f>
        <v>20.014766000000002</v>
      </c>
      <c r="AM9">
        <f>Trends!DD6</f>
        <v>20.007149999999999</v>
      </c>
      <c r="AN9">
        <f>Trends!DE6</f>
        <v>20.001082</v>
      </c>
      <c r="AO9">
        <f>Trends!DF6</f>
        <v>20.000387</v>
      </c>
      <c r="AP9">
        <f>Trends!DG6</f>
        <v>20.007366999999999</v>
      </c>
      <c r="AQ9">
        <f>Trends!DH6</f>
        <v>20.008618999999999</v>
      </c>
      <c r="AR9">
        <f>Trends!DI6</f>
        <v>19.98995</v>
      </c>
      <c r="AS9">
        <f>Trends!DJ6</f>
        <v>19.986592999999999</v>
      </c>
      <c r="AT9">
        <f>Trends!DK6</f>
        <v>19.996877999999999</v>
      </c>
      <c r="AU9">
        <f>Trends!DL6</f>
        <v>20.004826999999999</v>
      </c>
      <c r="AV9" s="10">
        <f t="shared" ref="AV9:AV11" si="10">AVERAGE(C9:AU9)</f>
        <v>20.019656799999996</v>
      </c>
      <c r="AW9" t="s">
        <v>27</v>
      </c>
    </row>
    <row r="10" spans="1:49" x14ac:dyDescent="0.2">
      <c r="A10" t="s">
        <v>35</v>
      </c>
      <c r="B10">
        <f>Trends!BS7</f>
        <v>0.28894199999999998</v>
      </c>
      <c r="C10">
        <f>Trends!BT7</f>
        <v>0.29361300000000001</v>
      </c>
      <c r="D10">
        <f>Trends!BU7</f>
        <v>0.297651</v>
      </c>
      <c r="E10">
        <f>Trends!BV7</f>
        <v>0.29890099999999997</v>
      </c>
      <c r="F10">
        <f>Trends!BW7</f>
        <v>0.29447899999999999</v>
      </c>
      <c r="G10">
        <f>Trends!BX7</f>
        <v>0.29606199999999999</v>
      </c>
      <c r="H10">
        <f>Trends!BY7</f>
        <v>0.315828</v>
      </c>
      <c r="I10">
        <f>Trends!BZ7</f>
        <v>0.32177</v>
      </c>
      <c r="J10">
        <f>Trends!CA7</f>
        <v>0.30442000000000002</v>
      </c>
      <c r="K10">
        <f>Trends!CB7</f>
        <v>0.29548400000000002</v>
      </c>
      <c r="L10">
        <f>Trends!CC7</f>
        <v>0.29482900000000001</v>
      </c>
      <c r="M10">
        <f>Trends!CD7</f>
        <v>0.31334200000000001</v>
      </c>
      <c r="N10">
        <f>Trends!CE7</f>
        <v>0.33811400000000003</v>
      </c>
      <c r="O10">
        <f>Trends!CF7</f>
        <v>0.34461900000000001</v>
      </c>
      <c r="P10">
        <f>Trends!CG7</f>
        <v>0.34671000000000002</v>
      </c>
      <c r="Q10">
        <f>Trends!CH7</f>
        <v>0.340447</v>
      </c>
      <c r="R10">
        <f>Trends!CI7</f>
        <v>0.33200400000000002</v>
      </c>
      <c r="S10">
        <f>Trends!CJ7</f>
        <v>0.32229000000000002</v>
      </c>
      <c r="T10">
        <f>Trends!CK7</f>
        <v>0.31458799999999998</v>
      </c>
      <c r="U10">
        <f>Trends!CL7</f>
        <v>0.30795</v>
      </c>
      <c r="V10">
        <f>Trends!CM7</f>
        <v>0.30056100000000002</v>
      </c>
      <c r="W10">
        <f>Trends!CN7</f>
        <v>0.29446</v>
      </c>
      <c r="X10">
        <f>Trends!CO7</f>
        <v>0.29132599999999997</v>
      </c>
      <c r="Y10">
        <f>Trends!CP7</f>
        <v>0.28747699999999998</v>
      </c>
      <c r="Z10">
        <f>Trends!CQ7</f>
        <v>0.28501300000000002</v>
      </c>
      <c r="AA10">
        <f>Trends!CR7</f>
        <v>0.285362</v>
      </c>
      <c r="AB10">
        <f>Trends!CS7</f>
        <v>0.28569</v>
      </c>
      <c r="AC10">
        <f>Trends!CT7</f>
        <v>0.28418599999999999</v>
      </c>
      <c r="AD10">
        <f>Trends!CU7</f>
        <v>0.282412</v>
      </c>
      <c r="AE10">
        <f>Trends!CV7</f>
        <v>0.28045900000000001</v>
      </c>
      <c r="AF10">
        <f>Trends!CW7</f>
        <v>0.27990900000000002</v>
      </c>
      <c r="AG10">
        <f>Trends!CX7</f>
        <v>0.27326400000000001</v>
      </c>
      <c r="AH10">
        <f>Trends!CY7</f>
        <v>0.27460499999999999</v>
      </c>
      <c r="AI10">
        <f>Trends!CZ7</f>
        <v>0.27765000000000001</v>
      </c>
      <c r="AJ10">
        <f>Trends!DA7</f>
        <v>0.27885100000000002</v>
      </c>
      <c r="AK10">
        <f>Trends!DB7</f>
        <v>0.28223500000000001</v>
      </c>
      <c r="AL10">
        <f>Trends!DC7</f>
        <v>0.28286800000000001</v>
      </c>
      <c r="AM10">
        <f>Trends!DD7</f>
        <v>0.28356199999999998</v>
      </c>
      <c r="AN10">
        <f>Trends!DE7</f>
        <v>0.28523599999999999</v>
      </c>
      <c r="AO10">
        <f>Trends!DF7</f>
        <v>0.28915000000000002</v>
      </c>
      <c r="AP10">
        <f>Trends!DG7</f>
        <v>0.29094999999999999</v>
      </c>
      <c r="AQ10">
        <f>Trends!DH7</f>
        <v>0.288022</v>
      </c>
      <c r="AR10">
        <f>Trends!DI7</f>
        <v>0.286881</v>
      </c>
      <c r="AS10">
        <f>Trends!DJ7</f>
        <v>0.29254000000000002</v>
      </c>
      <c r="AT10">
        <f>Trends!DK7</f>
        <v>0.29624099999999998</v>
      </c>
      <c r="AU10">
        <f>Trends!DL7</f>
        <v>0.30068099999999998</v>
      </c>
      <c r="AV10" s="10">
        <f t="shared" si="10"/>
        <v>0.29805982222222221</v>
      </c>
      <c r="AW10" t="s">
        <v>35</v>
      </c>
    </row>
    <row r="11" spans="1:49" x14ac:dyDescent="0.2">
      <c r="A11" t="s">
        <v>28</v>
      </c>
      <c r="B11">
        <f>Trends!BS11+Trends!BS29</f>
        <v>0.68438099999999991</v>
      </c>
      <c r="C11">
        <f>Trends!BT11+Trends!BT29</f>
        <v>0.67342999999999997</v>
      </c>
      <c r="D11">
        <f>Trends!BU11+Trends!BU29</f>
        <v>0.686971</v>
      </c>
      <c r="E11">
        <f>Trends!BV11+Trends!BV29</f>
        <v>0.70121600000000006</v>
      </c>
      <c r="F11">
        <f>Trends!BW11+Trends!BW29</f>
        <v>0.70849200000000001</v>
      </c>
      <c r="G11">
        <f>Trends!BX11+Trends!BX29</f>
        <v>0.710758</v>
      </c>
      <c r="H11">
        <f>Trends!BY11+Trends!BY29</f>
        <v>0.73153299999999999</v>
      </c>
      <c r="I11">
        <f>Trends!BZ11+Trends!BZ29</f>
        <v>0.71027400000000007</v>
      </c>
      <c r="J11">
        <f>Trends!CA11+Trends!CA29</f>
        <v>0.69710699999999992</v>
      </c>
      <c r="K11">
        <f>Trends!CB11+Trends!CB29</f>
        <v>0.70363799999999999</v>
      </c>
      <c r="L11">
        <f>Trends!CC11+Trends!CC29</f>
        <v>0.71076700000000004</v>
      </c>
      <c r="M11">
        <f>Trends!CD11+Trends!CD29</f>
        <v>0.69415899999999997</v>
      </c>
      <c r="N11">
        <f>Trends!CE11+Trends!CE29</f>
        <v>0.69717399999999996</v>
      </c>
      <c r="O11">
        <f>Trends!CF11+Trends!CF29</f>
        <v>0.73152499999999998</v>
      </c>
      <c r="P11">
        <f>Trends!CG11+Trends!CG29</f>
        <v>0.72942799999999997</v>
      </c>
      <c r="Q11">
        <f>Trends!CH11+Trends!CH29</f>
        <v>0.726132</v>
      </c>
      <c r="R11">
        <f>Trends!CI11+Trends!CI29</f>
        <v>0.7108239999999999</v>
      </c>
      <c r="S11">
        <f>Trends!CJ11+Trends!CJ29</f>
        <v>0.71459300000000003</v>
      </c>
      <c r="T11">
        <f>Trends!CK11+Trends!CK29</f>
        <v>0.71401800000000004</v>
      </c>
      <c r="U11">
        <f>Trends!CL11+Trends!CL29</f>
        <v>0.72894599999999998</v>
      </c>
      <c r="V11">
        <f>Trends!CM11+Trends!CM29</f>
        <v>0.70224200000000003</v>
      </c>
      <c r="W11">
        <f>Trends!CN11+Trends!CN29</f>
        <v>0.70120899999999997</v>
      </c>
      <c r="X11">
        <f>Trends!CO11+Trends!CO29</f>
        <v>0.71125099999999997</v>
      </c>
      <c r="Y11">
        <f>Trends!CP11+Trends!CP29</f>
        <v>0.71364300000000003</v>
      </c>
      <c r="Z11">
        <f>Trends!CQ11+Trends!CQ29</f>
        <v>0.69060199999999994</v>
      </c>
      <c r="AA11">
        <f>Trends!CR11+Trends!CR29</f>
        <v>0.69133800000000001</v>
      </c>
      <c r="AB11">
        <f>Trends!CS11+Trends!CS29</f>
        <v>0.68839300000000003</v>
      </c>
      <c r="AC11">
        <f>Trends!CT11+Trends!CT29</f>
        <v>0.69050500000000004</v>
      </c>
      <c r="AD11">
        <f>Trends!CU11+Trends!CU29</f>
        <v>0.68155999999999994</v>
      </c>
      <c r="AE11">
        <f>Trends!CV11+Trends!CV29</f>
        <v>0.67345499999999991</v>
      </c>
      <c r="AF11">
        <f>Trends!CW11+Trends!CW29</f>
        <v>0.66616800000000009</v>
      </c>
      <c r="AG11">
        <f>Trends!CX11+Trends!CX29</f>
        <v>0.67364400000000002</v>
      </c>
      <c r="AH11">
        <f>Trends!CY11+Trends!CY29</f>
        <v>0.69418999999999997</v>
      </c>
      <c r="AI11">
        <f>Trends!CZ11+Trends!CZ29</f>
        <v>0.69185800000000008</v>
      </c>
      <c r="AJ11">
        <f>Trends!DA11+Trends!DA29</f>
        <v>0.68709799999999999</v>
      </c>
      <c r="AK11">
        <f>Trends!DB11+Trends!DB29</f>
        <v>0.67674500000000004</v>
      </c>
      <c r="AL11">
        <f>Trends!DC11+Trends!DC29</f>
        <v>0.66952199999999995</v>
      </c>
      <c r="AM11">
        <f>Trends!DD11+Trends!DD29</f>
        <v>0.67163499999999998</v>
      </c>
      <c r="AN11">
        <f>Trends!DE11+Trends!DE29</f>
        <v>0.68273099999999998</v>
      </c>
      <c r="AO11">
        <f>Trends!DF11+Trends!DF29</f>
        <v>0.69369599999999998</v>
      </c>
      <c r="AP11">
        <f>Trends!DG11+Trends!DG29</f>
        <v>0.68623599999999996</v>
      </c>
      <c r="AQ11">
        <f>Trends!DH11+Trends!DH29</f>
        <v>0.66624799999999995</v>
      </c>
      <c r="AR11">
        <f>Trends!DI11+Trends!DI29</f>
        <v>0.66383700000000001</v>
      </c>
      <c r="AS11">
        <f>Trends!DJ11+Trends!DJ29</f>
        <v>0.69297500000000001</v>
      </c>
      <c r="AT11">
        <f>Trends!DK11+Trends!DK29</f>
        <v>0.70334199999999991</v>
      </c>
      <c r="AU11">
        <f>Trends!DL11+Trends!DL29</f>
        <v>0.69991099999999995</v>
      </c>
      <c r="AV11" s="10">
        <f t="shared" si="10"/>
        <v>0.69655597777777789</v>
      </c>
      <c r="AW11" t="s">
        <v>28</v>
      </c>
    </row>
    <row r="12" spans="1:49" x14ac:dyDescent="0.2">
      <c r="B12">
        <v>1970</v>
      </c>
      <c r="C12">
        <v>1971</v>
      </c>
      <c r="D12">
        <v>1972</v>
      </c>
      <c r="E12">
        <v>1973</v>
      </c>
      <c r="F12">
        <v>1974</v>
      </c>
      <c r="G12">
        <v>1975</v>
      </c>
      <c r="H12">
        <v>1976</v>
      </c>
      <c r="I12">
        <v>1977</v>
      </c>
      <c r="J12">
        <v>1978</v>
      </c>
      <c r="K12">
        <v>1979</v>
      </c>
      <c r="L12">
        <v>1980</v>
      </c>
      <c r="M12">
        <v>1981</v>
      </c>
      <c r="N12">
        <v>1982</v>
      </c>
      <c r="O12">
        <v>1983</v>
      </c>
      <c r="P12">
        <v>1984</v>
      </c>
      <c r="Q12">
        <v>1985</v>
      </c>
      <c r="R12">
        <v>1986</v>
      </c>
      <c r="S12">
        <v>1987</v>
      </c>
      <c r="T12">
        <v>1988</v>
      </c>
      <c r="U12">
        <v>1989</v>
      </c>
      <c r="V12">
        <v>1990</v>
      </c>
      <c r="W12">
        <v>1991</v>
      </c>
      <c r="X12">
        <v>1992</v>
      </c>
      <c r="Y12">
        <v>1993</v>
      </c>
      <c r="Z12">
        <v>1994</v>
      </c>
      <c r="AA12">
        <v>1995</v>
      </c>
      <c r="AB12">
        <v>1996</v>
      </c>
      <c r="AC12">
        <v>1997</v>
      </c>
      <c r="AD12">
        <v>1998</v>
      </c>
      <c r="AE12">
        <v>1999</v>
      </c>
      <c r="AF12">
        <v>2000</v>
      </c>
      <c r="AG12">
        <v>2001</v>
      </c>
      <c r="AH12">
        <v>2002</v>
      </c>
      <c r="AI12">
        <v>2003</v>
      </c>
      <c r="AJ12">
        <v>2004</v>
      </c>
      <c r="AK12">
        <v>2005</v>
      </c>
      <c r="AL12">
        <v>2006</v>
      </c>
      <c r="AM12">
        <v>2007</v>
      </c>
      <c r="AN12">
        <v>2008</v>
      </c>
      <c r="AO12">
        <v>2009</v>
      </c>
      <c r="AP12">
        <v>2010</v>
      </c>
      <c r="AQ12">
        <v>2011</v>
      </c>
      <c r="AR12">
        <v>2012</v>
      </c>
      <c r="AS12">
        <v>2013</v>
      </c>
      <c r="AT12">
        <v>2014</v>
      </c>
      <c r="AU12">
        <v>2015</v>
      </c>
      <c r="AV12" s="10"/>
    </row>
    <row r="13" spans="1:49" x14ac:dyDescent="0.2">
      <c r="AV13" s="10"/>
    </row>
    <row r="14" spans="1:49" x14ac:dyDescent="0.2">
      <c r="AH14">
        <v>2547</v>
      </c>
      <c r="AI14">
        <v>3204</v>
      </c>
      <c r="AJ14">
        <f>AI14-AH14</f>
        <v>657</v>
      </c>
      <c r="AK14" s="39">
        <f>AJ14/45</f>
        <v>14.6</v>
      </c>
      <c r="AV14" s="10"/>
    </row>
    <row r="15" spans="1:49" x14ac:dyDescent="0.2">
      <c r="AV15" s="10"/>
    </row>
    <row r="16" spans="1:49" x14ac:dyDescent="0.2">
      <c r="AV16" s="10"/>
    </row>
    <row r="17" spans="1:55" x14ac:dyDescent="0.2">
      <c r="B17">
        <v>1970</v>
      </c>
      <c r="C17">
        <v>1971</v>
      </c>
      <c r="D17">
        <v>1972</v>
      </c>
      <c r="E17">
        <v>1973</v>
      </c>
      <c r="F17">
        <v>1974</v>
      </c>
      <c r="G17">
        <v>1975</v>
      </c>
      <c r="H17">
        <v>1976</v>
      </c>
      <c r="I17">
        <v>1977</v>
      </c>
      <c r="J17">
        <v>1978</v>
      </c>
      <c r="K17">
        <v>1979</v>
      </c>
      <c r="L17">
        <v>1980</v>
      </c>
      <c r="M17">
        <v>1981</v>
      </c>
      <c r="N17">
        <v>1982</v>
      </c>
      <c r="O17">
        <v>1983</v>
      </c>
      <c r="P17">
        <v>1984</v>
      </c>
      <c r="Q17">
        <v>1985</v>
      </c>
      <c r="R17">
        <v>1986</v>
      </c>
      <c r="S17">
        <v>1987</v>
      </c>
      <c r="T17">
        <v>1988</v>
      </c>
      <c r="U17">
        <v>1989</v>
      </c>
      <c r="V17">
        <v>1990</v>
      </c>
      <c r="W17">
        <v>1991</v>
      </c>
      <c r="X17">
        <v>1992</v>
      </c>
      <c r="Y17">
        <v>1993</v>
      </c>
      <c r="Z17">
        <v>1994</v>
      </c>
      <c r="AA17">
        <v>1995</v>
      </c>
      <c r="AB17">
        <v>1996</v>
      </c>
      <c r="AC17">
        <v>1997</v>
      </c>
      <c r="AD17">
        <v>1998</v>
      </c>
      <c r="AE17">
        <v>1999</v>
      </c>
      <c r="AF17">
        <v>2000</v>
      </c>
      <c r="AG17">
        <v>2001</v>
      </c>
      <c r="AH17">
        <v>2002</v>
      </c>
      <c r="AI17">
        <v>2003</v>
      </c>
      <c r="AJ17">
        <v>2004</v>
      </c>
      <c r="AK17">
        <v>2005</v>
      </c>
      <c r="AL17">
        <v>2006</v>
      </c>
      <c r="AM17">
        <v>2007</v>
      </c>
      <c r="AN17">
        <v>2008</v>
      </c>
      <c r="AO17">
        <v>2009</v>
      </c>
      <c r="AP17">
        <v>2010</v>
      </c>
      <c r="AQ17">
        <v>2011</v>
      </c>
      <c r="AR17">
        <v>2012</v>
      </c>
      <c r="AS17">
        <v>2013</v>
      </c>
      <c r="AT17">
        <v>2014</v>
      </c>
      <c r="AU17">
        <v>2015</v>
      </c>
      <c r="AV17" s="10"/>
    </row>
    <row r="18" spans="1:55" x14ac:dyDescent="0.2">
      <c r="A18" t="s">
        <v>9</v>
      </c>
      <c r="B18">
        <f>Trends!BS35</f>
        <v>0.22911999999999999</v>
      </c>
      <c r="C18">
        <f>Trends!BT35</f>
        <v>0.23539199999999999</v>
      </c>
      <c r="D18">
        <f>Trends!BU35</f>
        <v>0.22686999999999999</v>
      </c>
      <c r="E18">
        <f>Trends!BV35</f>
        <v>0.23338600000000001</v>
      </c>
      <c r="F18">
        <f>Trends!BW35</f>
        <v>0.23899500000000001</v>
      </c>
      <c r="G18">
        <f>Trends!BX35</f>
        <v>0.24274299999999999</v>
      </c>
      <c r="H18">
        <f>Trends!BY35</f>
        <v>0.234295</v>
      </c>
      <c r="I18">
        <f>Trends!BZ35</f>
        <v>0.25159399999999998</v>
      </c>
      <c r="J18">
        <f>Trends!CA35</f>
        <v>0.23946100000000001</v>
      </c>
      <c r="K18">
        <f>Trends!CB35</f>
        <v>0.228105</v>
      </c>
      <c r="L18">
        <f>Trends!CC35</f>
        <v>0.22951299999999999</v>
      </c>
      <c r="M18">
        <f>Trends!CD35</f>
        <v>0.239013</v>
      </c>
      <c r="N18">
        <f>Trends!CE35</f>
        <v>0.237538</v>
      </c>
      <c r="O18">
        <f>Trends!CF35</f>
        <v>0.23324900000000001</v>
      </c>
      <c r="P18">
        <f>Trends!CG35</f>
        <v>0.25034000000000001</v>
      </c>
      <c r="Q18">
        <f>Trends!CH35</f>
        <v>0.24623400000000001</v>
      </c>
      <c r="R18">
        <f>Trends!CI35</f>
        <v>0.246421</v>
      </c>
      <c r="S18">
        <f>Trends!CJ35</f>
        <v>0.23810899999999999</v>
      </c>
      <c r="T18">
        <f>Trends!CK35</f>
        <v>0.23916899999999999</v>
      </c>
      <c r="U18">
        <f>Trends!CL35</f>
        <v>0.23063800000000001</v>
      </c>
      <c r="V18">
        <f>Trends!CM35</f>
        <v>0.24369199999999999</v>
      </c>
      <c r="W18">
        <f>Trends!CN35</f>
        <v>0.23453399999999999</v>
      </c>
      <c r="X18">
        <f>Trends!CO35</f>
        <v>0.23390900000000001</v>
      </c>
      <c r="Y18">
        <f>Trends!CP35</f>
        <v>0.23585600000000001</v>
      </c>
      <c r="Z18">
        <f>Trends!CQ35</f>
        <v>0.246114</v>
      </c>
      <c r="AA18">
        <f>Trends!CR35</f>
        <v>0.23561299999999999</v>
      </c>
      <c r="AB18">
        <f>Trends!CS35</f>
        <v>0.236571</v>
      </c>
      <c r="AC18">
        <f>Trends!CT35</f>
        <v>0.23538200000000001</v>
      </c>
      <c r="AD18">
        <f>Trends!CU35</f>
        <v>0.23591300000000001</v>
      </c>
      <c r="AE18">
        <f>Trends!CV35</f>
        <v>0.231242</v>
      </c>
      <c r="AF18">
        <f>Trends!CW35</f>
        <v>0.22278000000000001</v>
      </c>
      <c r="AG18">
        <f>Trends!CX35</f>
        <v>0.22327900000000001</v>
      </c>
      <c r="AH18">
        <f>Trends!CY35</f>
        <v>0.22441700000000001</v>
      </c>
      <c r="AI18">
        <f>Trends!CZ35</f>
        <v>0.23686299999999999</v>
      </c>
      <c r="AJ18">
        <f>Trends!DA35</f>
        <v>0.23809</v>
      </c>
      <c r="AK18">
        <f>Trends!DB35</f>
        <v>0.23766599999999999</v>
      </c>
      <c r="AL18">
        <f>Trends!DC35</f>
        <v>0.23432</v>
      </c>
      <c r="AM18">
        <f>Trends!DD35</f>
        <v>0.23574300000000001</v>
      </c>
      <c r="AN18">
        <f>Trends!DE35</f>
        <v>0.23315900000000001</v>
      </c>
      <c r="AO18">
        <f>Trends!DF35</f>
        <v>0.23258400000000001</v>
      </c>
      <c r="AP18">
        <f>Trends!DG35</f>
        <v>0.236128</v>
      </c>
      <c r="AQ18">
        <f>Trends!DH35</f>
        <v>0.23236299999999999</v>
      </c>
      <c r="AR18">
        <f>Trends!DI35</f>
        <v>0.229575</v>
      </c>
      <c r="AS18">
        <f>Trends!DJ35</f>
        <v>0.22300500000000001</v>
      </c>
      <c r="AT18">
        <f>Trends!DK35</f>
        <v>0.237347</v>
      </c>
      <c r="AU18">
        <f>Trends!DL35</f>
        <v>0.24354899999999999</v>
      </c>
      <c r="AV18" s="10">
        <f>AVERAGE(C18:AU18)</f>
        <v>0.23579464444444445</v>
      </c>
      <c r="AW18" t="s">
        <v>9</v>
      </c>
    </row>
    <row r="19" spans="1:55" x14ac:dyDescent="0.2">
      <c r="A19" t="s">
        <v>12</v>
      </c>
      <c r="B19">
        <f>Trends!BS37</f>
        <v>0.27018199999999998</v>
      </c>
      <c r="C19">
        <f>Trends!BT37</f>
        <v>0.276281</v>
      </c>
      <c r="D19">
        <f>Trends!BU37</f>
        <v>0.27202399999999999</v>
      </c>
      <c r="E19">
        <f>Trends!BV37</f>
        <v>0.265071</v>
      </c>
      <c r="F19">
        <f>Trends!BW37</f>
        <v>0.27647500000000003</v>
      </c>
      <c r="G19">
        <f>Trends!BX37</f>
        <v>0.27213300000000001</v>
      </c>
      <c r="H19">
        <f>Trends!BY37</f>
        <v>0.26058399999999998</v>
      </c>
      <c r="I19">
        <f>Trends!BZ37</f>
        <v>0.27493499999999998</v>
      </c>
      <c r="J19">
        <f>Trends!CA37</f>
        <v>0.26580199999999998</v>
      </c>
      <c r="K19">
        <f>Trends!CB37</f>
        <v>0.26361499999999999</v>
      </c>
      <c r="L19">
        <f>Trends!CC37</f>
        <v>0.264206</v>
      </c>
      <c r="M19">
        <f>Trends!CD37</f>
        <v>0.28095999999999999</v>
      </c>
      <c r="N19">
        <f>Trends!CE37</f>
        <v>0.286047</v>
      </c>
      <c r="O19">
        <f>Trends!CF37</f>
        <v>0.26355400000000001</v>
      </c>
      <c r="P19">
        <f>Trends!CG37</f>
        <v>0.28389799999999998</v>
      </c>
      <c r="Q19">
        <f>Trends!CH37</f>
        <v>0.28565699999999999</v>
      </c>
      <c r="R19">
        <f>Trends!CI37</f>
        <v>0.29520999999999997</v>
      </c>
      <c r="S19">
        <f>Trends!CJ37</f>
        <v>0.27826099999999998</v>
      </c>
      <c r="T19">
        <f>Trends!CK37</f>
        <v>0.27362900000000001</v>
      </c>
      <c r="U19">
        <f>Trends!CL37</f>
        <v>0.26643499999999998</v>
      </c>
      <c r="V19">
        <f>Trends!CM37</f>
        <v>0.28194799999999998</v>
      </c>
      <c r="W19">
        <f>Trends!CN37</f>
        <v>0.28144200000000003</v>
      </c>
      <c r="X19">
        <f>Trends!CO37</f>
        <v>0.27429500000000001</v>
      </c>
      <c r="Y19">
        <f>Trends!CP37</f>
        <v>0.264436</v>
      </c>
      <c r="Z19">
        <f>Trends!CQ37</f>
        <v>0.28583399999999998</v>
      </c>
      <c r="AA19">
        <f>Trends!CR37</f>
        <v>0.28900900000000002</v>
      </c>
      <c r="AB19">
        <f>Trends!CS37</f>
        <v>0.27663500000000002</v>
      </c>
      <c r="AC19">
        <f>Trends!CT37</f>
        <v>0.27663599999999999</v>
      </c>
      <c r="AD19">
        <f>Trends!CU37</f>
        <v>0.27202999999999999</v>
      </c>
      <c r="AE19">
        <f>Trends!CV37</f>
        <v>0.28541699999999998</v>
      </c>
      <c r="AF19">
        <f>Trends!CW37</f>
        <v>0.27399600000000002</v>
      </c>
      <c r="AG19">
        <f>Trends!CX37</f>
        <v>0.26412600000000003</v>
      </c>
      <c r="AH19">
        <f>Trends!CY37</f>
        <v>0.27082699999999998</v>
      </c>
      <c r="AI19">
        <f>Trends!CZ37</f>
        <v>0.268955</v>
      </c>
      <c r="AJ19">
        <f>Trends!DA37</f>
        <v>0.27714499999999997</v>
      </c>
      <c r="AK19">
        <f>Trends!DB37</f>
        <v>0.27948099999999998</v>
      </c>
      <c r="AL19">
        <f>Trends!DC37</f>
        <v>0.28556100000000001</v>
      </c>
      <c r="AM19">
        <f>Trends!DD37</f>
        <v>0.282746</v>
      </c>
      <c r="AN19">
        <f>Trends!DE37</f>
        <v>0.27633000000000002</v>
      </c>
      <c r="AO19">
        <f>Trends!DF37</f>
        <v>0.27015400000000001</v>
      </c>
      <c r="AP19">
        <f>Trends!DG37</f>
        <v>0.26609100000000002</v>
      </c>
      <c r="AQ19">
        <f>Trends!DH37</f>
        <v>0.26842700000000003</v>
      </c>
      <c r="AR19">
        <f>Trends!DI37</f>
        <v>0.28827799999999998</v>
      </c>
      <c r="AS19">
        <f>Trends!DJ37</f>
        <v>0.26242900000000002</v>
      </c>
      <c r="AT19">
        <f>Trends!DK37</f>
        <v>0.26534400000000002</v>
      </c>
      <c r="AU19">
        <f>Trends!DL37</f>
        <v>0.27383600000000002</v>
      </c>
      <c r="AV19" s="10">
        <f t="shared" ref="AV19:AV26" si="11">AVERAGE(C19:AU19)</f>
        <v>0.27480411111111103</v>
      </c>
      <c r="AW19" t="s">
        <v>12</v>
      </c>
    </row>
    <row r="20" spans="1:55" x14ac:dyDescent="0.2">
      <c r="A20" t="s">
        <v>99</v>
      </c>
      <c r="B20">
        <f>Trends!BS24</f>
        <v>0</v>
      </c>
      <c r="C20">
        <f>Trends!BT24</f>
        <v>4.3000000000000002E-5</v>
      </c>
      <c r="D20">
        <f>Trends!BU24</f>
        <v>3.6000000000000001E-5</v>
      </c>
      <c r="E20">
        <f>Trends!BV24</f>
        <v>5.0000000000000002E-5</v>
      </c>
      <c r="F20">
        <f>Trends!BW24</f>
        <v>1.74E-4</v>
      </c>
      <c r="G20">
        <f>Trends!BX24</f>
        <v>2.2499999999999999E-4</v>
      </c>
      <c r="H20">
        <f>Trends!BY24</f>
        <v>9.1000000000000003E-5</v>
      </c>
      <c r="I20">
        <f>Trends!BZ24</f>
        <v>1.45E-4</v>
      </c>
      <c r="J20">
        <f>Trends!CA24</f>
        <v>1.4999999999999999E-4</v>
      </c>
      <c r="K20">
        <f>Trends!CB24</f>
        <v>9.8999999999999994E-5</v>
      </c>
      <c r="L20">
        <f>Trends!CC24</f>
        <v>5.0000000000000002E-5</v>
      </c>
      <c r="M20">
        <f>Trends!CD24</f>
        <v>1.17E-4</v>
      </c>
      <c r="N20">
        <f>Trends!CE24</f>
        <v>1.73E-4</v>
      </c>
      <c r="O20">
        <f>Trends!CF24</f>
        <v>2.9399999999999999E-4</v>
      </c>
      <c r="P20">
        <f>Trends!CG24</f>
        <v>2.1900000000000001E-4</v>
      </c>
      <c r="Q20">
        <f>Trends!CH24</f>
        <v>1.01E-4</v>
      </c>
      <c r="R20">
        <f>Trends!CI24</f>
        <v>2.32E-4</v>
      </c>
      <c r="S20">
        <f>Trends!CJ24</f>
        <v>3.1999999999999999E-5</v>
      </c>
      <c r="T20">
        <f>Trends!CK24</f>
        <v>1.16E-4</v>
      </c>
      <c r="U20">
        <f>Trends!CL24</f>
        <v>4.1E-5</v>
      </c>
      <c r="V20">
        <f>Trends!CM24</f>
        <v>1.08E-4</v>
      </c>
      <c r="W20">
        <f>Trends!CN24</f>
        <v>1.25E-4</v>
      </c>
      <c r="X20">
        <f>Trends!CO24</f>
        <v>2.1599999999999999E-4</v>
      </c>
      <c r="Y20">
        <f>Trends!CP24</f>
        <v>1.12E-4</v>
      </c>
      <c r="Z20">
        <f>Trends!CQ24</f>
        <v>2.33E-4</v>
      </c>
      <c r="AA20">
        <f>Trends!CR24</f>
        <v>8.3999999999999995E-5</v>
      </c>
      <c r="AB20">
        <f>Trends!CS24</f>
        <v>6.9999999999999994E-5</v>
      </c>
      <c r="AC20">
        <f>Trends!CT24</f>
        <v>1.9100000000000001E-4</v>
      </c>
      <c r="AD20">
        <f>Trends!CU24</f>
        <v>2.8800000000000001E-4</v>
      </c>
      <c r="AE20">
        <f>Trends!CV24</f>
        <v>1.63E-4</v>
      </c>
      <c r="AF20">
        <f>Trends!CW24</f>
        <v>3.1300000000000002E-4</v>
      </c>
      <c r="AG20">
        <f>Trends!CX24</f>
        <v>3.1E-4</v>
      </c>
      <c r="AH20">
        <f>Trends!CY24</f>
        <v>2.04E-4</v>
      </c>
      <c r="AI20">
        <f>Trends!CZ24</f>
        <v>7.7999999999999999E-5</v>
      </c>
      <c r="AJ20">
        <f>Trends!DA24</f>
        <v>1.4899999999999999E-4</v>
      </c>
      <c r="AK20">
        <f>Trends!DB24</f>
        <v>1.27E-4</v>
      </c>
      <c r="AL20">
        <f>Trends!DC24</f>
        <v>1.4200000000000001E-4</v>
      </c>
      <c r="AM20">
        <f>Trends!DD24</f>
        <v>6.6000000000000005E-5</v>
      </c>
      <c r="AN20">
        <f>Trends!DE24</f>
        <v>1.5899999999999999E-4</v>
      </c>
      <c r="AO20">
        <f>Trends!DF24</f>
        <v>2.2900000000000001E-4</v>
      </c>
      <c r="AP20">
        <f>Trends!DG24</f>
        <v>1.02E-4</v>
      </c>
      <c r="AQ20">
        <f>Trends!DH24</f>
        <v>1.5100000000000001E-4</v>
      </c>
      <c r="AR20">
        <f>Trends!DI24</f>
        <v>1.5300000000000001E-4</v>
      </c>
      <c r="AS20">
        <f>Trends!DJ24</f>
        <v>8.2999999999999998E-5</v>
      </c>
      <c r="AT20">
        <f>Trends!DK24</f>
        <v>1.75E-4</v>
      </c>
      <c r="AU20">
        <f>Trends!DL24</f>
        <v>9.0000000000000002E-6</v>
      </c>
      <c r="AV20" s="10">
        <f t="shared" si="11"/>
        <v>1.4284444444444448E-4</v>
      </c>
      <c r="AW20" t="s">
        <v>98</v>
      </c>
    </row>
    <row r="21" spans="1:55" x14ac:dyDescent="0.2">
      <c r="A21" t="s">
        <v>97</v>
      </c>
      <c r="B21">
        <f>Trends!BS25</f>
        <v>9.7400000000000004E-4</v>
      </c>
      <c r="C21">
        <f>Trends!BT25</f>
        <v>8.1340000000000006E-3</v>
      </c>
      <c r="D21">
        <f>Trends!BU25</f>
        <v>9.2270000000000008E-3</v>
      </c>
      <c r="E21">
        <f>Trends!BV25</f>
        <v>9.639E-3</v>
      </c>
      <c r="F21">
        <f>Trends!BW25</f>
        <v>9.1839999999999995E-3</v>
      </c>
      <c r="G21">
        <f>Trends!BX25</f>
        <v>1.0522999999999999E-2</v>
      </c>
      <c r="H21">
        <f>Trends!BY25</f>
        <v>7.7580000000000001E-3</v>
      </c>
      <c r="I21">
        <f>Trends!BZ25</f>
        <v>8.7349999999999997E-3</v>
      </c>
      <c r="J21">
        <f>Trends!CA25</f>
        <v>1.0388E-2</v>
      </c>
      <c r="K21">
        <f>Trends!CB25</f>
        <v>1.0286999999999999E-2</v>
      </c>
      <c r="L21">
        <f>Trends!CC25</f>
        <v>1.5466000000000001E-2</v>
      </c>
      <c r="M21">
        <f>Trends!CD25</f>
        <v>1.3474E-2</v>
      </c>
      <c r="N21">
        <f>Trends!CE25</f>
        <v>1.3004999999999999E-2</v>
      </c>
      <c r="O21">
        <f>Trends!CF25</f>
        <v>1.4506E-2</v>
      </c>
      <c r="P21">
        <f>Trends!CG25</f>
        <v>1.5428000000000001E-2</v>
      </c>
      <c r="Q21">
        <f>Trends!CH25</f>
        <v>1.1974E-2</v>
      </c>
      <c r="R21">
        <f>Trends!CI25</f>
        <v>1.2418E-2</v>
      </c>
      <c r="S21">
        <f>Trends!CJ25</f>
        <v>1.1852E-2</v>
      </c>
      <c r="T21">
        <f>Trends!CK25</f>
        <v>1.2773E-2</v>
      </c>
      <c r="U21">
        <f>Trends!CL25</f>
        <v>1.3010000000000001E-2</v>
      </c>
      <c r="V21">
        <f>Trends!CM25</f>
        <v>1.1228E-2</v>
      </c>
      <c r="W21">
        <f>Trends!CN25</f>
        <v>1.2914999999999999E-2</v>
      </c>
      <c r="X21">
        <f>Trends!CO25</f>
        <v>1.3119E-2</v>
      </c>
      <c r="Y21">
        <f>Trends!CP25</f>
        <v>1.2992999999999999E-2</v>
      </c>
      <c r="Z21">
        <f>Trends!CQ25</f>
        <v>1.1471E-2</v>
      </c>
      <c r="AA21">
        <f>Trends!CR25</f>
        <v>1.4159E-2</v>
      </c>
      <c r="AB21">
        <f>Trends!CS25</f>
        <v>1.1334E-2</v>
      </c>
      <c r="AC21">
        <f>Trends!CT25</f>
        <v>1.3455E-2</v>
      </c>
      <c r="AD21">
        <f>Trends!CU25</f>
        <v>1.2853E-2</v>
      </c>
      <c r="AE21">
        <f>Trends!CV25</f>
        <v>1.2810999999999999E-2</v>
      </c>
      <c r="AF21">
        <f>Trends!CW25</f>
        <v>1.2588999999999999E-2</v>
      </c>
      <c r="AG21">
        <f>Trends!CX25</f>
        <v>1.0799E-2</v>
      </c>
      <c r="AH21">
        <f>Trends!CY25</f>
        <v>1.0303E-2</v>
      </c>
      <c r="AI21">
        <f>Trends!CZ25</f>
        <v>1.1277000000000001E-2</v>
      </c>
      <c r="AJ21">
        <f>Trends!DA25</f>
        <v>8.9929999999999993E-3</v>
      </c>
      <c r="AK21">
        <f>Trends!DB25</f>
        <v>1.0414E-2</v>
      </c>
      <c r="AL21">
        <f>Trends!DC25</f>
        <v>1.1388000000000001E-2</v>
      </c>
      <c r="AM21">
        <f>Trends!DD25</f>
        <v>1.0862999999999999E-2</v>
      </c>
      <c r="AN21">
        <f>Trends!DE25</f>
        <v>9.9340000000000001E-3</v>
      </c>
      <c r="AO21">
        <f>Trends!DF25</f>
        <v>1.4031E-2</v>
      </c>
      <c r="AP21">
        <f>Trends!DG25</f>
        <v>9.2599999999999991E-3</v>
      </c>
      <c r="AQ21">
        <f>Trends!DH25</f>
        <v>1.1471E-2</v>
      </c>
      <c r="AR21">
        <f>Trends!DI25</f>
        <v>1.0806E-2</v>
      </c>
      <c r="AS21">
        <f>Trends!DJ25</f>
        <v>1.3131E-2</v>
      </c>
      <c r="AT21">
        <f>Trends!DK25</f>
        <v>1.2762000000000001E-2</v>
      </c>
      <c r="AU21">
        <f>Trends!DL25</f>
        <v>9.0480000000000005E-3</v>
      </c>
      <c r="AV21" s="10">
        <f t="shared" si="11"/>
        <v>1.1581955555555554E-2</v>
      </c>
      <c r="AW21" t="s">
        <v>97</v>
      </c>
    </row>
    <row r="22" spans="1:55" x14ac:dyDescent="0.2">
      <c r="A22" t="s">
        <v>95</v>
      </c>
      <c r="B22">
        <f>Trends!BS26</f>
        <v>9.7400000000000004E-4</v>
      </c>
      <c r="C22">
        <f>Trends!BT26</f>
        <v>8.9599999999999999E-4</v>
      </c>
      <c r="D22">
        <f>Trends!BU26</f>
        <v>1.0120000000000001E-3</v>
      </c>
      <c r="E22">
        <f>Trends!BV26</f>
        <v>1.1670000000000001E-3</v>
      </c>
      <c r="F22">
        <f>Trends!BW26</f>
        <v>1.067E-3</v>
      </c>
      <c r="G22">
        <f>Trends!BX26</f>
        <v>1.124E-3</v>
      </c>
      <c r="H22">
        <f>Trends!BY26</f>
        <v>1.024E-3</v>
      </c>
      <c r="I22">
        <f>Trends!BZ26</f>
        <v>8.7900000000000001E-4</v>
      </c>
      <c r="J22">
        <f>Trends!CA26</f>
        <v>8.03E-4</v>
      </c>
      <c r="K22">
        <f>Trends!CB26</f>
        <v>1.165E-3</v>
      </c>
      <c r="L22">
        <f>Trends!CC26</f>
        <v>9.3499999999999996E-4</v>
      </c>
      <c r="M22">
        <f>Trends!CD26</f>
        <v>8.1999999999999998E-4</v>
      </c>
      <c r="N22">
        <f>Trends!CE26</f>
        <v>9.5E-4</v>
      </c>
      <c r="O22">
        <f>Trends!CF26</f>
        <v>1.093E-3</v>
      </c>
      <c r="P22">
        <f>Trends!CG26</f>
        <v>9.3999999999999997E-4</v>
      </c>
      <c r="Q22">
        <f>Trends!CH26</f>
        <v>8.8500000000000004E-4</v>
      </c>
      <c r="R22">
        <f>Trends!CI26</f>
        <v>8.03E-4</v>
      </c>
      <c r="S22">
        <f>Trends!CJ26</f>
        <v>9.8299999999999993E-4</v>
      </c>
      <c r="T22">
        <f>Trends!CK26</f>
        <v>9.5799999999999998E-4</v>
      </c>
      <c r="U22">
        <f>Trends!CL26</f>
        <v>9.7799999999999992E-4</v>
      </c>
      <c r="V22">
        <f>Trends!CM26</f>
        <v>7.6199999999999998E-4</v>
      </c>
      <c r="W22">
        <f>Trends!CN26</f>
        <v>1.0369999999999999E-3</v>
      </c>
      <c r="X22">
        <f>Trends!CO26</f>
        <v>1.024E-3</v>
      </c>
      <c r="Y22">
        <f>Trends!CP26</f>
        <v>9.7799999999999992E-4</v>
      </c>
      <c r="Z22">
        <f>Trends!CQ26</f>
        <v>9.0300000000000005E-4</v>
      </c>
      <c r="AA22">
        <f>Trends!CR26</f>
        <v>9.3899999999999995E-4</v>
      </c>
      <c r="AB22">
        <f>Trends!CS26</f>
        <v>9.0700000000000004E-4</v>
      </c>
      <c r="AC22">
        <f>Trends!CT26</f>
        <v>1.0009999999999999E-3</v>
      </c>
      <c r="AD22">
        <f>Trends!CU26</f>
        <v>8.0000000000000004E-4</v>
      </c>
      <c r="AE22">
        <f>Trends!CV26</f>
        <v>8.0400000000000003E-4</v>
      </c>
      <c r="AF22">
        <f>Trends!CW26</f>
        <v>6.9200000000000002E-4</v>
      </c>
      <c r="AG22">
        <f>Trends!CX26</f>
        <v>1.07E-3</v>
      </c>
      <c r="AH22">
        <f>Trends!CY26</f>
        <v>1.0529999999999999E-3</v>
      </c>
      <c r="AI22">
        <f>Trends!CZ26</f>
        <v>9.3700000000000001E-4</v>
      </c>
      <c r="AJ22">
        <f>Trends!DA26</f>
        <v>9.6299999999999999E-4</v>
      </c>
      <c r="AK22">
        <f>Trends!DB26</f>
        <v>8.1400000000000005E-4</v>
      </c>
      <c r="AL22">
        <f>Trends!DC26</f>
        <v>8.4400000000000002E-4</v>
      </c>
      <c r="AM22">
        <f>Trends!DD26</f>
        <v>1.0189999999999999E-3</v>
      </c>
      <c r="AN22">
        <f>Trends!DE26</f>
        <v>9.5E-4</v>
      </c>
      <c r="AO22">
        <f>Trends!DF26</f>
        <v>9.5E-4</v>
      </c>
      <c r="AP22">
        <f>Trends!DG26</f>
        <v>8.3699999999999996E-4</v>
      </c>
      <c r="AQ22">
        <f>Trends!DH26</f>
        <v>7.5699999999999997E-4</v>
      </c>
      <c r="AR22">
        <f>Trends!DI26</f>
        <v>1.0009999999999999E-3</v>
      </c>
      <c r="AS22">
        <f>Trends!DJ26</f>
        <v>1.0640000000000001E-3</v>
      </c>
      <c r="AT22">
        <f>Trends!DK26</f>
        <v>1.0579999999999999E-3</v>
      </c>
      <c r="AU22">
        <f>Trends!DL26</f>
        <v>9.7199999999999999E-4</v>
      </c>
      <c r="AV22" s="10">
        <f t="shared" si="11"/>
        <v>9.4706666666666641E-4</v>
      </c>
      <c r="AW22" t="s">
        <v>95</v>
      </c>
    </row>
    <row r="23" spans="1:55" x14ac:dyDescent="0.2">
      <c r="A23" t="s">
        <v>37</v>
      </c>
      <c r="B23">
        <f>Trends!BS20</f>
        <v>0</v>
      </c>
      <c r="C23">
        <f>Trends!BT20</f>
        <v>7.1929999999999997E-3</v>
      </c>
      <c r="D23">
        <f>Trends!BU20</f>
        <v>7.9830000000000005E-3</v>
      </c>
      <c r="E23">
        <f>Trends!BV20</f>
        <v>8.038E-3</v>
      </c>
      <c r="F23">
        <f>Trends!BW20</f>
        <v>6.9379999999999997E-3</v>
      </c>
      <c r="G23">
        <f>Trends!BX20</f>
        <v>8.1600000000000006E-3</v>
      </c>
      <c r="H23">
        <f>Trends!BY20</f>
        <v>6.1850000000000004E-3</v>
      </c>
      <c r="I23">
        <f>Trends!BZ20</f>
        <v>7.1879999999999999E-3</v>
      </c>
      <c r="J23">
        <f>Trends!CA20</f>
        <v>8.7189999999999993E-3</v>
      </c>
      <c r="K23">
        <f>Trends!CB20</f>
        <v>8.397E-3</v>
      </c>
      <c r="L23">
        <f>Trends!CC20</f>
        <v>1.3454000000000001E-2</v>
      </c>
      <c r="M23">
        <f>Trends!CD20</f>
        <v>1.1911E-2</v>
      </c>
      <c r="N23">
        <f>Trends!CE20</f>
        <v>1.1306E-2</v>
      </c>
      <c r="O23">
        <f>Trends!CF20</f>
        <v>1.2078999999999999E-2</v>
      </c>
      <c r="P23">
        <f>Trends!CG20</f>
        <v>1.2824E-2</v>
      </c>
      <c r="Q23">
        <f>Trends!CH20</f>
        <v>1.01E-2</v>
      </c>
      <c r="R23">
        <f>Trends!CI20</f>
        <v>1.0067E-2</v>
      </c>
      <c r="S23">
        <f>Trends!CJ20</f>
        <v>9.9909999999999999E-3</v>
      </c>
      <c r="T23">
        <f>Trends!CK20</f>
        <v>1.0874E-2</v>
      </c>
      <c r="U23">
        <f>Trends!CL20</f>
        <v>1.1446E-2</v>
      </c>
      <c r="V23">
        <f>Trends!CM20</f>
        <v>9.3299999999999998E-3</v>
      </c>
      <c r="W23">
        <f>Trends!CN20</f>
        <v>1.0946000000000001E-2</v>
      </c>
      <c r="X23">
        <f>Trends!CO20</f>
        <v>1.1030999999999999E-2</v>
      </c>
      <c r="Y23">
        <f>Trends!CP20</f>
        <v>1.1119E-2</v>
      </c>
      <c r="Z23">
        <f>Trends!CQ20</f>
        <v>8.7790000000000003E-3</v>
      </c>
      <c r="AA23">
        <f>Trends!CR20</f>
        <v>1.2631E-2</v>
      </c>
      <c r="AB23">
        <f>Trends!CS20</f>
        <v>9.7780000000000002E-3</v>
      </c>
      <c r="AC23">
        <f>Trends!CT20</f>
        <v>1.1087E-2</v>
      </c>
      <c r="AD23">
        <f>Trends!CU20</f>
        <v>1.0395E-2</v>
      </c>
      <c r="AE23">
        <f>Trends!CV20</f>
        <v>1.0776000000000001E-2</v>
      </c>
      <c r="AF23">
        <f>Trends!CW20</f>
        <v>1.0493000000000001E-2</v>
      </c>
      <c r="AG23">
        <f>Trends!CX20</f>
        <v>7.9740000000000002E-3</v>
      </c>
      <c r="AH23">
        <f>Trends!CY20</f>
        <v>7.9469999999999992E-3</v>
      </c>
      <c r="AI23">
        <f>Trends!CZ20</f>
        <v>9.8840000000000004E-3</v>
      </c>
      <c r="AJ23">
        <f>Trends!DA20</f>
        <v>7.2300000000000003E-3</v>
      </c>
      <c r="AK23">
        <f>Trends!DB20</f>
        <v>8.5679999999999992E-3</v>
      </c>
      <c r="AL23">
        <f>Trends!DC20</f>
        <v>9.5759999999999994E-3</v>
      </c>
      <c r="AM23">
        <f>Trends!DD20</f>
        <v>8.8739999999999999E-3</v>
      </c>
      <c r="AN23">
        <f>Trends!DE20</f>
        <v>7.3020000000000003E-3</v>
      </c>
      <c r="AO23">
        <f>Trends!DF20</f>
        <v>1.1509E-2</v>
      </c>
      <c r="AP23">
        <f>Trends!DG20</f>
        <v>7.9380000000000006E-3</v>
      </c>
      <c r="AQ23">
        <f>Trends!DH20</f>
        <v>9.58E-3</v>
      </c>
      <c r="AR23">
        <f>Trends!DI20</f>
        <v>8.8210000000000007E-3</v>
      </c>
      <c r="AS23">
        <f>Trends!DJ20</f>
        <v>1.1388000000000001E-2</v>
      </c>
      <c r="AT23">
        <f>Trends!DK20</f>
        <v>1.0621999999999999E-2</v>
      </c>
      <c r="AU23">
        <f>Trends!DL20</f>
        <v>7.7739999999999997E-3</v>
      </c>
      <c r="AV23" s="10">
        <f t="shared" si="11"/>
        <v>9.6489999999999996E-3</v>
      </c>
      <c r="AW23" t="s">
        <v>37</v>
      </c>
    </row>
    <row r="24" spans="1:55" x14ac:dyDescent="0.2">
      <c r="A24" t="s">
        <v>38</v>
      </c>
      <c r="B24">
        <f>Trends!BS8</f>
        <v>5.2875999999999999E-2</v>
      </c>
      <c r="C24">
        <f>Trends!BT8</f>
        <v>5.1256000000000003E-2</v>
      </c>
      <c r="D24">
        <f>Trends!BU8</f>
        <v>5.3539000000000003E-2</v>
      </c>
      <c r="E24">
        <f>Trends!BV8</f>
        <v>5.6744999999999997E-2</v>
      </c>
      <c r="F24">
        <f>Trends!BW8</f>
        <v>5.7339000000000001E-2</v>
      </c>
      <c r="G24">
        <f>Trends!BX8</f>
        <v>5.7305000000000002E-2</v>
      </c>
      <c r="H24">
        <f>Trends!BY8</f>
        <v>5.3768999999999997E-2</v>
      </c>
      <c r="I24">
        <f>Trends!BZ8</f>
        <v>5.6795999999999999E-2</v>
      </c>
      <c r="J24">
        <f>Trends!CA8</f>
        <v>5.6343999999999998E-2</v>
      </c>
      <c r="K24">
        <f>Trends!CB8</f>
        <v>5.8896999999999998E-2</v>
      </c>
      <c r="L24">
        <f>Trends!CC8</f>
        <v>5.5479000000000001E-2</v>
      </c>
      <c r="M24">
        <f>Trends!CD8</f>
        <v>5.6889000000000002E-2</v>
      </c>
      <c r="N24">
        <f>Trends!CE8</f>
        <v>6.0318999999999998E-2</v>
      </c>
      <c r="O24">
        <f>Trends!CF8</f>
        <v>6.1036E-2</v>
      </c>
      <c r="P24">
        <f>Trends!CG8</f>
        <v>6.1686999999999999E-2</v>
      </c>
      <c r="Q24">
        <f>Trends!CH8</f>
        <v>6.1935999999999998E-2</v>
      </c>
      <c r="R24">
        <f>Trends!CI8</f>
        <v>6.0839999999999998E-2</v>
      </c>
      <c r="S24">
        <f>Trends!CJ8</f>
        <v>6.4047999999999994E-2</v>
      </c>
      <c r="T24">
        <f>Trends!CK8</f>
        <v>6.4792000000000002E-2</v>
      </c>
      <c r="U24">
        <f>Trends!CL8</f>
        <v>6.3955999999999999E-2</v>
      </c>
      <c r="V24">
        <f>Trends!CM8</f>
        <v>6.0226000000000002E-2</v>
      </c>
      <c r="W24">
        <f>Trends!CN8</f>
        <v>6.8862000000000007E-2</v>
      </c>
      <c r="X24">
        <f>Trends!CO8</f>
        <v>6.8635000000000002E-2</v>
      </c>
      <c r="Y24">
        <f>Trends!CP8</f>
        <v>6.6721000000000003E-2</v>
      </c>
      <c r="Z24">
        <f>Trends!CQ8</f>
        <v>6.9758000000000001E-2</v>
      </c>
      <c r="AA24">
        <f>Trends!CR8</f>
        <v>6.9746000000000002E-2</v>
      </c>
      <c r="AB24">
        <f>Trends!CS8</f>
        <v>6.8297999999999998E-2</v>
      </c>
      <c r="AC24">
        <f>Trends!CT8</f>
        <v>7.0876999999999996E-2</v>
      </c>
      <c r="AD24">
        <f>Trends!CU8</f>
        <v>6.6545000000000007E-2</v>
      </c>
      <c r="AE24">
        <f>Trends!CV8</f>
        <v>6.8136000000000002E-2</v>
      </c>
      <c r="AF24">
        <f>Trends!CW8</f>
        <v>6.1484999999999998E-2</v>
      </c>
      <c r="AG24">
        <f>Trends!CX8</f>
        <v>7.4135000000000006E-2</v>
      </c>
      <c r="AH24">
        <f>Trends!CY8</f>
        <v>7.5075000000000003E-2</v>
      </c>
      <c r="AI24">
        <f>Trends!CZ8</f>
        <v>7.5119000000000005E-2</v>
      </c>
      <c r="AJ24">
        <f>Trends!DA8</f>
        <v>7.6059000000000002E-2</v>
      </c>
      <c r="AK24">
        <f>Trends!DB8</f>
        <v>6.9930000000000006E-2</v>
      </c>
      <c r="AL24">
        <f>Trends!DC8</f>
        <v>7.4490000000000001E-2</v>
      </c>
      <c r="AM24">
        <f>Trends!DD8</f>
        <v>8.0090999999999996E-2</v>
      </c>
      <c r="AN24">
        <f>Trends!DE8</f>
        <v>7.7396999999999994E-2</v>
      </c>
      <c r="AO24">
        <f>Trends!DF8</f>
        <v>7.6179999999999998E-2</v>
      </c>
      <c r="AP24">
        <f>Trends!DG8</f>
        <v>7.5991000000000003E-2</v>
      </c>
      <c r="AQ24">
        <f>Trends!DH8</f>
        <v>7.2036000000000003E-2</v>
      </c>
      <c r="AR24">
        <f>Trends!DI8</f>
        <v>8.1455E-2</v>
      </c>
      <c r="AS24">
        <f>Trends!DJ8</f>
        <v>7.9052999999999998E-2</v>
      </c>
      <c r="AT24">
        <f>Trends!DK8</f>
        <v>8.1901000000000002E-2</v>
      </c>
      <c r="AU24">
        <f>Trends!DL8</f>
        <v>8.4150000000000003E-2</v>
      </c>
      <c r="AV24" s="10">
        <f t="shared" si="11"/>
        <v>6.6784955555555553E-2</v>
      </c>
      <c r="AW24" t="s">
        <v>38</v>
      </c>
    </row>
    <row r="25" spans="1:55" x14ac:dyDescent="0.2">
      <c r="A25" t="s">
        <v>40</v>
      </c>
      <c r="B25">
        <f>Trends!BS23</f>
        <v>3.4216999999999997E-2</v>
      </c>
      <c r="C25">
        <f>Trends!BT23</f>
        <v>3.3798000000000002E-2</v>
      </c>
      <c r="D25">
        <f>Trends!BU23</f>
        <v>3.4563000000000003E-2</v>
      </c>
      <c r="E25">
        <f>Trends!BV23</f>
        <v>3.5527000000000003E-2</v>
      </c>
      <c r="F25">
        <f>Trends!BW23</f>
        <v>3.6230999999999999E-2</v>
      </c>
      <c r="G25">
        <f>Trends!BX23</f>
        <v>3.6726000000000002E-2</v>
      </c>
      <c r="H25">
        <f>Trends!BY23</f>
        <v>3.5571999999999999E-2</v>
      </c>
      <c r="I25">
        <f>Trends!BZ23</f>
        <v>3.5503E-2</v>
      </c>
      <c r="J25">
        <f>Trends!CA23</f>
        <v>3.4443000000000001E-2</v>
      </c>
      <c r="K25">
        <f>Trends!CB23</f>
        <v>3.4916999999999997E-2</v>
      </c>
      <c r="L25">
        <f>Trends!CC23</f>
        <v>3.4573E-2</v>
      </c>
      <c r="M25">
        <f>Trends!CD23</f>
        <v>3.4950000000000002E-2</v>
      </c>
      <c r="N25">
        <f>Trends!CE23</f>
        <v>3.6230999999999999E-2</v>
      </c>
      <c r="O25">
        <f>Trends!CF23</f>
        <v>3.6875999999999999E-2</v>
      </c>
      <c r="P25">
        <f>Trends!CG23</f>
        <v>3.7139999999999999E-2</v>
      </c>
      <c r="Q25">
        <f>Trends!CH23</f>
        <v>3.6965999999999999E-2</v>
      </c>
      <c r="R25">
        <f>Trends!CI23</f>
        <v>3.6822000000000001E-2</v>
      </c>
      <c r="S25">
        <f>Trends!CJ23</f>
        <v>3.7928000000000003E-2</v>
      </c>
      <c r="T25">
        <f>Trends!CK23</f>
        <v>3.8157999999999997E-2</v>
      </c>
      <c r="U25">
        <f>Trends!CL23</f>
        <v>3.8073999999999997E-2</v>
      </c>
      <c r="V25">
        <f>Trends!CM23</f>
        <v>3.7220000000000003E-2</v>
      </c>
      <c r="W25">
        <f>Trends!CN23</f>
        <v>3.9501000000000001E-2</v>
      </c>
      <c r="X25">
        <f>Trends!CO23</f>
        <v>4.0007000000000001E-2</v>
      </c>
      <c r="Y25">
        <f>Trends!CP23</f>
        <v>3.9585000000000002E-2</v>
      </c>
      <c r="Z25">
        <f>Trends!CQ23</f>
        <v>4.0210000000000003E-2</v>
      </c>
      <c r="AA25">
        <f>Trends!CR23</f>
        <v>4.0393999999999999E-2</v>
      </c>
      <c r="AB25">
        <f>Trends!CS23</f>
        <v>3.9974000000000003E-2</v>
      </c>
      <c r="AC25">
        <f>Trends!CT23</f>
        <v>4.0481999999999997E-2</v>
      </c>
      <c r="AD25">
        <f>Trends!CU23</f>
        <v>3.9285E-2</v>
      </c>
      <c r="AE25">
        <f>Trends!CV23</f>
        <v>3.9643999999999999E-2</v>
      </c>
      <c r="AF25">
        <f>Trends!CW23</f>
        <v>3.7615000000000003E-2</v>
      </c>
      <c r="AG25">
        <f>Trends!CX23</f>
        <v>4.0597000000000001E-2</v>
      </c>
      <c r="AH25">
        <f>Trends!CY23</f>
        <v>4.1577000000000003E-2</v>
      </c>
      <c r="AI25">
        <f>Trends!CZ23</f>
        <v>4.1653999999999997E-2</v>
      </c>
      <c r="AJ25">
        <f>Trends!DA23</f>
        <v>4.1776000000000001E-2</v>
      </c>
      <c r="AK25">
        <f>Trends!DB23</f>
        <v>4.0218999999999998E-2</v>
      </c>
      <c r="AL25">
        <f>Trends!DC23</f>
        <v>4.1327000000000003E-2</v>
      </c>
      <c r="AM25">
        <f>Trends!DD23</f>
        <v>4.3040000000000002E-2</v>
      </c>
      <c r="AN25">
        <f>Trends!DE23</f>
        <v>4.265E-2</v>
      </c>
      <c r="AO25">
        <f>Trends!DF23</f>
        <v>4.2361000000000003E-2</v>
      </c>
      <c r="AP25">
        <f>Trends!DG23</f>
        <v>4.1446999999999998E-2</v>
      </c>
      <c r="AQ25">
        <f>Trends!DH23</f>
        <v>3.9698999999999998E-2</v>
      </c>
      <c r="AR25">
        <f>Trends!DI23</f>
        <v>4.2742000000000002E-2</v>
      </c>
      <c r="AS25">
        <f>Trends!DJ23</f>
        <v>4.3088000000000001E-2</v>
      </c>
      <c r="AT25">
        <f>Trends!DK23</f>
        <v>4.3508999999999999E-2</v>
      </c>
      <c r="AU25">
        <f>Trends!DL23</f>
        <v>4.3864E-2</v>
      </c>
      <c r="AV25" s="10">
        <f t="shared" si="11"/>
        <v>3.885477777777778E-2</v>
      </c>
      <c r="AW25" t="s">
        <v>40</v>
      </c>
    </row>
    <row r="26" spans="1:55" x14ac:dyDescent="0.2">
      <c r="A26" t="s">
        <v>39</v>
      </c>
      <c r="B26">
        <f>Trends!BS21+Trends!BS22</f>
        <v>0</v>
      </c>
      <c r="C26">
        <f>Trends!BT21+Trends!BT22</f>
        <v>0</v>
      </c>
      <c r="D26">
        <f>Trends!BU21+Trends!BU22</f>
        <v>0</v>
      </c>
      <c r="E26">
        <f>Trends!BV21+Trends!BV22</f>
        <v>0</v>
      </c>
      <c r="F26">
        <f>Trends!BW21+Trends!BW22</f>
        <v>0</v>
      </c>
      <c r="G26">
        <f>Trends!BX21+Trends!BX22</f>
        <v>0</v>
      </c>
      <c r="H26">
        <f>Trends!BY21+Trends!BY22</f>
        <v>0</v>
      </c>
      <c r="I26">
        <f>Trends!BZ21+Trends!BZ22</f>
        <v>0</v>
      </c>
      <c r="J26">
        <f>Trends!CA21+Trends!CA22</f>
        <v>0</v>
      </c>
      <c r="K26">
        <f>Trends!CB21+Trends!CB22</f>
        <v>0</v>
      </c>
      <c r="L26">
        <f>Trends!CC21+Trends!CC22</f>
        <v>0</v>
      </c>
      <c r="M26">
        <f>Trends!CD21+Trends!CD22</f>
        <v>0</v>
      </c>
      <c r="N26">
        <f>Trends!CE21+Trends!CE22</f>
        <v>0</v>
      </c>
      <c r="O26">
        <f>Trends!CF21+Trends!CF22</f>
        <v>0</v>
      </c>
      <c r="P26">
        <f>Trends!CG21+Trends!CG22</f>
        <v>0</v>
      </c>
      <c r="Q26">
        <f>Trends!CH21+Trends!CH22</f>
        <v>0</v>
      </c>
      <c r="R26">
        <f>Trends!CI21+Trends!CI22</f>
        <v>1.0499999999999999E-4</v>
      </c>
      <c r="S26">
        <f>Trends!CJ21+Trends!CJ22</f>
        <v>0</v>
      </c>
      <c r="T26">
        <f>Trends!CK21+Trends!CK22</f>
        <v>0</v>
      </c>
      <c r="U26">
        <f>Trends!CL21+Trends!CL22</f>
        <v>0</v>
      </c>
      <c r="V26">
        <f>Trends!CM21+Trends!CM22</f>
        <v>0</v>
      </c>
      <c r="W26">
        <f>Trends!CN21+Trends!CN22</f>
        <v>0</v>
      </c>
      <c r="X26">
        <f>Trends!CO21+Trends!CO22</f>
        <v>4.4999999999999996E-5</v>
      </c>
      <c r="Y26">
        <f>Trends!CP21+Trends!CP22</f>
        <v>0</v>
      </c>
      <c r="Z26">
        <f>Trends!CQ21+Trends!CQ22</f>
        <v>0</v>
      </c>
      <c r="AA26">
        <f>Trends!CR21+Trends!CR22</f>
        <v>3.9100000000000002E-4</v>
      </c>
      <c r="AB26">
        <f>Trends!CS21+Trends!CS22</f>
        <v>7.36E-4</v>
      </c>
      <c r="AC26">
        <f>Trends!CT21+Trends!CT22</f>
        <v>3.0199999999999997E-4</v>
      </c>
      <c r="AD26">
        <f>Trends!CU21+Trends!CU22</f>
        <v>2.33E-4</v>
      </c>
      <c r="AE26">
        <f>Trends!CV21+Trends!CV22</f>
        <v>1.54E-4</v>
      </c>
      <c r="AF26">
        <f>Trends!CW21+Trends!CW22</f>
        <v>3.3670000000000002E-3</v>
      </c>
      <c r="AG26">
        <f>Trends!CX21+Trends!CX22</f>
        <v>3.9299999999999996E-4</v>
      </c>
      <c r="AH26">
        <f>Trends!CY21+Trends!CY22</f>
        <v>1.7170000000000002E-3</v>
      </c>
      <c r="AI26">
        <f>Trends!CZ21+Trends!CZ22</f>
        <v>1.5920000000000001E-3</v>
      </c>
      <c r="AJ26">
        <f>Trends!DA21+Trends!DA22</f>
        <v>3.4200000000000002E-4</v>
      </c>
      <c r="AK26">
        <f>Trends!DB21+Trends!DB22</f>
        <v>3.5570000000000003E-3</v>
      </c>
      <c r="AL26">
        <f>Trends!DC21+Trends!DC22</f>
        <v>7.5000000000000002E-4</v>
      </c>
      <c r="AM26">
        <f>Trends!DD21+Trends!DD22</f>
        <v>1.11E-4</v>
      </c>
      <c r="AN26">
        <f>Trends!DE21+Trends!DE22</f>
        <v>1.08E-4</v>
      </c>
      <c r="AO26">
        <f>Trends!DF21+Trends!DF22</f>
        <v>4.8999999999999998E-4</v>
      </c>
      <c r="AP26">
        <f>Trends!DG21+Trends!DG22</f>
        <v>2.405E-3</v>
      </c>
      <c r="AQ26">
        <f>Trends!DH21+Trends!DH22</f>
        <v>1.4200000000000001E-4</v>
      </c>
      <c r="AR26">
        <f>Trends!DI21+Trends!DI22</f>
        <v>6.8999999999999997E-5</v>
      </c>
      <c r="AS26">
        <f>Trends!DJ21+Trends!DJ22</f>
        <v>3.9760000000000004E-3</v>
      </c>
      <c r="AT26">
        <f>Trends!DK21+Trends!DK22</f>
        <v>0</v>
      </c>
      <c r="AU26">
        <f>Trends!DL21+Trends!DL22</f>
        <v>1.7700000000000001E-3</v>
      </c>
      <c r="AV26" s="10">
        <f t="shared" si="11"/>
        <v>5.0566666666666674E-4</v>
      </c>
      <c r="AW26" t="s">
        <v>128</v>
      </c>
    </row>
    <row r="27" spans="1:55" x14ac:dyDescent="0.2">
      <c r="A27" t="s">
        <v>33</v>
      </c>
      <c r="B27">
        <f>Trends!BS13</f>
        <v>1.2609E-2</v>
      </c>
      <c r="C27">
        <f>Trends!BT13</f>
        <v>-1.9668000000000001E-2</v>
      </c>
      <c r="D27">
        <f>Trends!BU13</f>
        <v>1.5103999999999999E-2</v>
      </c>
      <c r="E27">
        <f>Trends!BV13</f>
        <v>4.9181999999999997E-2</v>
      </c>
      <c r="F27">
        <f>Trends!BW13</f>
        <v>2.0650999999999999E-2</v>
      </c>
      <c r="G27">
        <f>Trends!BX13</f>
        <v>3.3057000000000003E-2</v>
      </c>
      <c r="H27">
        <f>Trends!BY13</f>
        <v>1.2022E-2</v>
      </c>
      <c r="I27">
        <f>Trends!BZ13</f>
        <v>-4.2964000000000002E-2</v>
      </c>
      <c r="J27">
        <f>Trends!CA13</f>
        <v>-6.5483E-2</v>
      </c>
      <c r="K27">
        <f>Trends!CB13</f>
        <v>4.6654000000000001E-2</v>
      </c>
      <c r="L27">
        <f>Trends!CC13</f>
        <v>-1.8509000000000001E-2</v>
      </c>
      <c r="M27">
        <f>Trends!CD13</f>
        <v>-4.8392999999999999E-2</v>
      </c>
      <c r="N27">
        <f>Trends!CE13</f>
        <v>-2.0447E-2</v>
      </c>
      <c r="O27">
        <f>Trends!CF13</f>
        <v>2.0811E-2</v>
      </c>
      <c r="P27">
        <f>Trends!CG13</f>
        <v>-3.9357000000000003E-2</v>
      </c>
      <c r="Q27">
        <f>Trends!CH13</f>
        <v>-5.5507000000000001E-2</v>
      </c>
      <c r="R27">
        <f>Trends!CI13</f>
        <v>-7.1731000000000003E-2</v>
      </c>
      <c r="S27">
        <f>Trends!CJ13</f>
        <v>-1.5710999999999999E-2</v>
      </c>
      <c r="T27">
        <f>Trends!CK13</f>
        <v>-2.6357999999999999E-2</v>
      </c>
      <c r="U27">
        <f>Trends!CL13</f>
        <v>-7.1159999999999999E-3</v>
      </c>
      <c r="V27">
        <f>Trends!CM13</f>
        <v>-7.1361999999999995E-2</v>
      </c>
      <c r="W27">
        <f>Trends!CN13</f>
        <v>1.0322E-2</v>
      </c>
      <c r="X27">
        <f>Trends!CO13</f>
        <v>8.0040000000000007E-3</v>
      </c>
      <c r="Y27">
        <f>Trends!CP13</f>
        <v>-8.7849999999999994E-3</v>
      </c>
      <c r="Z27">
        <f>Trends!CQ13</f>
        <v>-2.5273E-2</v>
      </c>
      <c r="AA27">
        <f>Trends!CR13</f>
        <v>-1.4168999999999999E-2</v>
      </c>
      <c r="AB27">
        <f>Trends!CS13</f>
        <v>-1.8137E-2</v>
      </c>
      <c r="AC27">
        <f>Trends!CT13</f>
        <v>5.2160000000000002E-3</v>
      </c>
      <c r="AD27">
        <f>Trends!CU13</f>
        <v>-5.2131999999999998E-2</v>
      </c>
      <c r="AE27">
        <f>Trends!CV13</f>
        <v>-3.8185999999999998E-2</v>
      </c>
      <c r="AF27">
        <f>Trends!CW13</f>
        <v>-8.2015000000000005E-2</v>
      </c>
      <c r="AG27">
        <f>Trends!CX13</f>
        <v>4.5464999999999998E-2</v>
      </c>
      <c r="AH27">
        <f>Trends!CY13</f>
        <v>3.6366000000000002E-2</v>
      </c>
      <c r="AI27">
        <f>Trends!CZ13</f>
        <v>3.1310000000000001E-3</v>
      </c>
      <c r="AJ27">
        <f>Trends!DA13</f>
        <v>1.3231E-2</v>
      </c>
      <c r="AK27">
        <f>Trends!DB13</f>
        <v>-3.6547999999999997E-2</v>
      </c>
      <c r="AL27">
        <f>Trends!DC13</f>
        <v>-1.6483999999999999E-2</v>
      </c>
      <c r="AM27">
        <f>Trends!DD13</f>
        <v>2.6287999999999999E-2</v>
      </c>
      <c r="AN27">
        <f>Trends!DE13</f>
        <v>5.8999999999999999E-3</v>
      </c>
      <c r="AO27">
        <f>Trends!DF13</f>
        <v>8.1899999999999994E-3</v>
      </c>
      <c r="AP27">
        <f>Trends!DG13</f>
        <v>-3.5005000000000001E-2</v>
      </c>
      <c r="AQ27">
        <f>Trends!DH13</f>
        <v>-6.6522999999999999E-2</v>
      </c>
      <c r="AR27">
        <f>Trends!DI13</f>
        <v>3.0630000000000001E-2</v>
      </c>
      <c r="AS27">
        <f>Trends!DJ13</f>
        <v>4.3073E-2</v>
      </c>
      <c r="AT27">
        <f>Trends!DK13</f>
        <v>4.5685000000000003E-2</v>
      </c>
      <c r="AU27">
        <f>Trends!DL13</f>
        <v>6.7219999999999997E-3</v>
      </c>
      <c r="AV27" s="40">
        <f>AVERAGE(C27:AU27)</f>
        <v>-9.1146444444444464E-3</v>
      </c>
      <c r="AW27" t="s">
        <v>33</v>
      </c>
    </row>
    <row r="28" spans="1:55" x14ac:dyDescent="0.2">
      <c r="A28" t="s">
        <v>36</v>
      </c>
      <c r="B28">
        <f>Trends!BS10</f>
        <v>0.59997699999999998</v>
      </c>
      <c r="C28">
        <f>Trends!BT10</f>
        <v>0.58523599999999998</v>
      </c>
      <c r="D28">
        <f>Trends!BU10</f>
        <v>0.61136100000000004</v>
      </c>
      <c r="E28">
        <f>Trends!BV10</f>
        <v>0.64960099999999998</v>
      </c>
      <c r="F28">
        <f>Trends!BW10</f>
        <v>0.63904899999999998</v>
      </c>
      <c r="G28">
        <f>Trends!BX10</f>
        <v>0.65271100000000004</v>
      </c>
      <c r="H28">
        <f>Trends!BY10</f>
        <v>0.60409199999999996</v>
      </c>
      <c r="I28">
        <f>Trends!BZ10</f>
        <v>0.58474400000000004</v>
      </c>
      <c r="J28">
        <f>Trends!CA10</f>
        <v>0.54110499999999995</v>
      </c>
      <c r="K28">
        <f>Trends!CB10</f>
        <v>0.64257500000000001</v>
      </c>
      <c r="L28">
        <f>Trends!CC10</f>
        <v>0.58077800000000002</v>
      </c>
      <c r="M28">
        <f>Trends!CD10</f>
        <v>0.57701100000000005</v>
      </c>
      <c r="N28">
        <f>Trends!CE10</f>
        <v>0.61286499999999999</v>
      </c>
      <c r="O28">
        <f>Trends!CF10</f>
        <v>0.63032600000000005</v>
      </c>
      <c r="P28">
        <f>Trends!CG10</f>
        <v>0.60935399999999995</v>
      </c>
      <c r="Q28">
        <f>Trends!CH10</f>
        <v>0.58735899999999996</v>
      </c>
      <c r="R28">
        <f>Trends!CI10</f>
        <v>0.58031600000000005</v>
      </c>
      <c r="S28">
        <f>Trends!CJ10</f>
        <v>0.61451900000000004</v>
      </c>
      <c r="T28">
        <f>Trends!CK10</f>
        <v>0.60228000000000004</v>
      </c>
      <c r="U28">
        <f>Trends!CL10</f>
        <v>0.60503799999999996</v>
      </c>
      <c r="V28">
        <f>Trends!CM10</f>
        <v>0.56306</v>
      </c>
      <c r="W28">
        <f>Trends!CN10</f>
        <v>0.64770000000000005</v>
      </c>
      <c r="X28">
        <f>Trends!CO10</f>
        <v>0.63822900000000005</v>
      </c>
      <c r="Y28">
        <f>Trends!CP10</f>
        <v>0.61091799999999996</v>
      </c>
      <c r="Z28">
        <f>Trends!CQ10</f>
        <v>0.62834699999999999</v>
      </c>
      <c r="AA28">
        <f>Trends!CR10</f>
        <v>0.63522699999999999</v>
      </c>
      <c r="AB28">
        <f>Trends!CS10</f>
        <v>0.61548099999999994</v>
      </c>
      <c r="AC28">
        <f>Trends!CT10</f>
        <v>0.64254100000000003</v>
      </c>
      <c r="AD28">
        <f>Trends!CU10</f>
        <v>0.57501599999999997</v>
      </c>
      <c r="AE28">
        <f>Trends!CV10</f>
        <v>0.59938199999999997</v>
      </c>
      <c r="AF28">
        <f>Trends!CW10</f>
        <v>0.53013100000000002</v>
      </c>
      <c r="AG28">
        <f>Trends!CX10</f>
        <v>0.65910400000000002</v>
      </c>
      <c r="AH28">
        <f>Trends!CY10</f>
        <v>0.66048499999999999</v>
      </c>
      <c r="AI28">
        <f>Trends!CZ10</f>
        <v>0.63866800000000001</v>
      </c>
      <c r="AJ28">
        <f>Trends!DA10</f>
        <v>0.65578499999999995</v>
      </c>
      <c r="AK28">
        <f>Trends!DB10</f>
        <v>0.60484400000000005</v>
      </c>
      <c r="AL28">
        <f>Trends!DC10</f>
        <v>0.631494</v>
      </c>
      <c r="AM28">
        <f>Trends!DD10</f>
        <v>0.67894900000000002</v>
      </c>
      <c r="AN28">
        <f>Trends!DE10</f>
        <v>0.64563700000000002</v>
      </c>
      <c r="AO28">
        <f>Trends!DF10</f>
        <v>0.64421799999999996</v>
      </c>
      <c r="AP28">
        <f>Trends!DG10</f>
        <v>0.59641900000000003</v>
      </c>
      <c r="AQ28">
        <f>Trends!DH10</f>
        <v>0.55776700000000001</v>
      </c>
      <c r="AR28">
        <f>Trends!DI10</f>
        <v>0.68370799999999998</v>
      </c>
      <c r="AS28">
        <f>Trends!DJ10</f>
        <v>0.66783899999999996</v>
      </c>
      <c r="AT28">
        <f>Trends!DK10</f>
        <v>0.68672200000000005</v>
      </c>
      <c r="AU28">
        <f>Trends!DL10</f>
        <v>0.66294799999999998</v>
      </c>
      <c r="AV28" s="10">
        <f>AVERAGE(C28:AU28)</f>
        <v>0.61935420000000008</v>
      </c>
      <c r="AW28" t="s">
        <v>36</v>
      </c>
      <c r="AX28" s="40">
        <f>AU28/C28</f>
        <v>1.1327874566841412</v>
      </c>
    </row>
    <row r="29" spans="1:55" x14ac:dyDescent="0.2">
      <c r="A29" t="s">
        <v>58</v>
      </c>
      <c r="B29">
        <f>Trends!BS12</f>
        <v>0.100675</v>
      </c>
      <c r="C29">
        <f>Trends!BT12</f>
        <v>7.3563000000000003E-2</v>
      </c>
      <c r="D29">
        <f>Trends!BU12</f>
        <v>0.112468</v>
      </c>
      <c r="E29">
        <f>Trends!BV12</f>
        <v>0.151144</v>
      </c>
      <c r="F29">
        <f>Trends!BW12</f>
        <v>0.12357899999999999</v>
      </c>
      <c r="G29">
        <f>Trends!BX12</f>
        <v>0.13783500000000001</v>
      </c>
      <c r="H29">
        <f>Trends!BY12</f>
        <v>0.109213</v>
      </c>
      <c r="I29">
        <f>Trends!BZ12</f>
        <v>5.8215000000000003E-2</v>
      </c>
      <c r="J29">
        <f>Trends!CA12</f>
        <v>3.5841999999999999E-2</v>
      </c>
      <c r="K29">
        <f>Trends!CB12</f>
        <v>0.15085399999999999</v>
      </c>
      <c r="L29">
        <f>Trends!CC12</f>
        <v>8.7058999999999997E-2</v>
      </c>
      <c r="M29">
        <f>Trends!CD12</f>
        <v>5.7036999999999997E-2</v>
      </c>
      <c r="N29">
        <f>Trends!CE12</f>
        <v>8.9279999999999998E-2</v>
      </c>
      <c r="O29">
        <f>Trends!CF12</f>
        <v>0.133524</v>
      </c>
      <c r="P29">
        <f>Trends!CG12</f>
        <v>7.5116000000000002E-2</v>
      </c>
      <c r="Q29">
        <f>Trends!CH12</f>
        <v>5.5468999999999997E-2</v>
      </c>
      <c r="R29">
        <f>Trends!CI12</f>
        <v>3.8684999999999997E-2</v>
      </c>
      <c r="S29">
        <f>Trends!CJ12</f>
        <v>9.8149E-2</v>
      </c>
      <c r="T29">
        <f>Trends!CK12</f>
        <v>8.9482000000000006E-2</v>
      </c>
      <c r="U29">
        <f>Trends!CL12</f>
        <v>0.10796600000000001</v>
      </c>
      <c r="V29">
        <f>Trends!CM12</f>
        <v>3.7419000000000001E-2</v>
      </c>
      <c r="W29">
        <f>Trends!CN12</f>
        <v>0.13172400000000001</v>
      </c>
      <c r="X29">
        <f>Trends!CO12</f>
        <v>0.130025</v>
      </c>
      <c r="Y29">
        <f>Trends!CP12</f>
        <v>0.110626</v>
      </c>
      <c r="Z29">
        <f>Trends!CQ12</f>
        <v>9.6398999999999999E-2</v>
      </c>
      <c r="AA29">
        <f>Trends!CR12</f>
        <v>0.11060499999999999</v>
      </c>
      <c r="AB29">
        <f>Trends!CS12</f>
        <v>0.102275</v>
      </c>
      <c r="AC29">
        <f>Trends!CT12</f>
        <v>0.130523</v>
      </c>
      <c r="AD29">
        <f>Trends!CU12</f>
        <v>6.7072000000000007E-2</v>
      </c>
      <c r="AE29">
        <f>Trends!CV12</f>
        <v>8.2723000000000005E-2</v>
      </c>
      <c r="AF29">
        <f>Trends!CW12</f>
        <v>3.3355000000000003E-2</v>
      </c>
      <c r="AG29">
        <f>Trends!CX12</f>
        <v>0.17169899999999999</v>
      </c>
      <c r="AH29">
        <f>Trends!CY12</f>
        <v>0.165242</v>
      </c>
      <c r="AI29">
        <f>Trends!CZ12</f>
        <v>0.13285</v>
      </c>
      <c r="AJ29">
        <f>Trends!DA12</f>
        <v>0.14055000000000001</v>
      </c>
      <c r="AK29">
        <f>Trends!DB12</f>
        <v>8.7697999999999998E-2</v>
      </c>
      <c r="AL29">
        <f>Trends!DC12</f>
        <v>0.111613</v>
      </c>
      <c r="AM29">
        <f>Trends!DD12</f>
        <v>0.16045999999999999</v>
      </c>
      <c r="AN29">
        <f>Trends!DE12</f>
        <v>0.13614799999999999</v>
      </c>
      <c r="AO29">
        <f>Trends!DF12</f>
        <v>0.141481</v>
      </c>
      <c r="AP29">
        <f>Trends!DG12</f>
        <v>9.4200000000000006E-2</v>
      </c>
      <c r="AQ29">
        <f>Trends!DH12</f>
        <v>5.6977E-2</v>
      </c>
      <c r="AR29">
        <f>Trends!DI12</f>
        <v>0.165854</v>
      </c>
      <c r="AS29">
        <f>Trends!DJ12</f>
        <v>0.18240400000000001</v>
      </c>
      <c r="AT29">
        <f>Trends!DK12</f>
        <v>0.184032</v>
      </c>
      <c r="AU29">
        <f>Trends!DL12</f>
        <v>0.145564</v>
      </c>
      <c r="AV29" s="10">
        <f t="shared" ref="AV29:AV37" si="12">AVERAGE(C29:AU29)</f>
        <v>0.10875551111111113</v>
      </c>
      <c r="AW29" t="s">
        <v>58</v>
      </c>
    </row>
    <row r="30" spans="1:55" x14ac:dyDescent="0.2">
      <c r="A30" s="27" t="s">
        <v>44</v>
      </c>
      <c r="B30">
        <f>Trends!BS18</f>
        <v>23.493020000000001</v>
      </c>
      <c r="C30">
        <f>Trends!BT18</f>
        <v>23.473352999999999</v>
      </c>
      <c r="D30">
        <f>Trends!BU18</f>
        <v>23.488457</v>
      </c>
      <c r="E30">
        <f>Trends!BV18</f>
        <v>23.537638999999999</v>
      </c>
      <c r="F30">
        <f>Trends!BW18</f>
        <v>23.55829</v>
      </c>
      <c r="G30">
        <f>Trends!BX18</f>
        <v>23.591348</v>
      </c>
      <c r="H30">
        <f>Trends!BY18</f>
        <v>23.603370000000002</v>
      </c>
      <c r="I30">
        <f>Trends!BZ18</f>
        <v>23.560406</v>
      </c>
      <c r="J30">
        <f>Trends!CA18</f>
        <v>23.494923</v>
      </c>
      <c r="K30">
        <f>Trends!CB18</f>
        <v>23.541578000000001</v>
      </c>
      <c r="L30">
        <f>Trends!CC18</f>
        <v>23.523069</v>
      </c>
      <c r="M30">
        <f>Trends!CD18</f>
        <v>23.474675999999999</v>
      </c>
      <c r="N30">
        <f>Trends!CE18</f>
        <v>23.454229000000002</v>
      </c>
      <c r="O30">
        <f>Trends!CF18</f>
        <v>23.475041000000001</v>
      </c>
      <c r="P30">
        <f>Trends!CG18</f>
        <v>23.435683999999998</v>
      </c>
      <c r="Q30">
        <f>Trends!CH18</f>
        <v>23.380177</v>
      </c>
      <c r="R30">
        <f>Trends!CI18</f>
        <v>23.308446</v>
      </c>
      <c r="S30">
        <f>Trends!CJ18</f>
        <v>23.292736000000001</v>
      </c>
      <c r="T30">
        <f>Trends!CK18</f>
        <v>23.266378</v>
      </c>
      <c r="U30">
        <f>Trends!CL18</f>
        <v>23.259263000000001</v>
      </c>
      <c r="V30">
        <f>Trends!CM18</f>
        <v>23.187901</v>
      </c>
      <c r="W30">
        <f>Trends!CN18</f>
        <v>23.198222999999999</v>
      </c>
      <c r="X30">
        <f>Trends!CO18</f>
        <v>23.206226999999998</v>
      </c>
      <c r="Y30">
        <f>Trends!CP18</f>
        <v>23.197443</v>
      </c>
      <c r="Z30">
        <f>Trends!CQ18</f>
        <v>23.172170000000001</v>
      </c>
      <c r="AA30">
        <f>Trends!CR18</f>
        <v>23.158000999999999</v>
      </c>
      <c r="AB30">
        <f>Trends!CS18</f>
        <v>23.139863999999999</v>
      </c>
      <c r="AC30">
        <f>Trends!CT18</f>
        <v>23.14508</v>
      </c>
      <c r="AD30">
        <f>Trends!CU18</f>
        <v>23.092949000000001</v>
      </c>
      <c r="AE30">
        <f>Trends!CV18</f>
        <v>23.054763000000001</v>
      </c>
      <c r="AF30">
        <f>Trends!CW18</f>
        <v>22.972747999999999</v>
      </c>
      <c r="AG30">
        <f>Trends!CX18</f>
        <v>23.018214</v>
      </c>
      <c r="AH30">
        <f>Trends!CY18</f>
        <v>23.054580000000001</v>
      </c>
      <c r="AI30">
        <f>Trends!CZ18</f>
        <v>23.057711000000001</v>
      </c>
      <c r="AJ30">
        <f>Trends!DA18</f>
        <v>23.070941999999999</v>
      </c>
      <c r="AK30">
        <f>Trends!DB18</f>
        <v>23.034393999999999</v>
      </c>
      <c r="AL30">
        <f>Trends!DC18</f>
        <v>23.017911000000002</v>
      </c>
      <c r="AM30">
        <f>Trends!DD18</f>
        <v>23.044198999999999</v>
      </c>
      <c r="AN30">
        <f>Trends!DE18</f>
        <v>23.0501</v>
      </c>
      <c r="AO30">
        <f>Trends!DF18</f>
        <v>23.05829</v>
      </c>
      <c r="AP30" s="10">
        <f>Trends!DG18</f>
        <v>23.023285000000001</v>
      </c>
      <c r="AQ30">
        <f>Trends!DH18</f>
        <v>22.956762999999999</v>
      </c>
      <c r="AR30">
        <f>Trends!DI18</f>
        <v>22.987393000000001</v>
      </c>
      <c r="AS30">
        <f>Trends!DJ18</f>
        <v>23.030466000000001</v>
      </c>
      <c r="AT30">
        <f>Trends!DK18</f>
        <v>23.076152</v>
      </c>
      <c r="AU30">
        <f>Trends!DL18</f>
        <v>23.082874</v>
      </c>
      <c r="AV30" s="10">
        <f t="shared" si="12"/>
        <v>23.240171244444447</v>
      </c>
      <c r="AW30" s="9" t="s">
        <v>44</v>
      </c>
    </row>
    <row r="31" spans="1:55" x14ac:dyDescent="0.2">
      <c r="A31" s="27" t="s">
        <v>132</v>
      </c>
      <c r="B31">
        <f>Trends!BS4</f>
        <v>2.5830739999999999</v>
      </c>
      <c r="C31">
        <f>Trends!BT4</f>
        <v>2.5698690000000002</v>
      </c>
      <c r="D31">
        <f>Trends!BU4</f>
        <v>2.5725519999999999</v>
      </c>
      <c r="E31">
        <f>Trends!BV4</f>
        <v>2.597683</v>
      </c>
      <c r="F31">
        <f>Trends!BW4</f>
        <v>2.6115650000000001</v>
      </c>
      <c r="G31">
        <f>Trends!BX4</f>
        <v>2.6291890000000002</v>
      </c>
      <c r="H31">
        <f>Trends!BY4</f>
        <v>2.588692</v>
      </c>
      <c r="I31">
        <f>Trends!BZ4</f>
        <v>2.541242</v>
      </c>
      <c r="J31">
        <f>Trends!CA4</f>
        <v>2.4914930000000002</v>
      </c>
      <c r="K31">
        <f>Trends!CB4</f>
        <v>2.5335909999999999</v>
      </c>
      <c r="L31">
        <f>Trends!CC4</f>
        <v>2.503295</v>
      </c>
      <c r="M31">
        <f>Trends!CD4</f>
        <v>2.4517250000000002</v>
      </c>
      <c r="N31">
        <f>Trends!CE4</f>
        <v>2.4082140000000001</v>
      </c>
      <c r="O31">
        <f>Trends!CF4</f>
        <v>2.3770410000000002</v>
      </c>
      <c r="P31">
        <f>Trends!CG4</f>
        <v>2.3248899999999999</v>
      </c>
      <c r="Q31">
        <f>Trends!CH4</f>
        <v>2.271236</v>
      </c>
      <c r="R31">
        <f>Trends!CI4</f>
        <v>2.2243019999999998</v>
      </c>
      <c r="S31">
        <f>Trends!CJ4</f>
        <v>2.2095370000000001</v>
      </c>
      <c r="T31">
        <f>Trends!CK4</f>
        <v>2.1814119999999999</v>
      </c>
      <c r="U31">
        <f>Trends!CL4</f>
        <v>2.1604320000000001</v>
      </c>
      <c r="V31">
        <f>Trends!CM4</f>
        <v>2.1173410000000001</v>
      </c>
      <c r="W31">
        <f>Trends!CN4</f>
        <v>2.1377039999999998</v>
      </c>
      <c r="X31">
        <f>Trends!CO4</f>
        <v>2.1382729999999999</v>
      </c>
      <c r="Y31">
        <f>Trends!CP4</f>
        <v>2.1199919999999999</v>
      </c>
      <c r="Z31">
        <f>Trends!CQ4</f>
        <v>2.1176979999999999</v>
      </c>
      <c r="AA31">
        <f>Trends!CR4</f>
        <v>2.1153559999999998</v>
      </c>
      <c r="AB31">
        <f>Trends!CS4</f>
        <v>2.1005410000000002</v>
      </c>
      <c r="AC31">
        <f>Trends!CT4</f>
        <v>2.1069390000000001</v>
      </c>
      <c r="AD31">
        <f>Trends!CU4</f>
        <v>2.0638010000000002</v>
      </c>
      <c r="AE31">
        <f>Trends!CV4</f>
        <v>2.0508250000000001</v>
      </c>
      <c r="AF31">
        <f>Trends!CW4</f>
        <v>1.99021</v>
      </c>
      <c r="AG31">
        <f>Trends!CX4</f>
        <v>2.0372509999999999</v>
      </c>
      <c r="AH31">
        <f>Trends!CY4</f>
        <v>2.0595059999999998</v>
      </c>
      <c r="AI31">
        <f>Trends!CZ4</f>
        <v>2.0563400000000001</v>
      </c>
      <c r="AJ31">
        <f>Trends!DA4</f>
        <v>2.073814</v>
      </c>
      <c r="AK31">
        <f>Trends!DB4</f>
        <v>2.048349</v>
      </c>
      <c r="AL31">
        <f>Trends!DC4</f>
        <v>2.0507550000000001</v>
      </c>
      <c r="AM31">
        <f>Trends!DD4</f>
        <v>2.0818530000000002</v>
      </c>
      <c r="AN31">
        <f>Trends!DE4</f>
        <v>2.0810490000000001</v>
      </c>
      <c r="AO31">
        <f>Trends!DF4</f>
        <v>2.0750570000000002</v>
      </c>
      <c r="AP31">
        <f>Trends!DG4</f>
        <v>2.038732</v>
      </c>
      <c r="AQ31">
        <f>Trends!DH4</f>
        <v>1.993873</v>
      </c>
      <c r="AR31">
        <f>Trends!DI4</f>
        <v>2.0467249999999999</v>
      </c>
      <c r="AS31">
        <f>Trends!DJ4</f>
        <v>2.0583580000000001</v>
      </c>
      <c r="AT31">
        <f>Trends!DK4</f>
        <v>2.079691</v>
      </c>
      <c r="AU31">
        <f>Trends!DL4</f>
        <v>2.0774550000000001</v>
      </c>
      <c r="AV31" s="10">
        <f t="shared" si="12"/>
        <v>2.2258988444444441</v>
      </c>
      <c r="AW31" s="9" t="s">
        <v>132</v>
      </c>
    </row>
    <row r="32" spans="1:55" x14ac:dyDescent="0.2">
      <c r="A32" s="27" t="s">
        <v>133</v>
      </c>
      <c r="B32">
        <f>Trends!BS5</f>
        <v>2.3673950000000001</v>
      </c>
      <c r="C32">
        <f>Trends!BT5</f>
        <v>2.3583349999999998</v>
      </c>
      <c r="D32">
        <f>Trends!BU5</f>
        <v>2.3533249999999999</v>
      </c>
      <c r="E32">
        <f>Trends!BV5</f>
        <v>2.3756080000000002</v>
      </c>
      <c r="F32">
        <f>Trends!BW5</f>
        <v>2.386174</v>
      </c>
      <c r="G32">
        <f>Trends!BX5</f>
        <v>2.4031470000000001</v>
      </c>
      <c r="H32">
        <f>Trends!BY5</f>
        <v>2.3689</v>
      </c>
      <c r="I32">
        <f>Trends!BZ5</f>
        <v>2.3247279999999999</v>
      </c>
      <c r="J32">
        <f>Trends!CA5</f>
        <v>2.2843450000000001</v>
      </c>
      <c r="K32">
        <f>Trends!CB5</f>
        <v>2.3162419999999999</v>
      </c>
      <c r="L32">
        <f>Trends!CC5</f>
        <v>2.2865739999999999</v>
      </c>
      <c r="M32">
        <f>Trends!CD5</f>
        <v>2.239392</v>
      </c>
      <c r="N32">
        <f>Trends!CE5</f>
        <v>2.1887460000000001</v>
      </c>
      <c r="O32">
        <f>Trends!CF5</f>
        <v>2.1539429999999999</v>
      </c>
      <c r="P32">
        <f>Trends!CG5</f>
        <v>2.1041850000000002</v>
      </c>
      <c r="Q32">
        <f>Trends!CH5</f>
        <v>2.0551979999999999</v>
      </c>
      <c r="R32">
        <f>Trends!CI5</f>
        <v>2.007091</v>
      </c>
      <c r="S32">
        <f>Trends!CJ5</f>
        <v>1.9876590000000001</v>
      </c>
      <c r="T32">
        <f>Trends!CK5</f>
        <v>1.958596</v>
      </c>
      <c r="U32">
        <f>Trends!CL5</f>
        <v>1.938909</v>
      </c>
      <c r="V32">
        <f>Trends!CM5</f>
        <v>1.898163</v>
      </c>
      <c r="W32">
        <f>Trends!CN5</f>
        <v>1.9111940000000001</v>
      </c>
      <c r="X32">
        <f>Trends!CO5</f>
        <v>1.9086259999999999</v>
      </c>
      <c r="Y32">
        <f>Trends!CP5</f>
        <v>1.891837</v>
      </c>
      <c r="Z32">
        <f>Trends!CQ5</f>
        <v>1.8914310000000001</v>
      </c>
      <c r="AA32">
        <f>Trends!CR5</f>
        <v>1.891124</v>
      </c>
      <c r="AB32">
        <f>Trends!CS5</f>
        <v>1.8776930000000001</v>
      </c>
      <c r="AC32">
        <f>Trends!CT5</f>
        <v>1.8799809999999999</v>
      </c>
      <c r="AD32">
        <f>Trends!CU5</f>
        <v>1.842913</v>
      </c>
      <c r="AE32">
        <f>Trends!CV5</f>
        <v>1.8331059999999999</v>
      </c>
      <c r="AF32">
        <f>Trends!CW5</f>
        <v>1.781401</v>
      </c>
      <c r="AG32">
        <f>Trends!CX5</f>
        <v>1.8123069999999999</v>
      </c>
      <c r="AH32">
        <f>Trends!CY5</f>
        <v>1.8317840000000001</v>
      </c>
      <c r="AI32">
        <f>Trends!CZ5</f>
        <v>1.8326819999999999</v>
      </c>
      <c r="AJ32">
        <f>Trends!DA5</f>
        <v>1.850239</v>
      </c>
      <c r="AK32">
        <f>Trends!DB5</f>
        <v>1.832862</v>
      </c>
      <c r="AL32">
        <f>Trends!DC5</f>
        <v>1.8303</v>
      </c>
      <c r="AM32">
        <f>Trends!DD5</f>
        <v>1.8531759999999999</v>
      </c>
      <c r="AN32">
        <f>Trends!DE5</f>
        <v>1.853159</v>
      </c>
      <c r="AO32">
        <f>Trends!DF5</f>
        <v>1.8487290000000001</v>
      </c>
      <c r="AP32">
        <f>Trends!DG5</f>
        <v>1.821536</v>
      </c>
      <c r="AQ32">
        <f>Trends!DH5</f>
        <v>1.7837689999999999</v>
      </c>
      <c r="AR32">
        <f>Trends!DI5</f>
        <v>1.82203</v>
      </c>
      <c r="AS32">
        <f>Trends!DJ5</f>
        <v>1.827736</v>
      </c>
      <c r="AT32">
        <f>Trends!DK5</f>
        <v>1.850155</v>
      </c>
      <c r="AU32">
        <f>Trends!DL5</f>
        <v>1.849407</v>
      </c>
      <c r="AV32" s="10">
        <f t="shared" si="12"/>
        <v>2.0044097111111117</v>
      </c>
      <c r="AW32" s="9" t="s">
        <v>133</v>
      </c>
      <c r="AZ32" t="s">
        <v>69</v>
      </c>
      <c r="BC32" t="s">
        <v>143</v>
      </c>
    </row>
    <row r="33" spans="1:55" x14ac:dyDescent="0.2">
      <c r="A33" t="s">
        <v>80</v>
      </c>
      <c r="B33">
        <f>Trends!BS85</f>
        <v>22042</v>
      </c>
      <c r="C33">
        <f>Trends!BT85</f>
        <v>22042</v>
      </c>
      <c r="D33">
        <f>Trends!BU85</f>
        <v>22042</v>
      </c>
      <c r="E33">
        <f>Trends!BV85</f>
        <v>22042</v>
      </c>
      <c r="F33">
        <f>Trends!BW85</f>
        <v>22042</v>
      </c>
      <c r="G33">
        <f>Trends!BX85</f>
        <v>22042</v>
      </c>
      <c r="H33">
        <f>Trends!BY85</f>
        <v>22042</v>
      </c>
      <c r="I33">
        <f>Trends!BZ85</f>
        <v>22042</v>
      </c>
      <c r="J33">
        <f>Trends!CA85</f>
        <v>22042</v>
      </c>
      <c r="K33">
        <f>Trends!CB85</f>
        <v>22042</v>
      </c>
      <c r="L33">
        <f>Trends!CC85</f>
        <v>22042</v>
      </c>
      <c r="M33">
        <f>Trends!CD85</f>
        <v>22042</v>
      </c>
      <c r="N33">
        <f>Trends!CE85</f>
        <v>22042</v>
      </c>
      <c r="O33">
        <f>Trends!CF85</f>
        <v>22042</v>
      </c>
      <c r="P33">
        <f>Trends!CG85</f>
        <v>22042</v>
      </c>
      <c r="Q33">
        <f>Trends!CH85</f>
        <v>22042</v>
      </c>
      <c r="R33">
        <f>Trends!CI85</f>
        <v>22042</v>
      </c>
      <c r="S33">
        <f>Trends!CJ85</f>
        <v>22042</v>
      </c>
      <c r="T33">
        <f>Trends!CK85</f>
        <v>22042</v>
      </c>
      <c r="U33">
        <f>Trends!CL85</f>
        <v>22042</v>
      </c>
      <c r="V33">
        <f>Trends!CM85</f>
        <v>22042</v>
      </c>
      <c r="W33">
        <f>Trends!CN85</f>
        <v>22042</v>
      </c>
      <c r="X33">
        <f>Trends!CO85</f>
        <v>22042</v>
      </c>
      <c r="Y33">
        <f>Trends!CP85</f>
        <v>22042</v>
      </c>
      <c r="Z33">
        <f>Trends!CQ85</f>
        <v>22042</v>
      </c>
      <c r="AA33">
        <f>Trends!CR85</f>
        <v>22042</v>
      </c>
      <c r="AB33">
        <f>Trends!CS85</f>
        <v>22042</v>
      </c>
      <c r="AC33">
        <f>Trends!CT85</f>
        <v>22042</v>
      </c>
      <c r="AD33">
        <f>Trends!CU85</f>
        <v>22042</v>
      </c>
      <c r="AE33">
        <f>Trends!CV85</f>
        <v>22042</v>
      </c>
      <c r="AF33">
        <f>Trends!CW85</f>
        <v>22042</v>
      </c>
      <c r="AG33">
        <f>Trends!CX85</f>
        <v>22042</v>
      </c>
      <c r="AH33">
        <f>Trends!CY85</f>
        <v>22042</v>
      </c>
      <c r="AI33">
        <f>Trends!CZ85</f>
        <v>22042</v>
      </c>
      <c r="AJ33">
        <f>Trends!DA85</f>
        <v>22042</v>
      </c>
      <c r="AK33">
        <f>Trends!DB85</f>
        <v>22042</v>
      </c>
      <c r="AL33">
        <f>Trends!DC85</f>
        <v>22042</v>
      </c>
      <c r="AM33">
        <f>Trends!DD85</f>
        <v>22042</v>
      </c>
      <c r="AN33">
        <f>Trends!DE85</f>
        <v>22042</v>
      </c>
      <c r="AO33">
        <f>Trends!DF85</f>
        <v>22042</v>
      </c>
      <c r="AP33">
        <f>Trends!DG85</f>
        <v>22042</v>
      </c>
      <c r="AQ33">
        <f>Trends!DH85</f>
        <v>22042</v>
      </c>
      <c r="AR33">
        <f>Trends!DI85</f>
        <v>22042</v>
      </c>
      <c r="AS33">
        <f>Trends!DJ85</f>
        <v>22042</v>
      </c>
      <c r="AT33">
        <f>Trends!DK85</f>
        <v>22042</v>
      </c>
      <c r="AU33">
        <f>Trends!DL85</f>
        <v>22042</v>
      </c>
      <c r="AV33" s="10">
        <f t="shared" si="12"/>
        <v>22042</v>
      </c>
      <c r="AW33" t="s">
        <v>60</v>
      </c>
      <c r="BC33">
        <f>STDEV(C33:AU33)</f>
        <v>0</v>
      </c>
    </row>
    <row r="34" spans="1:55" x14ac:dyDescent="0.2">
      <c r="A34" t="s">
        <v>103</v>
      </c>
      <c r="B34">
        <f>B18*1000*budget!$Z$33</f>
        <v>4.6543224176640008</v>
      </c>
      <c r="C34">
        <f>C18*1000*budget!$Z$33</f>
        <v>4.7817312436224002</v>
      </c>
      <c r="D34">
        <f>D18*1000*budget!$Z$33</f>
        <v>4.6086161264639998</v>
      </c>
      <c r="E34">
        <f>E18*1000*budget!$Z$33</f>
        <v>4.7409815457792011</v>
      </c>
      <c r="F34">
        <f>F18*1000*budget!$Z$33</f>
        <v>4.8549222512640009</v>
      </c>
      <c r="G34">
        <f>G18*1000*budget!$Z$33</f>
        <v>4.9310587754496007</v>
      </c>
      <c r="H34">
        <f>H18*1000*budget!$Z$33</f>
        <v>4.7594468874240006</v>
      </c>
      <c r="I34">
        <f>I18*1000*budget!$Z$33</f>
        <v>5.1108571680768007</v>
      </c>
      <c r="J34">
        <f>J18*1000*budget!$Z$33</f>
        <v>4.8643885320192011</v>
      </c>
      <c r="K34">
        <f>K18*1000*budget!$Z$33</f>
        <v>4.6337038018559999</v>
      </c>
      <c r="L34">
        <f>L18*1000*budget!$Z$33</f>
        <v>4.6623057831936006</v>
      </c>
      <c r="M34">
        <f>M18*1000*budget!$Z$33</f>
        <v>4.8552879015936004</v>
      </c>
      <c r="N34">
        <f>N18*1000*budget!$Z$33</f>
        <v>4.8253248884736006</v>
      </c>
      <c r="O34">
        <f>O18*1000*budget!$Z$33</f>
        <v>4.7381985404928013</v>
      </c>
      <c r="P34">
        <f>P18*1000*budget!$Z$33</f>
        <v>5.0853835284480002</v>
      </c>
      <c r="Q34">
        <f>Q18*1000*budget!$Z$33</f>
        <v>5.0019746254848005</v>
      </c>
      <c r="R34">
        <f>R18*1000*budget!$Z$33</f>
        <v>5.0057733261311999</v>
      </c>
      <c r="S34">
        <f>S18*1000*budget!$Z$33</f>
        <v>4.8369241294848004</v>
      </c>
      <c r="T34">
        <f>T18*1000*budget!$Z$33</f>
        <v>4.8584568711168004</v>
      </c>
      <c r="U34">
        <f>U18*1000*budget!$Z$33</f>
        <v>4.6851589287936006</v>
      </c>
      <c r="V34">
        <f>V18*1000*budget!$Z$33</f>
        <v>4.9503366733823997</v>
      </c>
      <c r="W34">
        <f>W18*1000*budget!$Z$33</f>
        <v>4.7643019112448002</v>
      </c>
      <c r="X34">
        <f>X18*1000*budget!$Z$33</f>
        <v>4.7516057192448002</v>
      </c>
      <c r="Y34">
        <f>Y18*1000*budget!$Z$33</f>
        <v>4.7911568965632005</v>
      </c>
      <c r="Z34">
        <f>Z18*1000*budget!$Z$33</f>
        <v>4.9995369566208003</v>
      </c>
      <c r="AA34">
        <f>AA18*1000*budget!$Z$33</f>
        <v>4.7862206171136004</v>
      </c>
      <c r="AB34">
        <f>AB18*1000*budget!$Z$33</f>
        <v>4.8056813402112004</v>
      </c>
      <c r="AC34">
        <f>AC18*1000*budget!$Z$33</f>
        <v>4.7815281045504001</v>
      </c>
      <c r="AD34">
        <f>AD18*1000*budget!$Z$33</f>
        <v>4.7923147892736004</v>
      </c>
      <c r="AE34">
        <f>AE18*1000*budget!$Z$33</f>
        <v>4.6974285287424005</v>
      </c>
      <c r="AF34">
        <f>AF18*1000*budget!$Z$33</f>
        <v>4.5255322460160006</v>
      </c>
      <c r="AG34">
        <f>AG18*1000*budget!$Z$33</f>
        <v>4.5356688857087999</v>
      </c>
      <c r="AH34">
        <f>AH18*1000*budget!$Z$33</f>
        <v>4.5587861121024007</v>
      </c>
      <c r="AI34">
        <f>AI18*1000*budget!$Z$33</f>
        <v>4.8116130011136002</v>
      </c>
      <c r="AJ34">
        <f>AJ18*1000*budget!$Z$33</f>
        <v>4.8365381652480002</v>
      </c>
      <c r="AK34">
        <f>AK18*1000*budget!$Z$33</f>
        <v>4.8279250685952002</v>
      </c>
      <c r="AL34">
        <f>AL18*1000*budget!$Z$33</f>
        <v>4.7599547351040004</v>
      </c>
      <c r="AM34">
        <f>AM18*1000*budget!$Z$33</f>
        <v>4.7888614250496007</v>
      </c>
      <c r="AN34">
        <f>AN18*1000*budget!$Z$33</f>
        <v>4.7363702888448005</v>
      </c>
      <c r="AO34">
        <f>AO18*1000*budget!$Z$33</f>
        <v>4.7246897922048001</v>
      </c>
      <c r="AP34">
        <f>AP18*1000*budget!$Z$33</f>
        <v>4.7966822793216011</v>
      </c>
      <c r="AQ34">
        <f>AQ18*1000*budget!$Z$33</f>
        <v>4.7202004187136</v>
      </c>
      <c r="AR34">
        <f>AR18*1000*budget!$Z$33</f>
        <v>4.6635652454400001</v>
      </c>
      <c r="AS34">
        <f>AS18*1000*budget!$Z$33</f>
        <v>4.5301028751360004</v>
      </c>
      <c r="AT34">
        <f>AT18*1000*budget!$Z$33</f>
        <v>4.8214449321984008</v>
      </c>
      <c r="AU34">
        <f>AU18*1000*budget!$Z$33</f>
        <v>4.9474317846528004</v>
      </c>
      <c r="AV34" s="10">
        <f t="shared" si="12"/>
        <v>4.7899105255014396</v>
      </c>
      <c r="AW34" t="s">
        <v>103</v>
      </c>
      <c r="AZ34">
        <f>AV34-B34</f>
        <v>0.1355881078374388</v>
      </c>
      <c r="BC34" s="52">
        <f>STDEV(C34:AU34)</f>
        <v>0.13564102639555559</v>
      </c>
    </row>
    <row r="35" spans="1:55" x14ac:dyDescent="0.2">
      <c r="A35" t="s">
        <v>102</v>
      </c>
      <c r="B35">
        <f>B19*1000*budget!$Z$33</f>
        <v>5.4884520751103993</v>
      </c>
      <c r="C35">
        <f>C19*1000*budget!$Z$33</f>
        <v>5.612346595123201</v>
      </c>
      <c r="D35">
        <f>D19*1000*budget!$Z$33</f>
        <v>5.5258702921728009</v>
      </c>
      <c r="E35">
        <f>E19*1000*budget!$Z$33</f>
        <v>5.3846276954112007</v>
      </c>
      <c r="F35">
        <f>F19*1000*budget!$Z$33</f>
        <v>5.6162874931200006</v>
      </c>
      <c r="G35">
        <f>G19*1000*budget!$Z$33</f>
        <v>5.5280845080576011</v>
      </c>
      <c r="H35">
        <f>H19*1000*budget!$Z$33</f>
        <v>5.2934791938048003</v>
      </c>
      <c r="I35">
        <f>I19*1000*budget!$Z$33</f>
        <v>5.5850040760320008</v>
      </c>
      <c r="J35">
        <f>J19*1000*budget!$Z$33</f>
        <v>5.3994771615744002</v>
      </c>
      <c r="K35">
        <f>K19*1000*budget!$Z$33</f>
        <v>5.3550506465280003</v>
      </c>
      <c r="L35">
        <f>L19*1000*budget!$Z$33</f>
        <v>5.3670561656832012</v>
      </c>
      <c r="M35">
        <f>M19*1000*budget!$Z$33</f>
        <v>5.7073953669120003</v>
      </c>
      <c r="N35">
        <f>N19*1000*budget!$Z$33</f>
        <v>5.8107322128384</v>
      </c>
      <c r="O35">
        <f>O19*1000*budget!$Z$33</f>
        <v>5.3538114981888008</v>
      </c>
      <c r="P35">
        <f>P19*1000*budget!$Z$33</f>
        <v>5.7670776262655998</v>
      </c>
      <c r="Q35">
        <f>Q19*1000*budget!$Z$33</f>
        <v>5.8028097890304</v>
      </c>
      <c r="R35">
        <f>R19*1000*budget!$Z$33</f>
        <v>5.996868544512</v>
      </c>
      <c r="S35">
        <f>S19*1000*budget!$Z$33</f>
        <v>5.6525681313791996</v>
      </c>
      <c r="T35">
        <f>T19*1000*budget!$Z$33</f>
        <v>5.5584741132288009</v>
      </c>
      <c r="U35">
        <f>U19*1000*budget!$Z$33</f>
        <v>5.4123358648320004</v>
      </c>
      <c r="V35">
        <f>V19*1000*budget!$Z$33</f>
        <v>5.7274655072255998</v>
      </c>
      <c r="W35">
        <f>W19*1000*budget!$Z$33</f>
        <v>5.717186670182401</v>
      </c>
      <c r="X35">
        <f>X19*1000*budget!$Z$33</f>
        <v>5.5720031754240011</v>
      </c>
      <c r="Y35">
        <f>Y19*1000*budget!$Z$33</f>
        <v>5.3717283643391998</v>
      </c>
      <c r="Z35">
        <f>Z19*1000*budget!$Z$33</f>
        <v>5.806405350604801</v>
      </c>
      <c r="AA35">
        <f>AA19*1000*budget!$Z$33</f>
        <v>5.8709020059648012</v>
      </c>
      <c r="AB35">
        <f>AB19*1000*budget!$Z$33</f>
        <v>5.6195377182720012</v>
      </c>
      <c r="AC35">
        <f>AC19*1000*budget!$Z$33</f>
        <v>5.6195580321792002</v>
      </c>
      <c r="AD35">
        <f>AD19*1000*budget!$Z$33</f>
        <v>5.5259921756159995</v>
      </c>
      <c r="AE35">
        <f>AE19*1000*budget!$Z$33</f>
        <v>5.7979344513023996</v>
      </c>
      <c r="AF35">
        <f>AF19*1000*budget!$Z$33</f>
        <v>5.565929317171201</v>
      </c>
      <c r="AG35">
        <f>AG19*1000*budget!$Z$33</f>
        <v>5.3654310531072014</v>
      </c>
      <c r="AH35">
        <f>AH19*1000*budget!$Z$33</f>
        <v>5.5015545452544004</v>
      </c>
      <c r="AI35">
        <f>AI19*1000*budget!$Z$33</f>
        <v>5.4635269109760003</v>
      </c>
      <c r="AJ35">
        <f>AJ19*1000*budget!$Z$33</f>
        <v>5.6298978109440005</v>
      </c>
      <c r="AK35">
        <f>AK19*1000*budget!$Z$33</f>
        <v>5.6773510981632</v>
      </c>
      <c r="AL35">
        <f>AL19*1000*budget!$Z$33</f>
        <v>5.8008596539392014</v>
      </c>
      <c r="AM35">
        <f>AM19*1000*budget!$Z$33</f>
        <v>5.7436760051712001</v>
      </c>
      <c r="AN35">
        <f>AN19*1000*budget!$Z$33</f>
        <v>5.6133419765760015</v>
      </c>
      <c r="AO35">
        <f>AO19*1000*budget!$Z$33</f>
        <v>5.4878832857088007</v>
      </c>
      <c r="AP35">
        <f>AP19*1000*budget!$Z$33</f>
        <v>5.4053478807552002</v>
      </c>
      <c r="AQ35">
        <f>AQ19*1000*budget!$Z$33</f>
        <v>5.4528011679744006</v>
      </c>
      <c r="AR35">
        <f>AR19*1000*budget!$Z$33</f>
        <v>5.8560525398015999</v>
      </c>
      <c r="AS35">
        <f>AS19*1000*budget!$Z$33</f>
        <v>5.3309583525888007</v>
      </c>
      <c r="AT35">
        <f>AT19*1000*budget!$Z$33</f>
        <v>5.3901733920768011</v>
      </c>
      <c r="AU35">
        <f>AU19*1000*budget!$Z$33</f>
        <v>5.5626790920192004</v>
      </c>
      <c r="AV35" s="10">
        <f t="shared" si="12"/>
        <v>5.582345211289601</v>
      </c>
      <c r="AW35" t="s">
        <v>102</v>
      </c>
      <c r="AZ35">
        <f t="shared" ref="AZ35:AZ51" si="13">AV35-B35</f>
        <v>9.3893136179201697E-2</v>
      </c>
      <c r="BC35" s="52">
        <f t="shared" ref="BC35:BC52" si="14">STDEV(C35:AU35)</f>
        <v>0.17367825643841753</v>
      </c>
    </row>
    <row r="36" spans="1:55" x14ac:dyDescent="0.2">
      <c r="A36" t="s">
        <v>101</v>
      </c>
      <c r="B36">
        <f>B20*1000*budget!$Z$33</f>
        <v>0</v>
      </c>
      <c r="C36">
        <f>C20*1000*budget!$Z$33</f>
        <v>8.7349800960000016E-4</v>
      </c>
      <c r="D36">
        <f>D20*1000*budget!$Z$33</f>
        <v>7.3130065920000019E-4</v>
      </c>
      <c r="E36">
        <f>E20*1000*budget!$Z$33</f>
        <v>1.0156953600000001E-3</v>
      </c>
      <c r="F36">
        <f>F20*1000*budget!$Z$33</f>
        <v>3.5346198528E-3</v>
      </c>
      <c r="G36">
        <f>G20*1000*budget!$Z$33</f>
        <v>4.5706291200000009E-3</v>
      </c>
      <c r="H36">
        <f>H20*1000*budget!$Z$33</f>
        <v>1.8485655552000001E-3</v>
      </c>
      <c r="I36">
        <f>I20*1000*budget!$Z$33</f>
        <v>2.945516544E-3</v>
      </c>
      <c r="J36">
        <f>J20*1000*budget!$Z$33</f>
        <v>3.0470860800000002E-3</v>
      </c>
      <c r="K36">
        <f>K20*1000*budget!$Z$33</f>
        <v>2.0110768128000001E-3</v>
      </c>
      <c r="L36">
        <f>L20*1000*budget!$Z$33</f>
        <v>1.0156953600000001E-3</v>
      </c>
      <c r="M36">
        <f>M20*1000*budget!$Z$33</f>
        <v>2.3767271424000001E-3</v>
      </c>
      <c r="N36">
        <f>N20*1000*budget!$Z$33</f>
        <v>3.5143059456000008E-3</v>
      </c>
      <c r="O36">
        <f>O20*1000*budget!$Z$33</f>
        <v>5.9722887168000005E-3</v>
      </c>
      <c r="P36">
        <f>P20*1000*budget!$Z$33</f>
        <v>4.4487456768000002E-3</v>
      </c>
      <c r="Q36">
        <f>Q20*1000*budget!$Z$33</f>
        <v>2.0517046272000004E-3</v>
      </c>
      <c r="R36">
        <f>R20*1000*budget!$Z$33</f>
        <v>4.7128264704000009E-3</v>
      </c>
      <c r="S36">
        <f>S20*1000*budget!$Z$33</f>
        <v>6.5004503040000004E-4</v>
      </c>
      <c r="T36">
        <f>T20*1000*budget!$Z$33</f>
        <v>2.3564132352000004E-3</v>
      </c>
      <c r="U36">
        <f>U20*1000*budget!$Z$33</f>
        <v>8.3287019520000014E-4</v>
      </c>
      <c r="V36">
        <f>V20*1000*budget!$Z$33</f>
        <v>2.1939019776000004E-3</v>
      </c>
      <c r="W36">
        <f>W20*1000*budget!$Z$33</f>
        <v>2.5392384000000002E-3</v>
      </c>
      <c r="X36">
        <f>X20*1000*budget!$Z$33</f>
        <v>4.3878039552000007E-3</v>
      </c>
      <c r="Y36">
        <f>Y20*1000*budget!$Z$33</f>
        <v>2.2751576064000004E-3</v>
      </c>
      <c r="Z36">
        <f>Z20*1000*budget!$Z$33</f>
        <v>4.7331403776000001E-3</v>
      </c>
      <c r="AA36">
        <f>AA20*1000*budget!$Z$33</f>
        <v>1.7063682047999999E-3</v>
      </c>
      <c r="AB36">
        <f>AB20*1000*budget!$Z$33</f>
        <v>1.4219735039999999E-3</v>
      </c>
      <c r="AC36">
        <f>AC20*1000*budget!$Z$33</f>
        <v>3.8799562752000003E-3</v>
      </c>
      <c r="AD36">
        <f>AD20*1000*budget!$Z$33</f>
        <v>5.8504052736000015E-3</v>
      </c>
      <c r="AE36">
        <f>AE20*1000*budget!$Z$33</f>
        <v>3.3111668736000004E-3</v>
      </c>
      <c r="AF36">
        <f>AF20*1000*budget!$Z$33</f>
        <v>6.3582529536000002E-3</v>
      </c>
      <c r="AG36">
        <f>AG20*1000*budget!$Z$33</f>
        <v>6.2973112320000007E-3</v>
      </c>
      <c r="AH36">
        <f>AH20*1000*budget!$Z$33</f>
        <v>4.1440370688000001E-3</v>
      </c>
      <c r="AI36">
        <f>AI20*1000*budget!$Z$33</f>
        <v>1.5844847616000002E-3</v>
      </c>
      <c r="AJ36">
        <f>AJ20*1000*budget!$Z$33</f>
        <v>3.0267721728000001E-3</v>
      </c>
      <c r="AK36">
        <f>AK20*1000*budget!$Z$33</f>
        <v>2.5798662144000005E-3</v>
      </c>
      <c r="AL36">
        <f>AL20*1000*budget!$Z$33</f>
        <v>2.8845748224000005E-3</v>
      </c>
      <c r="AM36">
        <f>AM20*1000*budget!$Z$33</f>
        <v>1.3407178752000001E-3</v>
      </c>
      <c r="AN36">
        <f>AN20*1000*budget!$Z$33</f>
        <v>3.2299112448000004E-3</v>
      </c>
      <c r="AO36">
        <f>AO20*1000*budget!$Z$33</f>
        <v>4.6518847488000005E-3</v>
      </c>
      <c r="AP36">
        <f>AP20*1000*budget!$Z$33</f>
        <v>2.0720185344000001E-3</v>
      </c>
      <c r="AQ36">
        <f>AQ20*1000*budget!$Z$33</f>
        <v>3.0673999872000007E-3</v>
      </c>
      <c r="AR36">
        <f>AR20*1000*budget!$Z$33</f>
        <v>3.1080278016000001E-3</v>
      </c>
      <c r="AS36">
        <f>AS20*1000*budget!$Z$33</f>
        <v>1.6860542976000002E-3</v>
      </c>
      <c r="AT36">
        <f>AT20*1000*budget!$Z$33</f>
        <v>3.5549337600000001E-3</v>
      </c>
      <c r="AU36">
        <f>AU20*1000*budget!$Z$33</f>
        <v>1.8282516480000005E-4</v>
      </c>
      <c r="AV36" s="10">
        <f t="shared" si="12"/>
        <v>2.9017287884800002E-3</v>
      </c>
      <c r="AW36" t="s">
        <v>101</v>
      </c>
      <c r="AZ36">
        <f t="shared" si="13"/>
        <v>2.9017287884800002E-3</v>
      </c>
      <c r="BC36" s="52">
        <f t="shared" si="14"/>
        <v>1.579243459672116E-3</v>
      </c>
    </row>
    <row r="37" spans="1:55" x14ac:dyDescent="0.2">
      <c r="A37" t="s">
        <v>100</v>
      </c>
      <c r="B37">
        <f>B21*1000*budget!$Z$33</f>
        <v>1.9785745612800002E-2</v>
      </c>
      <c r="C37">
        <f>C21*1000*budget!$Z$33</f>
        <v>0.16523332116480002</v>
      </c>
      <c r="D37">
        <f>D21*1000*budget!$Z$33</f>
        <v>0.18743642173440003</v>
      </c>
      <c r="E37">
        <f>E21*1000*budget!$Z$33</f>
        <v>0.19580575150080001</v>
      </c>
      <c r="F37">
        <f>F21*1000*budget!$Z$33</f>
        <v>0.18656292372479999</v>
      </c>
      <c r="G37">
        <f>G21*1000*budget!$Z$33</f>
        <v>0.21376324546560002</v>
      </c>
      <c r="H37">
        <f>H21*1000*budget!$Z$33</f>
        <v>0.15759529205760001</v>
      </c>
      <c r="I37">
        <f>I21*1000*budget!$Z$33</f>
        <v>0.17744197939200002</v>
      </c>
      <c r="J37">
        <f>J21*1000*budget!$Z$33</f>
        <v>0.21102086799360001</v>
      </c>
      <c r="K37">
        <f>K21*1000*budget!$Z$33</f>
        <v>0.20896916336640001</v>
      </c>
      <c r="L37">
        <f>L21*1000*budget!$Z$33</f>
        <v>0.31417488875520005</v>
      </c>
      <c r="M37">
        <f>M21*1000*budget!$Z$33</f>
        <v>0.27370958561280001</v>
      </c>
      <c r="N37">
        <f>N21*1000*budget!$Z$33</f>
        <v>0.26418236313600002</v>
      </c>
      <c r="O37">
        <f>O21*1000*budget!$Z$33</f>
        <v>0.29467353784320005</v>
      </c>
      <c r="P37">
        <f>P21*1000*budget!$Z$33</f>
        <v>0.31340296028160003</v>
      </c>
      <c r="Q37">
        <f>Q21*1000*budget!$Z$33</f>
        <v>0.24323872481280004</v>
      </c>
      <c r="R37">
        <f>R21*1000*budget!$Z$33</f>
        <v>0.25225809960960005</v>
      </c>
      <c r="S37">
        <f>S21*1000*budget!$Z$33</f>
        <v>0.24076042813440002</v>
      </c>
      <c r="T37">
        <f>T21*1000*budget!$Z$33</f>
        <v>0.25946953666560002</v>
      </c>
      <c r="U37">
        <f>U21*1000*budget!$Z$33</f>
        <v>0.26428393267200007</v>
      </c>
      <c r="V37">
        <f>V21*1000*budget!$Z$33</f>
        <v>0.22808455004160003</v>
      </c>
      <c r="W37">
        <f>W21*1000*budget!$Z$33</f>
        <v>0.26235411148800003</v>
      </c>
      <c r="X37">
        <f>X21*1000*budget!$Z$33</f>
        <v>0.26649814855680004</v>
      </c>
      <c r="Y37">
        <f>Y21*1000*budget!$Z$33</f>
        <v>0.26393859624959998</v>
      </c>
      <c r="Z37">
        <f>Z21*1000*budget!$Z$33</f>
        <v>0.23302082949120001</v>
      </c>
      <c r="AA37">
        <f>AA21*1000*budget!$Z$33</f>
        <v>0.2876246120448</v>
      </c>
      <c r="AB37">
        <f>AB21*1000*budget!$Z$33</f>
        <v>0.23023782420480002</v>
      </c>
      <c r="AC37">
        <f>AC21*1000*budget!$Z$33</f>
        <v>0.27332362137600003</v>
      </c>
      <c r="AD37">
        <f>AD21*1000*budget!$Z$33</f>
        <v>0.26109464924160003</v>
      </c>
      <c r="AE37">
        <f>AE21*1000*budget!$Z$33</f>
        <v>0.26024146513920005</v>
      </c>
      <c r="AF37">
        <f>AF21*1000*budget!$Z$33</f>
        <v>0.25573177774079997</v>
      </c>
      <c r="AG37">
        <f>AG21*1000*budget!$Z$33</f>
        <v>0.21936988385280001</v>
      </c>
      <c r="AH37">
        <f>AH21*1000*budget!$Z$33</f>
        <v>0.20929418588160001</v>
      </c>
      <c r="AI37">
        <f>AI21*1000*budget!$Z$33</f>
        <v>0.22907993149440004</v>
      </c>
      <c r="AJ37">
        <f>AJ21*1000*budget!$Z$33</f>
        <v>0.1826829674496</v>
      </c>
      <c r="AK37">
        <f>AK21*1000*budget!$Z$33</f>
        <v>0.21154902958080002</v>
      </c>
      <c r="AL37">
        <f>AL21*1000*budget!$Z$33</f>
        <v>0.23133477519360002</v>
      </c>
      <c r="AM37">
        <f>AM21*1000*budget!$Z$33</f>
        <v>0.22066997391360002</v>
      </c>
      <c r="AN37">
        <f>AN21*1000*budget!$Z$33</f>
        <v>0.20179835412480002</v>
      </c>
      <c r="AO37">
        <f>AO21*1000*budget!$Z$33</f>
        <v>0.28502443192320004</v>
      </c>
      <c r="AP37">
        <f>AP21*1000*budget!$Z$33</f>
        <v>0.18810678067200001</v>
      </c>
      <c r="AQ37">
        <f>AQ21*1000*budget!$Z$33</f>
        <v>0.23302082949120001</v>
      </c>
      <c r="AR37">
        <f>AR21*1000*budget!$Z$33</f>
        <v>0.21951208120320001</v>
      </c>
      <c r="AS37">
        <f>AS21*1000*budget!$Z$33</f>
        <v>0.26674191544320003</v>
      </c>
      <c r="AT37">
        <f>AT21*1000*budget!$Z$33</f>
        <v>0.25924608368640001</v>
      </c>
      <c r="AU37">
        <f>AU21*1000*budget!$Z$33</f>
        <v>0.18380023234560003</v>
      </c>
      <c r="AV37" s="10">
        <f t="shared" si="12"/>
        <v>0.23527477035008001</v>
      </c>
      <c r="AW37" t="s">
        <v>100</v>
      </c>
      <c r="AZ37">
        <f t="shared" si="13"/>
        <v>0.21548902473728002</v>
      </c>
      <c r="BC37" s="52">
        <f t="shared" si="14"/>
        <v>3.8596693872379302E-2</v>
      </c>
    </row>
    <row r="38" spans="1:55" x14ac:dyDescent="0.2">
      <c r="A38" t="s">
        <v>96</v>
      </c>
      <c r="B38">
        <f>B22*1000*budget!$Z$33</f>
        <v>1.9785745612800002E-2</v>
      </c>
      <c r="C38">
        <f>C22*1000*budget!$Z$33</f>
        <v>1.8201260851200003E-2</v>
      </c>
      <c r="D38">
        <f>D22*1000*budget!$Z$33</f>
        <v>2.0557674086400003E-2</v>
      </c>
      <c r="E38">
        <f>E22*1000*budget!$Z$33</f>
        <v>2.3706329702400004E-2</v>
      </c>
      <c r="F38">
        <f>F22*1000*budget!$Z$33</f>
        <v>2.1674938982399999E-2</v>
      </c>
      <c r="G38">
        <f>G22*1000*budget!$Z$33</f>
        <v>2.2832831692800003E-2</v>
      </c>
      <c r="H38">
        <f>H22*1000*budget!$Z$33</f>
        <v>2.0801440972800001E-2</v>
      </c>
      <c r="I38">
        <f>I22*1000*budget!$Z$33</f>
        <v>1.7855924428800001E-2</v>
      </c>
      <c r="J38">
        <f>J22*1000*budget!$Z$33</f>
        <v>1.6312067481600002E-2</v>
      </c>
      <c r="K38">
        <f>K22*1000*budget!$Z$33</f>
        <v>2.3665701888000004E-2</v>
      </c>
      <c r="L38">
        <f>L22*1000*budget!$Z$33</f>
        <v>1.8993503232000001E-2</v>
      </c>
      <c r="M38">
        <f>M22*1000*budget!$Z$33</f>
        <v>1.6657403904000001E-2</v>
      </c>
      <c r="N38">
        <f>N22*1000*budget!$Z$33</f>
        <v>1.9298211839999999E-2</v>
      </c>
      <c r="O38">
        <f>O22*1000*budget!$Z$33</f>
        <v>2.2203100569600003E-2</v>
      </c>
      <c r="P38">
        <f>P22*1000*budget!$Z$33</f>
        <v>1.9095072768000002E-2</v>
      </c>
      <c r="Q38">
        <f>Q22*1000*budget!$Z$33</f>
        <v>1.7977807872000002E-2</v>
      </c>
      <c r="R38">
        <f>R22*1000*budget!$Z$33</f>
        <v>1.6312067481600002E-2</v>
      </c>
      <c r="S38">
        <f>S22*1000*budget!$Z$33</f>
        <v>1.99685707776E-2</v>
      </c>
      <c r="T38">
        <f>T22*1000*budget!$Z$33</f>
        <v>1.94607230976E-2</v>
      </c>
      <c r="U38">
        <f>U22*1000*budget!$Z$33</f>
        <v>1.9867001241599999E-2</v>
      </c>
      <c r="V38">
        <f>V22*1000*budget!$Z$33</f>
        <v>1.5479197286400001E-2</v>
      </c>
      <c r="W38">
        <f>W22*1000*budget!$Z$33</f>
        <v>2.1065521766399999E-2</v>
      </c>
      <c r="X38">
        <f>X22*1000*budget!$Z$33</f>
        <v>2.0801440972800001E-2</v>
      </c>
      <c r="Y38">
        <f>Y22*1000*budget!$Z$33</f>
        <v>1.9867001241599999E-2</v>
      </c>
      <c r="Z38">
        <f>Z22*1000*budget!$Z$33</f>
        <v>1.8343458201600001E-2</v>
      </c>
      <c r="AA38">
        <f>AA22*1000*budget!$Z$33</f>
        <v>1.9074758860800001E-2</v>
      </c>
      <c r="AB38">
        <f>AB22*1000*budget!$Z$33</f>
        <v>1.8424713830400001E-2</v>
      </c>
      <c r="AC38">
        <f>AC22*1000*budget!$Z$33</f>
        <v>2.0334221107199998E-2</v>
      </c>
      <c r="AD38">
        <f>AD22*1000*budget!$Z$33</f>
        <v>1.6251125760000002E-2</v>
      </c>
      <c r="AE38">
        <f>AE22*1000*budget!$Z$33</f>
        <v>1.6332381388800003E-2</v>
      </c>
      <c r="AF38">
        <f>AF22*1000*budget!$Z$33</f>
        <v>1.4057223782400003E-2</v>
      </c>
      <c r="AG38">
        <f>AG22*1000*budget!$Z$33</f>
        <v>2.1735880704000003E-2</v>
      </c>
      <c r="AH38">
        <f>AH22*1000*budget!$Z$33</f>
        <v>2.1390544281600001E-2</v>
      </c>
      <c r="AI38">
        <f>AI22*1000*budget!$Z$33</f>
        <v>1.9034131046400001E-2</v>
      </c>
      <c r="AJ38">
        <f>AJ22*1000*budget!$Z$33</f>
        <v>1.9562292633600001E-2</v>
      </c>
      <c r="AK38">
        <f>AK22*1000*budget!$Z$33</f>
        <v>1.6535520460800004E-2</v>
      </c>
      <c r="AL38">
        <f>AL22*1000*budget!$Z$33</f>
        <v>1.71449376768E-2</v>
      </c>
      <c r="AM38">
        <f>AM22*1000*budget!$Z$33</f>
        <v>2.0699871436800001E-2</v>
      </c>
      <c r="AN38">
        <f>AN22*1000*budget!$Z$33</f>
        <v>1.9298211839999999E-2</v>
      </c>
      <c r="AO38">
        <f>AO22*1000*budget!$Z$33</f>
        <v>1.9298211839999999E-2</v>
      </c>
      <c r="AP38">
        <f>AP22*1000*budget!$Z$33</f>
        <v>1.70027403264E-2</v>
      </c>
      <c r="AQ38">
        <f>AQ22*1000*budget!$Z$33</f>
        <v>1.5377627750400002E-2</v>
      </c>
      <c r="AR38">
        <f>AR22*1000*budget!$Z$33</f>
        <v>2.0334221107199998E-2</v>
      </c>
      <c r="AS38">
        <f>AS22*1000*budget!$Z$33</f>
        <v>2.1613997260800002E-2</v>
      </c>
      <c r="AT38">
        <f>AT22*1000*budget!$Z$33</f>
        <v>2.1492113817599998E-2</v>
      </c>
      <c r="AU38">
        <f>AU22*1000*budget!$Z$33</f>
        <v>1.9745117798400002E-2</v>
      </c>
      <c r="AV38" s="50">
        <f t="shared" ref="AV38:AV43" si="15">AVERAGE(C38:AU38)</f>
        <v>1.923862437888E-2</v>
      </c>
      <c r="AW38" t="s">
        <v>96</v>
      </c>
      <c r="AX38" s="50">
        <f>AV38+AV39</f>
        <v>0.21524751495168007</v>
      </c>
      <c r="AZ38">
        <f t="shared" si="13"/>
        <v>-5.4712123392000253E-4</v>
      </c>
      <c r="BC38" s="52">
        <f t="shared" si="14"/>
        <v>2.2611461776220493E-3</v>
      </c>
    </row>
    <row r="39" spans="1:55" x14ac:dyDescent="0.2">
      <c r="A39" t="s">
        <v>89</v>
      </c>
      <c r="B39">
        <f>B23*1000*budget!$Z$33</f>
        <v>0</v>
      </c>
      <c r="C39">
        <f>C23*1000*budget!$Z$33</f>
        <v>0.1461179344896</v>
      </c>
      <c r="D39">
        <f>D23*1000*budget!$Z$33</f>
        <v>0.16216592117760004</v>
      </c>
      <c r="E39">
        <f>E23*1000*budget!$Z$33</f>
        <v>0.16328318607360001</v>
      </c>
      <c r="F39">
        <f>F23*1000*budget!$Z$33</f>
        <v>0.1409378881536</v>
      </c>
      <c r="G39">
        <f>G23*1000*budget!$Z$33</f>
        <v>0.16576148275200001</v>
      </c>
      <c r="H39">
        <f>H23*1000*budget!$Z$33</f>
        <v>0.12564151603200002</v>
      </c>
      <c r="I39">
        <f>I23*1000*budget!$Z$33</f>
        <v>0.14601636495360001</v>
      </c>
      <c r="J39">
        <f>J23*1000*budget!$Z$33</f>
        <v>0.17711695687680001</v>
      </c>
      <c r="K39">
        <f>K23*1000*budget!$Z$33</f>
        <v>0.17057587875840002</v>
      </c>
      <c r="L39">
        <f>L23*1000*budget!$Z$33</f>
        <v>0.27330330746880005</v>
      </c>
      <c r="M39">
        <f>M23*1000*budget!$Z$33</f>
        <v>0.24195894865920001</v>
      </c>
      <c r="N39">
        <f>N23*1000*budget!$Z$33</f>
        <v>0.22966903480320003</v>
      </c>
      <c r="O39">
        <f>O23*1000*budget!$Z$33</f>
        <v>0.2453716850688</v>
      </c>
      <c r="P39">
        <f>P23*1000*budget!$Z$33</f>
        <v>0.26050554593280001</v>
      </c>
      <c r="Q39">
        <f>Q23*1000*budget!$Z$33</f>
        <v>0.20517046272</v>
      </c>
      <c r="R39">
        <f>R23*1000*budget!$Z$33</f>
        <v>0.20450010378240002</v>
      </c>
      <c r="S39">
        <f>S23*1000*budget!$Z$33</f>
        <v>0.2029562468352</v>
      </c>
      <c r="T39">
        <f>T23*1000*budget!$Z$33</f>
        <v>0.22089342689280003</v>
      </c>
      <c r="U39">
        <f>U23*1000*budget!$Z$33</f>
        <v>0.2325129818112</v>
      </c>
      <c r="V39">
        <f>V23*1000*budget!$Z$33</f>
        <v>0.18952875417600001</v>
      </c>
      <c r="W39">
        <f>W23*1000*budget!$Z$33</f>
        <v>0.22235602821120004</v>
      </c>
      <c r="X39">
        <f>X23*1000*budget!$Z$33</f>
        <v>0.22408271032319999</v>
      </c>
      <c r="Y39">
        <f>Y23*1000*budget!$Z$33</f>
        <v>0.22587033415680002</v>
      </c>
      <c r="Z39">
        <f>Z23*1000*budget!$Z$33</f>
        <v>0.17833579130880001</v>
      </c>
      <c r="AA39">
        <f>AA23*1000*budget!$Z$33</f>
        <v>0.25658496184320001</v>
      </c>
      <c r="AB39">
        <f>AB23*1000*budget!$Z$33</f>
        <v>0.19862938460160004</v>
      </c>
      <c r="AC39">
        <f>AC23*1000*budget!$Z$33</f>
        <v>0.22522028912640002</v>
      </c>
      <c r="AD39">
        <f>AD23*1000*budget!$Z$33</f>
        <v>0.21116306534400001</v>
      </c>
      <c r="AE39">
        <f>AE23*1000*budget!$Z$33</f>
        <v>0.21890266398720004</v>
      </c>
      <c r="AF39">
        <f>AF23*1000*budget!$Z$33</f>
        <v>0.21315382824960002</v>
      </c>
      <c r="AG39">
        <f>AG23*1000*budget!$Z$33</f>
        <v>0.16198309601280003</v>
      </c>
      <c r="AH39">
        <f>AH23*1000*budget!$Z$33</f>
        <v>0.16143462051839999</v>
      </c>
      <c r="AI39">
        <f>AI23*1000*budget!$Z$33</f>
        <v>0.20078265876480003</v>
      </c>
      <c r="AJ39">
        <f>AJ23*1000*budget!$Z$33</f>
        <v>0.14686954905600003</v>
      </c>
      <c r="AK39">
        <f>AK23*1000*budget!$Z$33</f>
        <v>0.1740495568896</v>
      </c>
      <c r="AL39">
        <f>AL23*1000*budget!$Z$33</f>
        <v>0.19452597534719998</v>
      </c>
      <c r="AM39">
        <f>AM23*1000*budget!$Z$33</f>
        <v>0.18026561249280001</v>
      </c>
      <c r="AN39">
        <f>AN23*1000*budget!$Z$33</f>
        <v>0.14833215037440003</v>
      </c>
      <c r="AO39">
        <f>AO23*1000*budget!$Z$33</f>
        <v>0.23379275796480004</v>
      </c>
      <c r="AP39">
        <f>AP23*1000*budget!$Z$33</f>
        <v>0.16125179535360001</v>
      </c>
      <c r="AQ39">
        <f>AQ23*1000*budget!$Z$33</f>
        <v>0.19460723097600002</v>
      </c>
      <c r="AR39">
        <f>AR23*1000*budget!$Z$33</f>
        <v>0.17918897541120005</v>
      </c>
      <c r="AS39">
        <f>AS23*1000*budget!$Z$33</f>
        <v>0.23133477519360002</v>
      </c>
      <c r="AT39">
        <f>AT23*1000*budget!$Z$33</f>
        <v>0.21577432227840002</v>
      </c>
      <c r="AU39">
        <f>AU23*1000*budget!$Z$33</f>
        <v>0.15792031457280001</v>
      </c>
      <c r="AV39" s="50">
        <f t="shared" si="15"/>
        <v>0.19600889057280008</v>
      </c>
      <c r="AW39" t="s">
        <v>89</v>
      </c>
      <c r="AX39" s="26"/>
      <c r="AZ39">
        <f t="shared" si="13"/>
        <v>0.19600889057280008</v>
      </c>
      <c r="BC39" s="52">
        <f t="shared" si="14"/>
        <v>3.6052568967704909E-2</v>
      </c>
    </row>
    <row r="40" spans="1:55" x14ac:dyDescent="0.2">
      <c r="A40" t="s">
        <v>90</v>
      </c>
      <c r="B40">
        <f>B24*1000*budget!$Z$33</f>
        <v>1.0741181571072</v>
      </c>
      <c r="C40" s="39">
        <f>C24*1000*budget!$Z$33</f>
        <v>1.0412096274432001</v>
      </c>
      <c r="D40">
        <f>D24*1000*budget!$Z$33</f>
        <v>1.0875862775808001</v>
      </c>
      <c r="E40">
        <f>E24*1000*budget!$Z$33</f>
        <v>1.152712664064</v>
      </c>
      <c r="F40">
        <f>F24*1000*budget!$Z$33</f>
        <v>1.1647791249408002</v>
      </c>
      <c r="G40">
        <f>G24*1000*budget!$Z$33</f>
        <v>1.1640884520960002</v>
      </c>
      <c r="H40">
        <f>H24*1000*budget!$Z$33</f>
        <v>1.0922584762368002</v>
      </c>
      <c r="I40">
        <f>I24*1000*budget!$Z$33</f>
        <v>1.1537486733312001</v>
      </c>
      <c r="J40">
        <f>J24*1000*budget!$Z$33</f>
        <v>1.1445667872768002</v>
      </c>
      <c r="K40">
        <f>K24*1000*budget!$Z$33</f>
        <v>1.1964281923584001</v>
      </c>
      <c r="L40">
        <f>L24*1000*budget!$Z$33</f>
        <v>1.1269952575488</v>
      </c>
      <c r="M40">
        <f>M24*1000*budget!$Z$33</f>
        <v>1.1556378667008003</v>
      </c>
      <c r="N40">
        <f>N24*1000*budget!$Z$33</f>
        <v>1.2253145683968001</v>
      </c>
      <c r="O40">
        <f>O24*1000*budget!$Z$33</f>
        <v>1.2398796398592002</v>
      </c>
      <c r="P40">
        <f>P24*1000*budget!$Z$33</f>
        <v>1.2531039934464001</v>
      </c>
      <c r="Q40">
        <f>Q24*1000*budget!$Z$33</f>
        <v>1.2581621563392</v>
      </c>
      <c r="R40">
        <f>R24*1000*budget!$Z$33</f>
        <v>1.2358981140480001</v>
      </c>
      <c r="S40">
        <f>S24*1000*budget!$Z$33</f>
        <v>1.3010651283455998</v>
      </c>
      <c r="T40">
        <f>T24*1000*budget!$Z$33</f>
        <v>1.3161786753024001</v>
      </c>
      <c r="U40">
        <f>U24*1000*budget!$Z$33</f>
        <v>1.2991962488832001</v>
      </c>
      <c r="V40">
        <f>V24*1000*budget!$Z$33</f>
        <v>1.2234253750272002</v>
      </c>
      <c r="W40">
        <f>W24*1000*budget!$Z$33</f>
        <v>1.3988562776064004</v>
      </c>
      <c r="X40">
        <f>X24*1000*budget!$Z$33</f>
        <v>1.3942450206720003</v>
      </c>
      <c r="Y40">
        <f>Y24*1000*budget!$Z$33</f>
        <v>1.3553642022912002</v>
      </c>
      <c r="Z40">
        <f>Z24*1000*budget!$Z$33</f>
        <v>1.4170575384576001</v>
      </c>
      <c r="AA40">
        <f>AA24*1000*budget!$Z$33</f>
        <v>1.4168137715712004</v>
      </c>
      <c r="AB40">
        <f>AB24*1000*budget!$Z$33</f>
        <v>1.3873992339456001</v>
      </c>
      <c r="AC40">
        <f>AC24*1000*budget!$Z$33</f>
        <v>1.4397888006144</v>
      </c>
      <c r="AD40">
        <f>AD24*1000*budget!$Z$33</f>
        <v>1.3517889546240001</v>
      </c>
      <c r="AE40">
        <f>AE24*1000*budget!$Z$33</f>
        <v>1.3841083809792001</v>
      </c>
      <c r="AF40">
        <f>AF24*1000*budget!$Z$33</f>
        <v>1.249000584192</v>
      </c>
      <c r="AG40">
        <f>AG24*1000*budget!$Z$33</f>
        <v>1.5059715102720002</v>
      </c>
      <c r="AH40">
        <f>AH24*1000*budget!$Z$33</f>
        <v>1.5250665830400001</v>
      </c>
      <c r="AI40">
        <f>AI24*1000*budget!$Z$33</f>
        <v>1.5259603949568001</v>
      </c>
      <c r="AJ40">
        <f>AJ24*1000*budget!$Z$33</f>
        <v>1.5450554677248001</v>
      </c>
      <c r="AK40">
        <f>AK24*1000*budget!$Z$33</f>
        <v>1.4205515304960004</v>
      </c>
      <c r="AL40">
        <f>AL24*1000*budget!$Z$33</f>
        <v>1.5131829473280001</v>
      </c>
      <c r="AM40">
        <f>AM24*1000*budget!$Z$33</f>
        <v>1.6269611415552001</v>
      </c>
      <c r="AN40">
        <f>AN24*1000*budget!$Z$33</f>
        <v>1.5722354755584</v>
      </c>
      <c r="AO40">
        <f>AO24*1000*budget!$Z$33</f>
        <v>1.547513450496</v>
      </c>
      <c r="AP40">
        <f>AP24*1000*budget!$Z$33</f>
        <v>1.5436741220352002</v>
      </c>
      <c r="AQ40">
        <f>AQ24*1000*budget!$Z$33</f>
        <v>1.4633326190592002</v>
      </c>
      <c r="AR40">
        <f>AR24*1000*budget!$Z$33</f>
        <v>1.654669310976</v>
      </c>
      <c r="AS40">
        <f>AS24*1000*budget!$Z$33</f>
        <v>1.6058753058816</v>
      </c>
      <c r="AT40">
        <f>AT24*1000*budget!$Z$33</f>
        <v>1.6637293135872</v>
      </c>
      <c r="AU40">
        <f>AU24*1000*budget!$Z$33</f>
        <v>1.7094152908800002</v>
      </c>
      <c r="AV40" s="50">
        <f t="shared" si="15"/>
        <v>1.3566633895116795</v>
      </c>
      <c r="AW40" t="s">
        <v>90</v>
      </c>
      <c r="AX40" s="50">
        <f>AV40+AV41</f>
        <v>2.1459557395660793</v>
      </c>
      <c r="AZ40">
        <f t="shared" si="13"/>
        <v>0.28254523240447948</v>
      </c>
      <c r="BA40" s="36">
        <f>C40+C41</f>
        <v>1.7277790629888004</v>
      </c>
      <c r="BB40" s="36">
        <f>AU39+AU40</f>
        <v>1.8673356054528003</v>
      </c>
      <c r="BC40" s="52">
        <f t="shared" si="14"/>
        <v>0.1783776522604274</v>
      </c>
    </row>
    <row r="41" spans="1:55" x14ac:dyDescent="0.2">
      <c r="A41" t="s">
        <v>91</v>
      </c>
      <c r="B41">
        <f>B25*1000*budget!$Z$33</f>
        <v>0.69508096266240005</v>
      </c>
      <c r="C41">
        <f>C25*1000*budget!$Z$33</f>
        <v>0.68656943554560013</v>
      </c>
      <c r="D41">
        <f>D25*1000*budget!$Z$33</f>
        <v>0.70210957455360012</v>
      </c>
      <c r="E41">
        <f>E25*1000*budget!$Z$33</f>
        <v>0.72169218109440003</v>
      </c>
      <c r="F41">
        <f>F25*1000*budget!$Z$33</f>
        <v>0.73599317176320012</v>
      </c>
      <c r="G41">
        <f>G25*1000*budget!$Z$33</f>
        <v>0.74604855582720009</v>
      </c>
      <c r="H41">
        <f>H25*1000*budget!$Z$33</f>
        <v>0.72260630691840011</v>
      </c>
      <c r="I41">
        <f>I25*1000*budget!$Z$33</f>
        <v>0.72120464732160006</v>
      </c>
      <c r="J41">
        <f>J25*1000*budget!$Z$33</f>
        <v>0.69967190568960003</v>
      </c>
      <c r="K41">
        <f>K25*1000*budget!$Z$33</f>
        <v>0.7093006977023999</v>
      </c>
      <c r="L41">
        <f>L25*1000*budget!$Z$33</f>
        <v>0.7023127136256001</v>
      </c>
      <c r="M41">
        <f>M25*1000*budget!$Z$33</f>
        <v>0.70997105664000015</v>
      </c>
      <c r="N41">
        <f>N25*1000*budget!$Z$33</f>
        <v>0.73599317176320012</v>
      </c>
      <c r="O41">
        <f>O25*1000*budget!$Z$33</f>
        <v>0.74909564190720002</v>
      </c>
      <c r="P41">
        <f>P25*1000*budget!$Z$33</f>
        <v>0.75445851340800008</v>
      </c>
      <c r="Q41">
        <f>Q25*1000*budget!$Z$33</f>
        <v>0.75092389355520006</v>
      </c>
      <c r="R41">
        <f>R25*1000*budget!$Z$33</f>
        <v>0.7479986909184001</v>
      </c>
      <c r="S41">
        <f>S25*1000*budget!$Z$33</f>
        <v>0.77046587228160013</v>
      </c>
      <c r="T41">
        <f>T25*1000*budget!$Z$33</f>
        <v>0.7751380709375999</v>
      </c>
      <c r="U41">
        <f>U25*1000*budget!$Z$33</f>
        <v>0.77343170273280004</v>
      </c>
      <c r="V41">
        <f>V25*1000*budget!$Z$33</f>
        <v>0.75608362598400014</v>
      </c>
      <c r="W41">
        <f>W25*1000*budget!$Z$33</f>
        <v>0.80241964830720014</v>
      </c>
      <c r="X41">
        <f>X25*1000*budget!$Z$33</f>
        <v>0.81269848535040001</v>
      </c>
      <c r="Y41">
        <f>Y25*1000*budget!$Z$33</f>
        <v>0.80412601651200011</v>
      </c>
      <c r="Z41">
        <f>Z25*1000*budget!$Z$33</f>
        <v>0.81682220851200005</v>
      </c>
      <c r="AA41">
        <f>AA25*1000*budget!$Z$33</f>
        <v>0.82055996743680004</v>
      </c>
      <c r="AB41">
        <f>AB25*1000*budget!$Z$33</f>
        <v>0.8120281264128002</v>
      </c>
      <c r="AC41">
        <f>AC25*1000*budget!$Z$33</f>
        <v>0.82234759127040002</v>
      </c>
      <c r="AD41">
        <f>AD25*1000*budget!$Z$33</f>
        <v>0.79803184435200014</v>
      </c>
      <c r="AE41">
        <f>AE25*1000*budget!$Z$33</f>
        <v>0.80532453703680007</v>
      </c>
      <c r="AF41">
        <f>AF25*1000*budget!$Z$33</f>
        <v>0.76410761932800009</v>
      </c>
      <c r="AG41">
        <f>AG25*1000*budget!$Z$33</f>
        <v>0.82468369059840008</v>
      </c>
      <c r="AH41">
        <f>AH25*1000*budget!$Z$33</f>
        <v>0.84459131965440015</v>
      </c>
      <c r="AI41">
        <f>AI25*1000*budget!$Z$33</f>
        <v>0.84615549050880001</v>
      </c>
      <c r="AJ41">
        <f>AJ25*1000*budget!$Z$33</f>
        <v>0.84863378718720017</v>
      </c>
      <c r="AK41">
        <f>AK25*1000*budget!$Z$33</f>
        <v>0.81700503367680011</v>
      </c>
      <c r="AL41">
        <f>AL25*1000*budget!$Z$33</f>
        <v>0.8395128428544002</v>
      </c>
      <c r="AM41">
        <f>AM25*1000*budget!$Z$33</f>
        <v>0.87431056588800005</v>
      </c>
      <c r="AN41">
        <f>AN25*1000*budget!$Z$33</f>
        <v>0.86638814208000003</v>
      </c>
      <c r="AO41">
        <f>AO25*1000*budget!$Z$33</f>
        <v>0.86051742289920019</v>
      </c>
      <c r="AP41">
        <f>AP25*1000*budget!$Z$33</f>
        <v>0.84195051171839996</v>
      </c>
      <c r="AQ41">
        <f>AQ25*1000*budget!$Z$33</f>
        <v>0.80644180193280002</v>
      </c>
      <c r="AR41">
        <f>AR25*1000*budget!$Z$33</f>
        <v>0.86825702154240014</v>
      </c>
      <c r="AS41">
        <f>AS25*1000*budget!$Z$33</f>
        <v>0.87528563343360011</v>
      </c>
      <c r="AT41">
        <f>AT25*1000*budget!$Z$33</f>
        <v>0.88383778836480009</v>
      </c>
      <c r="AU41">
        <f>AU25*1000*budget!$Z$33</f>
        <v>0.89104922542080001</v>
      </c>
      <c r="AV41" s="50">
        <f t="shared" si="15"/>
        <v>0.78929235005440002</v>
      </c>
      <c r="AW41" t="s">
        <v>91</v>
      </c>
      <c r="AX41" s="26"/>
      <c r="AZ41">
        <f t="shared" si="13"/>
        <v>9.4211387391999968E-2</v>
      </c>
      <c r="BC41" s="52">
        <f t="shared" si="14"/>
        <v>5.8271412248309798E-2</v>
      </c>
    </row>
    <row r="42" spans="1:55" x14ac:dyDescent="0.2">
      <c r="A42" t="s">
        <v>92</v>
      </c>
      <c r="B42">
        <f>B26*1000*budget!$Z$33</f>
        <v>0</v>
      </c>
      <c r="C42">
        <f>C26*1000*budget!$Z$33</f>
        <v>0</v>
      </c>
      <c r="D42">
        <f>D26*1000*budget!$Z$33</f>
        <v>0</v>
      </c>
      <c r="E42">
        <f>E26*1000*budget!$Z$33</f>
        <v>0</v>
      </c>
      <c r="F42">
        <f>F26*1000*budget!$Z$33</f>
        <v>0</v>
      </c>
      <c r="G42">
        <f>G26*1000*budget!$Z$33</f>
        <v>0</v>
      </c>
      <c r="H42">
        <f>H26*1000*budget!$Z$33</f>
        <v>0</v>
      </c>
      <c r="I42">
        <f>I26*1000*budget!$Z$33</f>
        <v>0</v>
      </c>
      <c r="J42">
        <f>J26*1000*budget!$Z$33</f>
        <v>0</v>
      </c>
      <c r="K42">
        <f>K26*1000*budget!$Z$33</f>
        <v>0</v>
      </c>
      <c r="L42">
        <f>L26*1000*budget!$Z$33</f>
        <v>0</v>
      </c>
      <c r="M42">
        <f>M26*1000*budget!$Z$33</f>
        <v>0</v>
      </c>
      <c r="N42">
        <f>N26*1000*budget!$Z$33</f>
        <v>0</v>
      </c>
      <c r="O42">
        <f>O26*1000*budget!$Z$33</f>
        <v>0</v>
      </c>
      <c r="P42">
        <f>P26*1000*budget!$Z$33</f>
        <v>0</v>
      </c>
      <c r="Q42">
        <f>Q26*1000*budget!$Z$33</f>
        <v>0</v>
      </c>
      <c r="R42">
        <f>R26*1000*budget!$Z$33</f>
        <v>2.132960256E-3</v>
      </c>
      <c r="S42">
        <f>S26*1000*budget!$Z$33</f>
        <v>0</v>
      </c>
      <c r="T42">
        <f>T26*1000*budget!$Z$33</f>
        <v>0</v>
      </c>
      <c r="U42">
        <f>U26*1000*budget!$Z$33</f>
        <v>0</v>
      </c>
      <c r="V42">
        <f>V26*1000*budget!$Z$33</f>
        <v>0</v>
      </c>
      <c r="W42">
        <f>W26*1000*budget!$Z$33</f>
        <v>0</v>
      </c>
      <c r="X42">
        <f>X26*1000*budget!$Z$33</f>
        <v>9.1412582400000008E-4</v>
      </c>
      <c r="Y42">
        <f>Y26*1000*budget!$Z$33</f>
        <v>0</v>
      </c>
      <c r="Z42">
        <f>Z26*1000*budget!$Z$33</f>
        <v>0</v>
      </c>
      <c r="AA42">
        <f>AA26*1000*budget!$Z$33</f>
        <v>7.9427377152000017E-3</v>
      </c>
      <c r="AB42">
        <f>AB26*1000*budget!$Z$33</f>
        <v>1.4951035699200001E-2</v>
      </c>
      <c r="AC42">
        <f>AC26*1000*budget!$Z$33</f>
        <v>6.1347999744000006E-3</v>
      </c>
      <c r="AD42">
        <f>AD26*1000*budget!$Z$33</f>
        <v>4.7331403776000001E-3</v>
      </c>
      <c r="AE42">
        <f>AE26*1000*budget!$Z$33</f>
        <v>3.1283417088000002E-3</v>
      </c>
      <c r="AF42">
        <f>AF26*1000*budget!$Z$33</f>
        <v>6.8396925542400011E-2</v>
      </c>
      <c r="AG42">
        <f>AG26*1000*budget!$Z$33</f>
        <v>7.9833655296000002E-3</v>
      </c>
      <c r="AH42">
        <f>AH26*1000*budget!$Z$33</f>
        <v>3.4878978662400008E-2</v>
      </c>
      <c r="AI42">
        <f>AI26*1000*budget!$Z$33</f>
        <v>3.2339740262400003E-2</v>
      </c>
      <c r="AJ42">
        <f>AJ26*1000*budget!$Z$33</f>
        <v>6.9473562624000011E-3</v>
      </c>
      <c r="AK42">
        <f>AK26*1000*budget!$Z$33</f>
        <v>7.2256567910400013E-2</v>
      </c>
      <c r="AL42">
        <f>AL26*1000*budget!$Z$33</f>
        <v>1.5235430400000001E-2</v>
      </c>
      <c r="AM42">
        <f>AM26*1000*budget!$Z$33</f>
        <v>2.2548436992000003E-3</v>
      </c>
      <c r="AN42">
        <f>AN26*1000*budget!$Z$33</f>
        <v>2.1939019776000004E-3</v>
      </c>
      <c r="AO42">
        <f>AO26*1000*budget!$Z$33</f>
        <v>9.9538145280000014E-3</v>
      </c>
      <c r="AP42">
        <f>AP26*1000*budget!$Z$33</f>
        <v>4.8854946816E-2</v>
      </c>
      <c r="AQ42">
        <f>AQ26*1000*budget!$Z$33</f>
        <v>2.8845748224000005E-3</v>
      </c>
      <c r="AR42">
        <f>AR26*1000*budget!$Z$33</f>
        <v>1.4016595968E-3</v>
      </c>
      <c r="AS42">
        <f>AS26*1000*budget!$Z$33</f>
        <v>8.0768095027200018E-2</v>
      </c>
      <c r="AT42">
        <f>AT26*1000*budget!$Z$33</f>
        <v>0</v>
      </c>
      <c r="AU42">
        <f>AU26*1000*budget!$Z$33</f>
        <v>3.5955615744000004E-2</v>
      </c>
      <c r="AV42" s="40">
        <f t="shared" si="15"/>
        <v>1.0272065740800002E-2</v>
      </c>
      <c r="AW42" t="s">
        <v>92</v>
      </c>
      <c r="AX42" s="50">
        <f>AVERAGE(P42:AU42)</f>
        <v>1.4445092448000001E-2</v>
      </c>
      <c r="AY42" t="s">
        <v>92</v>
      </c>
      <c r="AZ42">
        <f t="shared" si="13"/>
        <v>1.0272065740800002E-2</v>
      </c>
      <c r="BA42" s="50">
        <f>AVERAGE(P42:AE42)</f>
        <v>2.4960713472000004E-3</v>
      </c>
      <c r="BB42" s="50">
        <f>AVERAGE(AG42:AU42)</f>
        <v>2.3593926082560009E-2</v>
      </c>
      <c r="BC42" s="52">
        <f t="shared" si="14"/>
        <v>2.047263718981767E-2</v>
      </c>
    </row>
    <row r="43" spans="1:55" x14ac:dyDescent="0.2">
      <c r="A43" t="s">
        <v>62</v>
      </c>
      <c r="B43">
        <f>B28*1000*budget!$Z$33</f>
        <v>12.187877100134401</v>
      </c>
      <c r="C43">
        <f>C28*1000*budget!$Z$33</f>
        <v>11.888429794099201</v>
      </c>
      <c r="D43">
        <f>D28*1000*budget!$Z$33</f>
        <v>12.419130619699201</v>
      </c>
      <c r="E43">
        <f>E28*1000*budget!$Z$33</f>
        <v>13.195934431027201</v>
      </c>
      <c r="F43">
        <f>F28*1000*budget!$Z$33</f>
        <v>12.981582082252801</v>
      </c>
      <c r="G43">
        <f>G28*1000*budget!$Z$33</f>
        <v>13.259110682419202</v>
      </c>
      <c r="H43">
        <f>H28*1000*budget!$Z$33</f>
        <v>12.271468828262401</v>
      </c>
      <c r="I43">
        <f>I28*1000*budget!$Z$33</f>
        <v>11.878435351756801</v>
      </c>
      <c r="J43">
        <f>J28*1000*budget!$Z$33</f>
        <v>10.991956755455998</v>
      </c>
      <c r="K43">
        <f>K28*1000*budget!$Z$33</f>
        <v>13.053208919040003</v>
      </c>
      <c r="L43">
        <f>L28*1000*budget!$Z$33</f>
        <v>11.797870395801601</v>
      </c>
      <c r="M43">
        <f>M28*1000*budget!$Z$33</f>
        <v>11.721347907379203</v>
      </c>
      <c r="N43">
        <f>N28*1000*budget!$Z$33</f>
        <v>12.449682736128</v>
      </c>
      <c r="O43">
        <f>O28*1000*budget!$Z$33</f>
        <v>12.804383869747202</v>
      </c>
      <c r="P43">
        <f>P28*1000*budget!$Z$33</f>
        <v>12.3783606079488</v>
      </c>
      <c r="Q43">
        <f>Q28*1000*budget!$Z$33</f>
        <v>11.931556219084799</v>
      </c>
      <c r="R43">
        <f>R28*1000*budget!$Z$33</f>
        <v>11.788485370675202</v>
      </c>
      <c r="S43">
        <f>S28*1000*budget!$Z$33</f>
        <v>12.483281938636802</v>
      </c>
      <c r="T43">
        <f>T28*1000*budget!$Z$33</f>
        <v>12.234660028416004</v>
      </c>
      <c r="U43">
        <f>U28*1000*budget!$Z$33</f>
        <v>12.290685784473601</v>
      </c>
      <c r="V43">
        <f>V28*1000*budget!$Z$33</f>
        <v>11.437948588032002</v>
      </c>
      <c r="W43">
        <f>W28*1000*budget!$Z$33</f>
        <v>13.157317693440001</v>
      </c>
      <c r="X43">
        <f>X28*1000*budget!$Z$33</f>
        <v>12.964924678348803</v>
      </c>
      <c r="Y43">
        <f>Y28*1000*budget!$Z$33</f>
        <v>12.410131558809601</v>
      </c>
      <c r="Z43">
        <f>Z28*1000*budget!$Z$33</f>
        <v>12.764182647398401</v>
      </c>
      <c r="AA43">
        <f>AA28*1000*budget!$Z$33</f>
        <v>12.9039423289344</v>
      </c>
      <c r="AB43">
        <f>AB28*1000*budget!$Z$33</f>
        <v>12.502823917363202</v>
      </c>
      <c r="AC43">
        <f>AC28*1000*budget!$Z$33</f>
        <v>13.052518246195202</v>
      </c>
      <c r="AD43">
        <f>AD28*1000*budget!$Z$33</f>
        <v>11.6808216625152</v>
      </c>
      <c r="AE43">
        <f>AE28*1000*budget!$Z$33</f>
        <v>12.1757903253504</v>
      </c>
      <c r="AF43">
        <f>AF28*1000*budget!$Z$33</f>
        <v>10.7690319378432</v>
      </c>
      <c r="AG43">
        <f>AG28*1000*budget!$Z$33</f>
        <v>13.388977491148802</v>
      </c>
      <c r="AH43">
        <f>AH28*1000*budget!$Z$33</f>
        <v>13.417030996992002</v>
      </c>
      <c r="AI43">
        <f>AI28*1000*budget!$Z$33</f>
        <v>12.973842483609602</v>
      </c>
      <c r="AJ43">
        <f>AJ28*1000*budget!$Z$33</f>
        <v>13.321555633152</v>
      </c>
      <c r="AK43">
        <f>AK28*1000*budget!$Z$33</f>
        <v>12.286744886476802</v>
      </c>
      <c r="AL43">
        <f>AL28*1000*budget!$Z$33</f>
        <v>12.828110513356801</v>
      </c>
      <c r="AM43">
        <f>AM28*1000*budget!$Z$33</f>
        <v>13.792106979532802</v>
      </c>
      <c r="AN43">
        <f>AN28*1000*budget!$Z$33</f>
        <v>13.115410102886402</v>
      </c>
      <c r="AO43">
        <f>AO28*1000*budget!$Z$33</f>
        <v>13.0865846685696</v>
      </c>
      <c r="AP43">
        <f>AP28*1000*budget!$Z$33</f>
        <v>12.1156002183168</v>
      </c>
      <c r="AQ43">
        <f>AQ28*1000*budget!$Z$33</f>
        <v>11.330427077222403</v>
      </c>
      <c r="AR43">
        <f>AR28*1000*budget!$Z$33</f>
        <v>13.888780863897601</v>
      </c>
      <c r="AS43">
        <f>AS28*1000*budget!$Z$33</f>
        <v>13.566419470540801</v>
      </c>
      <c r="AT43">
        <f>AT28*1000*budget!$Z$33</f>
        <v>13.950006980198403</v>
      </c>
      <c r="AU43">
        <f>AU28*1000*budget!$Z$33</f>
        <v>13.467064150425601</v>
      </c>
      <c r="AV43" s="10">
        <f t="shared" si="15"/>
        <v>12.581503742730241</v>
      </c>
      <c r="AW43" t="s">
        <v>62</v>
      </c>
      <c r="AX43" s="26"/>
      <c r="AZ43">
        <f t="shared" si="13"/>
        <v>0.39362664259584079</v>
      </c>
      <c r="BC43" s="50">
        <f t="shared" si="14"/>
        <v>0.75883485957920305</v>
      </c>
    </row>
    <row r="44" spans="1:55" x14ac:dyDescent="0.2">
      <c r="A44" t="s">
        <v>63</v>
      </c>
      <c r="B44">
        <f>B29*1000*budget!$Z$33</f>
        <v>2.04510260736</v>
      </c>
      <c r="C44">
        <f>C29*1000*budget!$Z$33</f>
        <v>1.4943519553536002</v>
      </c>
      <c r="D44">
        <f>D29*1000*budget!$Z$33</f>
        <v>2.2846645149696001</v>
      </c>
      <c r="E44">
        <f>E29*1000*budget!$Z$33</f>
        <v>3.0703251898368005</v>
      </c>
      <c r="F44">
        <f>F29*1000*budget!$Z$33</f>
        <v>2.5103723378687999</v>
      </c>
      <c r="G44">
        <f>G29*1000*budget!$Z$33</f>
        <v>2.7999673989120004</v>
      </c>
      <c r="H44">
        <f>H29*1000*budget!$Z$33</f>
        <v>2.2185427470336005</v>
      </c>
      <c r="I44">
        <f>I29*1000*budget!$Z$33</f>
        <v>1.1825741076480001</v>
      </c>
      <c r="J44">
        <f>J29*1000*budget!$Z$33</f>
        <v>0.72809106186240002</v>
      </c>
      <c r="K44">
        <f>K29*1000*budget!$Z$33</f>
        <v>3.0644341567488</v>
      </c>
      <c r="L44">
        <f>L29*1000*budget!$Z$33</f>
        <v>1.7685084469248</v>
      </c>
      <c r="M44">
        <f>M29*1000*budget!$Z$33</f>
        <v>1.1586443249664</v>
      </c>
      <c r="N44">
        <f>N29*1000*budget!$Z$33</f>
        <v>1.8136256348160003</v>
      </c>
      <c r="O44">
        <f>O29*1000*budget!$Z$33</f>
        <v>2.7123941449728002</v>
      </c>
      <c r="P44">
        <f>P29*1000*budget!$Z$33</f>
        <v>1.5258994532352002</v>
      </c>
      <c r="Q44">
        <f>Q29*1000*budget!$Z$33</f>
        <v>1.1267921184767999</v>
      </c>
      <c r="R44">
        <f>R29*1000*budget!$Z$33</f>
        <v>0.78584350003199999</v>
      </c>
      <c r="S44">
        <f>S29*1000*budget!$Z$33</f>
        <v>1.9937896777728001</v>
      </c>
      <c r="T44">
        <f>T29*1000*budget!$Z$33</f>
        <v>1.8177290440704001</v>
      </c>
      <c r="U44">
        <f>U29*1000*budget!$Z$33</f>
        <v>2.1932113047552004</v>
      </c>
      <c r="V44">
        <f>V29*1000*budget!$Z$33</f>
        <v>0.76012609351680016</v>
      </c>
      <c r="W44">
        <f>W29*1000*budget!$Z$33</f>
        <v>2.6758291120128006</v>
      </c>
      <c r="X44">
        <f>X29*1000*budget!$Z$33</f>
        <v>2.6413157836800005</v>
      </c>
      <c r="Y44">
        <f>Y29*1000*budget!$Z$33</f>
        <v>2.2472462979072003</v>
      </c>
      <c r="Z44">
        <f>Z29*1000*budget!$Z$33</f>
        <v>1.9582403401728001</v>
      </c>
      <c r="AA44">
        <f>AA29*1000*budget!$Z$33</f>
        <v>2.2468197058559998</v>
      </c>
      <c r="AB44">
        <f>AB29*1000*budget!$Z$33</f>
        <v>2.0776048588800005</v>
      </c>
      <c r="AC44">
        <f>AC29*1000*budget!$Z$33</f>
        <v>2.6514321094656004</v>
      </c>
      <c r="AD44">
        <f>AD29*1000*budget!$Z$33</f>
        <v>1.3624943837184003</v>
      </c>
      <c r="AE44">
        <f>AE29*1000*budget!$Z$33</f>
        <v>1.6804273453056002</v>
      </c>
      <c r="AF44">
        <f>AF29*1000*budget!$Z$33</f>
        <v>0.67757037465600012</v>
      </c>
      <c r="AG44">
        <f>AG29*1000*budget!$Z$33</f>
        <v>3.4878775523328001</v>
      </c>
      <c r="AH44">
        <f>AH29*1000*budget!$Z$33</f>
        <v>3.3567106535424003</v>
      </c>
      <c r="AI44">
        <f>AI29*1000*budget!$Z$33</f>
        <v>2.6987025715200001</v>
      </c>
      <c r="AJ44">
        <f>AJ29*1000*budget!$Z$33</f>
        <v>2.8551196569600004</v>
      </c>
      <c r="AK44">
        <f>AK29*1000*budget!$Z$33</f>
        <v>1.7814890336256</v>
      </c>
      <c r="AL44">
        <f>AL29*1000*budget!$Z$33</f>
        <v>2.2672961243136003</v>
      </c>
      <c r="AM44">
        <f>AM29*1000*budget!$Z$33</f>
        <v>3.2595695493119998</v>
      </c>
      <c r="AN44">
        <f>AN29*1000*budget!$Z$33</f>
        <v>2.7656978374656003</v>
      </c>
      <c r="AO44">
        <f>AO29*1000*budget!$Z$33</f>
        <v>2.8740319045632003</v>
      </c>
      <c r="AP44">
        <f>AP29*1000*budget!$Z$33</f>
        <v>1.9135700582400001</v>
      </c>
      <c r="AQ44">
        <f>AQ29*1000*budget!$Z$33</f>
        <v>1.1574254905344001</v>
      </c>
      <c r="AR44">
        <f>AR29*1000*budget!$Z$33</f>
        <v>3.3691427647488004</v>
      </c>
      <c r="AS44">
        <f>AS29*1000*budget!$Z$33</f>
        <v>3.7053379289088002</v>
      </c>
      <c r="AT44">
        <f>AT29*1000*budget!$Z$33</f>
        <v>3.7384089698304006</v>
      </c>
      <c r="AU44">
        <f>AU29*1000*budget!$Z$33</f>
        <v>2.9569735876608001</v>
      </c>
      <c r="AV44" s="40">
        <f t="shared" ref="AV44:AV52" si="16">AVERAGE(C44:AU44)</f>
        <v>2.2092493601996801</v>
      </c>
      <c r="AW44" t="s">
        <v>63</v>
      </c>
      <c r="AX44" s="50">
        <f>AV44-AV45</f>
        <v>2.3944034016051203</v>
      </c>
      <c r="AZ44">
        <f t="shared" si="13"/>
        <v>0.16414675283968005</v>
      </c>
      <c r="BC44" s="50">
        <f t="shared" si="14"/>
        <v>0.83529397814115736</v>
      </c>
    </row>
    <row r="45" spans="1:55" x14ac:dyDescent="0.2">
      <c r="A45" t="s">
        <v>61</v>
      </c>
      <c r="B45">
        <f>B27*1000*budget!$Z$33</f>
        <v>0.25613805588480004</v>
      </c>
      <c r="C45">
        <f>C27*1000*budget!$Z$33</f>
        <v>-0.39953392680960009</v>
      </c>
      <c r="D45">
        <f>D27*1000*budget!$Z$33</f>
        <v>0.30682125434880003</v>
      </c>
      <c r="E45">
        <f>E27*1000*budget!$Z$33</f>
        <v>0.99907858391039994</v>
      </c>
      <c r="F45">
        <f>F27*1000*budget!$Z$33</f>
        <v>0.41950249758720004</v>
      </c>
      <c r="G45">
        <f>G27*1000*budget!$Z$33</f>
        <v>0.6715168303104001</v>
      </c>
      <c r="H45">
        <f>H27*1000*budget!$Z$33</f>
        <v>0.24421379235840002</v>
      </c>
      <c r="I45">
        <f>I27*1000*budget!$Z$33</f>
        <v>-0.8727667089408</v>
      </c>
      <c r="J45">
        <f>J27*1000*budget!$Z$33</f>
        <v>-1.3302155851776003</v>
      </c>
      <c r="K45">
        <f>K27*1000*budget!$Z$33</f>
        <v>0.94772502650880019</v>
      </c>
      <c r="L45">
        <f>L27*1000*budget!$Z$33</f>
        <v>-0.37599010836480001</v>
      </c>
      <c r="M45">
        <f>M27*1000*budget!$Z$33</f>
        <v>-0.98305091112960008</v>
      </c>
      <c r="N45">
        <f>N27*1000*budget!$Z$33</f>
        <v>-0.41535846051840003</v>
      </c>
      <c r="O45">
        <f>O27*1000*budget!$Z$33</f>
        <v>0.42275272273920006</v>
      </c>
      <c r="P45">
        <f>P27*1000*budget!$Z$33</f>
        <v>-0.79949444567040018</v>
      </c>
      <c r="Q45">
        <f>Q27*1000*budget!$Z$33</f>
        <v>-1.1275640469504</v>
      </c>
      <c r="R45">
        <f>R27*1000*budget!$Z$33</f>
        <v>-1.4571368773632003</v>
      </c>
      <c r="S45">
        <f>S27*1000*budget!$Z$33</f>
        <v>-0.31915179601920002</v>
      </c>
      <c r="T45">
        <f>T27*1000*budget!$Z$33</f>
        <v>-0.53543396597760007</v>
      </c>
      <c r="U45">
        <f>U27*1000*budget!$Z$33</f>
        <v>-0.14455376363520001</v>
      </c>
      <c r="V45">
        <f>V27*1000*budget!$Z$33</f>
        <v>-1.4496410456063999</v>
      </c>
      <c r="W45">
        <f>W27*1000*budget!$Z$33</f>
        <v>0.20968015011839999</v>
      </c>
      <c r="X45">
        <f>X27*1000*budget!$Z$33</f>
        <v>0.16259251322880003</v>
      </c>
      <c r="Y45">
        <f>Y27*1000*budget!$Z$33</f>
        <v>-0.17845767475200003</v>
      </c>
      <c r="Z45">
        <f>Z27*1000*budget!$Z$33</f>
        <v>-0.51339337666560003</v>
      </c>
      <c r="AA45">
        <f>AA27*1000*budget!$Z$33</f>
        <v>-0.28782775111679998</v>
      </c>
      <c r="AB45">
        <f>AB27*1000*budget!$Z$33</f>
        <v>-0.36843333488640007</v>
      </c>
      <c r="AC45">
        <f>AC27*1000*budget!$Z$33</f>
        <v>0.10595733995520001</v>
      </c>
      <c r="AD45">
        <f>AD27*1000*budget!$Z$33</f>
        <v>-1.0590046101504</v>
      </c>
      <c r="AE45">
        <f>AE27*1000*budget!$Z$33</f>
        <v>-0.77570686033920011</v>
      </c>
      <c r="AF45">
        <f>AF27*1000*budget!$Z$33</f>
        <v>-1.6660450990080002</v>
      </c>
      <c r="AG45">
        <f>AG27*1000*budget!$Z$33</f>
        <v>0.92357179084800001</v>
      </c>
      <c r="AH45">
        <f>AH27*1000*budget!$Z$33</f>
        <v>0.73873554923520002</v>
      </c>
      <c r="AI45">
        <f>AI27*1000*budget!$Z$33</f>
        <v>6.3602843443200011E-2</v>
      </c>
      <c r="AJ45">
        <f>AJ27*1000*budget!$Z$33</f>
        <v>0.2687733061632</v>
      </c>
      <c r="AK45">
        <f>AK27*1000*budget!$Z$33</f>
        <v>-0.74243268034559995</v>
      </c>
      <c r="AL45">
        <f>AL27*1000*budget!$Z$33</f>
        <v>-0.33485444628479999</v>
      </c>
      <c r="AM45">
        <f>AM27*1000*budget!$Z$33</f>
        <v>0.53401199247360009</v>
      </c>
      <c r="AN45">
        <f>AN27*1000*budget!$Z$33</f>
        <v>0.11985205248</v>
      </c>
      <c r="AO45">
        <f>AO27*1000*budget!$Z$33</f>
        <v>0.166370899968</v>
      </c>
      <c r="AP45">
        <f>AP27*1000*budget!$Z$33</f>
        <v>-0.7110883215360001</v>
      </c>
      <c r="AQ45">
        <f>AQ27*1000*budget!$Z$33</f>
        <v>-1.3513420486656</v>
      </c>
      <c r="AR45">
        <f>AR27*1000*budget!$Z$33</f>
        <v>0.62221497753600008</v>
      </c>
      <c r="AS45">
        <f>AS27*1000*budget!$Z$33</f>
        <v>0.87498092482560008</v>
      </c>
      <c r="AT45">
        <f>AT27*1000*budget!$Z$33</f>
        <v>0.92804085043200013</v>
      </c>
      <c r="AU45">
        <f>AU27*1000*budget!$Z$33</f>
        <v>0.13655008419840001</v>
      </c>
      <c r="AV45" s="40">
        <f t="shared" si="16"/>
        <v>-0.18515404140544003</v>
      </c>
      <c r="AW45" t="s">
        <v>61</v>
      </c>
      <c r="AZ45">
        <f t="shared" si="13"/>
        <v>-0.4412920972902401</v>
      </c>
      <c r="BC45" s="50">
        <f t="shared" si="14"/>
        <v>0.7347453714181591</v>
      </c>
    </row>
    <row r="46" spans="1:55" x14ac:dyDescent="0.2">
      <c r="A46" t="s">
        <v>71</v>
      </c>
      <c r="B46">
        <f>B8*1000*budget!$Z$33</f>
        <v>52.472325526732803</v>
      </c>
      <c r="C46">
        <f>C8*1000*budget!$Z$33</f>
        <v>52.20408038215681</v>
      </c>
      <c r="D46">
        <f>D8*1000*budget!$Z$33</f>
        <v>52.25858259517441</v>
      </c>
      <c r="E46">
        <f>E8*1000*budget!$Z$33</f>
        <v>52.769091397017604</v>
      </c>
      <c r="F46">
        <f>F8*1000*budget!$Z$33</f>
        <v>53.051089056768006</v>
      </c>
      <c r="G46">
        <f>G8*1000*budget!$Z$33</f>
        <v>53.409101357260809</v>
      </c>
      <c r="H46">
        <f>H8*1000*budget!$Z$33</f>
        <v>52.586449057382403</v>
      </c>
      <c r="I46">
        <f>I8*1000*budget!$Z$33</f>
        <v>51.622554160742411</v>
      </c>
      <c r="J46">
        <f>J8*1000*budget!$Z$33</f>
        <v>50.61195759144961</v>
      </c>
      <c r="K46">
        <f>K8*1000*budget!$Z$33</f>
        <v>51.467132456755202</v>
      </c>
      <c r="L46">
        <f>L8*1000*budget!$Z$33</f>
        <v>50.851702324224007</v>
      </c>
      <c r="M46">
        <f>M8*1000*budget!$Z$33</f>
        <v>49.804114129920009</v>
      </c>
      <c r="N46">
        <f>N8*1000*budget!$Z$33</f>
        <v>48.920235713740801</v>
      </c>
      <c r="O46">
        <f>O8*1000*budget!$Z$33</f>
        <v>48.286990284595205</v>
      </c>
      <c r="P46">
        <f>P8*1000*budget!$Z$33</f>
        <v>47.227599710208004</v>
      </c>
      <c r="Q46">
        <f>Q8*1000*budget!$Z$33</f>
        <v>46.137677333299202</v>
      </c>
      <c r="R46">
        <f>R8*1000*budget!$Z$33</f>
        <v>45.184264412774397</v>
      </c>
      <c r="S46">
        <f>S8*1000*budget!$Z$33</f>
        <v>44.884329572966408</v>
      </c>
      <c r="T46">
        <f>T8*1000*budget!$Z$33</f>
        <v>44.313000932966403</v>
      </c>
      <c r="U46">
        <f>U8*1000*budget!$Z$33</f>
        <v>43.886815159910405</v>
      </c>
      <c r="V46">
        <f>V8*1000*budget!$Z$33</f>
        <v>43.011468584755214</v>
      </c>
      <c r="W46">
        <f>W8*1000*budget!$Z$33</f>
        <v>43.425120677068797</v>
      </c>
      <c r="X46">
        <f>X8*1000*budget!$Z$33</f>
        <v>43.436679290265594</v>
      </c>
      <c r="Y46">
        <f>Y8*1000*budget!$Z$33</f>
        <v>43.065320752742402</v>
      </c>
      <c r="Z46">
        <f>Z8*1000*budget!$Z$33</f>
        <v>43.0187206496256</v>
      </c>
      <c r="AA46">
        <f>AA8*1000*budget!$Z$33</f>
        <v>42.971145478963201</v>
      </c>
      <c r="AB46">
        <f>AB8*1000*budget!$Z$33</f>
        <v>42.670194943795209</v>
      </c>
      <c r="AC46">
        <f>AC8*1000*budget!$Z$33</f>
        <v>42.800163322060811</v>
      </c>
      <c r="AD46">
        <f>AD8*1000*budget!$Z$33</f>
        <v>41.923861993267209</v>
      </c>
      <c r="AE46">
        <f>AE8*1000*budget!$Z$33</f>
        <v>41.660268733440006</v>
      </c>
      <c r="AF46">
        <f>AF8*1000*budget!$Z$33</f>
        <v>40.428941248512004</v>
      </c>
      <c r="AG46">
        <f>AG8*1000*budget!$Z$33</f>
        <v>41.3845277571072</v>
      </c>
      <c r="AH46">
        <f>AH8*1000*budget!$Z$33</f>
        <v>41.836613761843203</v>
      </c>
      <c r="AI46">
        <f>AI8*1000*budget!$Z$33</f>
        <v>41.772299931648007</v>
      </c>
      <c r="AJ46">
        <f>AJ8*1000*budget!$Z$33</f>
        <v>42.1272651460608</v>
      </c>
      <c r="AK46">
        <f>AK8*1000*budget!$Z$33</f>
        <v>41.609971499212804</v>
      </c>
      <c r="AL46">
        <f>AL8*1000*budget!$Z$33</f>
        <v>41.658846759936004</v>
      </c>
      <c r="AM46">
        <f>AM8*1000*budget!$Z$33</f>
        <v>42.290568646041606</v>
      </c>
      <c r="AN46">
        <f>AN8*1000*budget!$Z$33</f>
        <v>42.274236264652806</v>
      </c>
      <c r="AO46">
        <f>AO8*1000*budget!$Z$33</f>
        <v>42.152515332710408</v>
      </c>
      <c r="AP46">
        <f>AP8*1000*budget!$Z$33</f>
        <v>41.414612653670403</v>
      </c>
      <c r="AQ46">
        <f>AQ8*1000*budget!$Z$33</f>
        <v>40.503351090585603</v>
      </c>
      <c r="AR46">
        <f>AR8*1000*budget!$Z$33</f>
        <v>41.576981713919999</v>
      </c>
      <c r="AS46">
        <f>AS8*1000*budget!$Z$33</f>
        <v>41.81329339637761</v>
      </c>
      <c r="AT46">
        <f>AT8*1000*budget!$Z$33</f>
        <v>42.246649978675201</v>
      </c>
      <c r="AU46">
        <f>AU8*1000*budget!$Z$33</f>
        <v>42.201228082176002</v>
      </c>
      <c r="AV46" s="10">
        <f t="shared" si="16"/>
        <v>45.216702562631674</v>
      </c>
      <c r="AW46" t="s">
        <v>71</v>
      </c>
      <c r="AZ46" s="48">
        <f>AU46-B46</f>
        <v>-10.271097444556801</v>
      </c>
      <c r="BA46" s="47">
        <f>AZ46/AZ$52</f>
        <v>1.2327810896146456</v>
      </c>
      <c r="BC46" s="52">
        <f t="shared" si="14"/>
        <v>4.2498411225303325</v>
      </c>
    </row>
    <row r="47" spans="1:55" x14ac:dyDescent="0.2">
      <c r="A47" t="s">
        <v>73</v>
      </c>
      <c r="B47">
        <f>B10*1000*budget!$Z$33</f>
        <v>5.8695409741823994</v>
      </c>
      <c r="C47">
        <f>C10*1000*budget!$Z$33</f>
        <v>5.9644272347136003</v>
      </c>
      <c r="D47">
        <f>D10*1000*budget!$Z$33</f>
        <v>6.0464547919872009</v>
      </c>
      <c r="E47">
        <f>E10*1000*budget!$Z$33</f>
        <v>6.0718471759871999</v>
      </c>
      <c r="F47">
        <f>F10*1000*budget!$Z$33</f>
        <v>5.9820190783488005</v>
      </c>
      <c r="G47">
        <f>G10*1000*budget!$Z$33</f>
        <v>6.0141759934464005</v>
      </c>
      <c r="H47">
        <f>H10*1000*budget!$Z$33</f>
        <v>6.4157006831616004</v>
      </c>
      <c r="I47">
        <f>I10*1000*budget!$Z$33</f>
        <v>6.5364059197440003</v>
      </c>
      <c r="J47">
        <f>J10*1000*budget!$Z$33</f>
        <v>6.1839596298240007</v>
      </c>
      <c r="K47">
        <f>K10*1000*budget!$Z$33</f>
        <v>6.0024345550848013</v>
      </c>
      <c r="L47">
        <f>L10*1000*budget!$Z$33</f>
        <v>5.9891289458688011</v>
      </c>
      <c r="M47">
        <f>M10*1000*budget!$Z$33</f>
        <v>6.3652003098624004</v>
      </c>
      <c r="N47">
        <f>N10*1000*budget!$Z$33</f>
        <v>6.868416419020801</v>
      </c>
      <c r="O47">
        <f>O10*1000*budget!$Z$33</f>
        <v>7.0005583853568014</v>
      </c>
      <c r="P47">
        <f>P10*1000*budget!$Z$33</f>
        <v>7.0430347653120018</v>
      </c>
      <c r="Q47">
        <f>Q10*1000*budget!$Z$33</f>
        <v>6.9158087645184008</v>
      </c>
      <c r="R47">
        <f>R10*1000*budget!$Z$33</f>
        <v>6.7442984460288011</v>
      </c>
      <c r="S47">
        <f>S10*1000*budget!$Z$33</f>
        <v>6.5469691514880006</v>
      </c>
      <c r="T47">
        <f>T10*1000*budget!$Z$33</f>
        <v>6.3905114382335997</v>
      </c>
      <c r="U47">
        <f>U10*1000*budget!$Z$33</f>
        <v>6.2556677222400001</v>
      </c>
      <c r="V47">
        <f>V10*1000*budget!$Z$33</f>
        <v>6.1055682619392009</v>
      </c>
      <c r="W47">
        <f>W10*1000*budget!$Z$33</f>
        <v>5.9816331141120003</v>
      </c>
      <c r="X47">
        <f>X10*1000*budget!$Z$33</f>
        <v>5.9179693289471995</v>
      </c>
      <c r="Y47">
        <f>Y10*1000*budget!$Z$33</f>
        <v>5.8397811001343998</v>
      </c>
      <c r="Z47">
        <f>Z10*1000*budget!$Z$33</f>
        <v>5.7897276327936016</v>
      </c>
      <c r="AA47">
        <f>AA10*1000*budget!$Z$33</f>
        <v>5.7968171864064013</v>
      </c>
      <c r="AB47">
        <f>AB10*1000*budget!$Z$33</f>
        <v>5.803480147968</v>
      </c>
      <c r="AC47">
        <f>AC10*1000*budget!$Z$33</f>
        <v>5.7729280315392</v>
      </c>
      <c r="AD47">
        <f>AD10*1000*budget!$Z$33</f>
        <v>5.7368911601664001</v>
      </c>
      <c r="AE47">
        <f>AE10*1000*budget!$Z$33</f>
        <v>5.6972180994048003</v>
      </c>
      <c r="AF47">
        <f>AF10*1000*budget!$Z$33</f>
        <v>5.6860454504448006</v>
      </c>
      <c r="AG47">
        <f>AG10*1000*budget!$Z$33</f>
        <v>5.5510595371008007</v>
      </c>
      <c r="AH47">
        <f>AH10*1000*budget!$Z$33</f>
        <v>5.5783004866559995</v>
      </c>
      <c r="AI47">
        <f>AI10*1000*budget!$Z$33</f>
        <v>5.6401563340800012</v>
      </c>
      <c r="AJ47">
        <f>AJ10*1000*budget!$Z$33</f>
        <v>5.6645533366272005</v>
      </c>
      <c r="AK47">
        <f>AK10*1000*budget!$Z$33</f>
        <v>5.7332955985920009</v>
      </c>
      <c r="AL47">
        <f>AL10*1000*budget!$Z$33</f>
        <v>5.7461543018496002</v>
      </c>
      <c r="AM47">
        <f>AM10*1000*budget!$Z$33</f>
        <v>5.7602521534464</v>
      </c>
      <c r="AN47">
        <f>AN10*1000*budget!$Z$33</f>
        <v>5.7942576340992007</v>
      </c>
      <c r="AO47">
        <f>AO10*1000*budget!$Z$33</f>
        <v>5.8737662668800015</v>
      </c>
      <c r="AP47">
        <f>AP10*1000*budget!$Z$33</f>
        <v>5.9103312998400002</v>
      </c>
      <c r="AQ47">
        <f>AQ10*1000*budget!$Z$33</f>
        <v>5.8508521795584008</v>
      </c>
      <c r="AR47">
        <f>AR10*1000*budget!$Z$33</f>
        <v>5.8276740114432002</v>
      </c>
      <c r="AS47">
        <f>AS10*1000*budget!$Z$33</f>
        <v>5.9426304122880014</v>
      </c>
      <c r="AT47">
        <f>AT10*1000*budget!$Z$33</f>
        <v>6.0178121828352005</v>
      </c>
      <c r="AU47">
        <f>AU10*1000*budget!$Z$33</f>
        <v>6.1080059308032002</v>
      </c>
      <c r="AV47" s="10">
        <f t="shared" si="16"/>
        <v>6.0547595686707218</v>
      </c>
      <c r="AW47" t="s">
        <v>73</v>
      </c>
      <c r="AZ47" s="48">
        <f>AU47-B47</f>
        <v>0.23846495662080081</v>
      </c>
      <c r="BA47" s="47">
        <f t="shared" ref="BA47:BA52" si="17">AZ47/AZ$52</f>
        <v>-2.8621585049189949E-2</v>
      </c>
      <c r="BC47" s="52">
        <f t="shared" si="14"/>
        <v>0.38969535541947981</v>
      </c>
    </row>
    <row r="48" spans="1:55" x14ac:dyDescent="0.2">
      <c r="A48" t="s">
        <v>74</v>
      </c>
      <c r="B48">
        <f>B11*1000*budget!$Z$33</f>
        <v>13.902452123443199</v>
      </c>
      <c r="C48">
        <f>C11*1000*budget!$Z$33</f>
        <v>13.679994525695999</v>
      </c>
      <c r="D48">
        <f>D11*1000*budget!$Z$33</f>
        <v>13.9550651430912</v>
      </c>
      <c r="E48">
        <f>E11*1000*budget!$Z$33</f>
        <v>14.244436751155201</v>
      </c>
      <c r="F48">
        <f>F11*1000*budget!$Z$33</f>
        <v>14.3922407399424</v>
      </c>
      <c r="G48">
        <f>G11*1000*budget!$Z$33</f>
        <v>14.438272053657602</v>
      </c>
      <c r="H48">
        <f>H11*1000*budget!$Z$33</f>
        <v>14.860293475737601</v>
      </c>
      <c r="I48">
        <f>I11*1000*budget!$Z$33</f>
        <v>14.428440122572804</v>
      </c>
      <c r="J48">
        <f>J11*1000*budget!$Z$33</f>
        <v>14.160966906470401</v>
      </c>
      <c r="K48">
        <f>K11*1000*budget!$Z$33</f>
        <v>14.293637034393601</v>
      </c>
      <c r="L48">
        <f>L11*1000*budget!$Z$33</f>
        <v>14.438454878822402</v>
      </c>
      <c r="M48">
        <f>M11*1000*budget!$Z$33</f>
        <v>14.101081508044802</v>
      </c>
      <c r="N48">
        <f>N11*1000*budget!$Z$33</f>
        <v>14.162327938252801</v>
      </c>
      <c r="O48">
        <f>O11*1000*budget!$Z$33</f>
        <v>14.860130964480001</v>
      </c>
      <c r="P48">
        <f>P11*1000*budget!$Z$33</f>
        <v>14.817532701081602</v>
      </c>
      <c r="Q48">
        <f>Q11*1000*budget!$Z$33</f>
        <v>14.7505780629504</v>
      </c>
      <c r="R48">
        <f>R11*1000*budget!$Z$33</f>
        <v>14.439612771532801</v>
      </c>
      <c r="S48">
        <f>S11*1000*budget!$Z$33</f>
        <v>14.516175887769602</v>
      </c>
      <c r="T48">
        <f>T11*1000*budget!$Z$33</f>
        <v>14.504495391129602</v>
      </c>
      <c r="U48">
        <f>U11*1000*budget!$Z$33</f>
        <v>14.807741397811203</v>
      </c>
      <c r="V48">
        <f>V11*1000*budget!$Z$33</f>
        <v>14.265278819942402</v>
      </c>
      <c r="W48">
        <f>W11*1000*budget!$Z$33</f>
        <v>14.244294553804799</v>
      </c>
      <c r="X48">
        <f>X11*1000*budget!$Z$33</f>
        <v>14.4482868099072</v>
      </c>
      <c r="Y48">
        <f>Y11*1000*budget!$Z$33</f>
        <v>14.496877675929602</v>
      </c>
      <c r="Z48">
        <f>Z11*1000*budget!$Z$33</f>
        <v>14.028824940134401</v>
      </c>
      <c r="AA48">
        <f>AA11*1000*budget!$Z$33</f>
        <v>14.043775975833601</v>
      </c>
      <c r="AB48">
        <f>AB11*1000*budget!$Z$33</f>
        <v>13.983951519129603</v>
      </c>
      <c r="AC48">
        <f>AC11*1000*budget!$Z$33</f>
        <v>14.026854491136001</v>
      </c>
      <c r="AD48">
        <f>AD11*1000*budget!$Z$33</f>
        <v>13.845146591232</v>
      </c>
      <c r="AE48">
        <f>AE11*1000*budget!$Z$33</f>
        <v>13.680502373375999</v>
      </c>
      <c r="AF48">
        <f>AF11*1000*budget!$Z$33</f>
        <v>13.532474931609604</v>
      </c>
      <c r="AG48">
        <f>AG11*1000*budget!$Z$33</f>
        <v>13.684341701836802</v>
      </c>
      <c r="AH48">
        <f>AH11*1000*budget!$Z$33</f>
        <v>14.101711239168001</v>
      </c>
      <c r="AI48">
        <f>AI11*1000*budget!$Z$33</f>
        <v>14.054339207577602</v>
      </c>
      <c r="AJ48">
        <f>AJ11*1000*budget!$Z$33</f>
        <v>13.957645009305601</v>
      </c>
      <c r="AK48">
        <f>AK11*1000*budget!$Z$33</f>
        <v>13.747335128064002</v>
      </c>
      <c r="AL48">
        <f>AL11*1000*budget!$Z$33</f>
        <v>13.6006077763584</v>
      </c>
      <c r="AM48">
        <f>AM11*1000*budget!$Z$33</f>
        <v>13.643531062272</v>
      </c>
      <c r="AN48">
        <f>AN11*1000*budget!$Z$33</f>
        <v>13.868934176563201</v>
      </c>
      <c r="AO48">
        <f>AO11*1000*budget!$Z$33</f>
        <v>14.091676169011201</v>
      </c>
      <c r="AP48">
        <f>AP11*1000*budget!$Z$33</f>
        <v>13.9401344212992</v>
      </c>
      <c r="AQ48">
        <f>AQ11*1000*budget!$Z$33</f>
        <v>13.5341000441856</v>
      </c>
      <c r="AR48">
        <f>AR11*1000*budget!$Z$33</f>
        <v>13.485123213926402</v>
      </c>
      <c r="AS48">
        <f>AS11*1000*budget!$Z$33</f>
        <v>14.077029841920002</v>
      </c>
      <c r="AT48">
        <f>AT11*1000*budget!$Z$33</f>
        <v>14.287624117862398</v>
      </c>
      <c r="AU48">
        <f>AU11*1000*budget!$Z$33</f>
        <v>14.2179271022592</v>
      </c>
      <c r="AV48" s="10">
        <f t="shared" si="16"/>
        <v>14.149773492183042</v>
      </c>
      <c r="AW48" t="s">
        <v>74</v>
      </c>
      <c r="AZ48" s="48">
        <f>AU48-B48</f>
        <v>0.31547497881600073</v>
      </c>
      <c r="BA48" s="47">
        <f t="shared" si="17"/>
        <v>-3.7864657621085221E-2</v>
      </c>
      <c r="BC48" s="52">
        <f t="shared" si="14"/>
        <v>0.37363038083765387</v>
      </c>
    </row>
    <row r="49" spans="1:55" x14ac:dyDescent="0.2">
      <c r="A49" t="s">
        <v>72</v>
      </c>
      <c r="B49">
        <f>B9*1000*budget!$Z$33</f>
        <v>404.99068918947842</v>
      </c>
      <c r="C49">
        <f>C9*1000*budget!$Z$33</f>
        <v>404.98701237227522</v>
      </c>
      <c r="D49">
        <f>D9*1000*budget!$Z$33</f>
        <v>404.8822332389376</v>
      </c>
      <c r="E49">
        <f>E9*1000*budget!$Z$33</f>
        <v>405.0560187150337</v>
      </c>
      <c r="F49">
        <f>F9*1000*budget!$Z$33</f>
        <v>405.13558828953603</v>
      </c>
      <c r="G49">
        <f>G9*1000*budget!$Z$33</f>
        <v>405.37090459054082</v>
      </c>
      <c r="H49">
        <f>H9*1000*budget!$Z$33</f>
        <v>405.61424488488962</v>
      </c>
      <c r="I49">
        <f>I9*1000*budget!$Z$33</f>
        <v>406.01650087526411</v>
      </c>
      <c r="J49">
        <f>J9*1000*budget!$Z$33</f>
        <v>406.31682167930882</v>
      </c>
      <c r="K49">
        <f>K9*1000*budget!$Z$33</f>
        <v>406.45820647342077</v>
      </c>
      <c r="L49">
        <f>L9*1000*budget!$Z$33</f>
        <v>406.56617489018885</v>
      </c>
      <c r="M49">
        <f>M9*1000*budget!$Z$33</f>
        <v>406.5920141801472</v>
      </c>
      <c r="N49">
        <f>N9*1000*budget!$Z$33</f>
        <v>406.4960715964416</v>
      </c>
      <c r="O49">
        <f>O9*1000*budget!$Z$33</f>
        <v>406.722104441856</v>
      </c>
      <c r="P49">
        <f>P9*1000*budget!$Z$33</f>
        <v>406.98216308183044</v>
      </c>
      <c r="Q49">
        <f>Q9*1000*budget!$Z$33</f>
        <v>407.13868173680646</v>
      </c>
      <c r="R49">
        <f>R9*1000*budget!$Z$33</f>
        <v>407.11745370378242</v>
      </c>
      <c r="S49">
        <f>S9*1000*budget!$Z$33</f>
        <v>407.21900292587526</v>
      </c>
      <c r="T49">
        <f>T9*1000*budget!$Z$33</f>
        <v>407.42303580979205</v>
      </c>
      <c r="U49">
        <f>U9*1000*budget!$Z$33</f>
        <v>407.53626552852484</v>
      </c>
      <c r="V49">
        <f>V9*1000*budget!$Z$33</f>
        <v>407.65455341015047</v>
      </c>
      <c r="W49">
        <f>W9*1000*budget!$Z$33</f>
        <v>407.5955211958273</v>
      </c>
      <c r="X49">
        <f>X9*1000*budget!$Z$33</f>
        <v>407.60620631101443</v>
      </c>
      <c r="Y49">
        <f>Y9*1000*budget!$Z$33</f>
        <v>407.82876547829767</v>
      </c>
      <c r="Z49">
        <f>Z9*1000*budget!$Z$33</f>
        <v>407.88003778007044</v>
      </c>
      <c r="AA49">
        <f>AA9*1000*budget!$Z$33</f>
        <v>407.61776492421126</v>
      </c>
      <c r="AB49">
        <f>AB9*1000*budget!$Z$33</f>
        <v>407.6034436196353</v>
      </c>
      <c r="AC49">
        <f>AC9*1000*budget!$Z$33</f>
        <v>407.56706141184003</v>
      </c>
      <c r="AD49">
        <f>AD9*1000*budget!$Z$33</f>
        <v>407.60210290176002</v>
      </c>
      <c r="AE49">
        <f>AE9*1000*budget!$Z$33</f>
        <v>407.29432689377285</v>
      </c>
      <c r="AF49">
        <f>AF9*1000*budget!$Z$33</f>
        <v>407.01882968432642</v>
      </c>
      <c r="AG49">
        <f>AG9*1000*budget!$Z$33</f>
        <v>406.96993410969606</v>
      </c>
      <c r="AH49">
        <f>AH9*1000*budget!$Z$33</f>
        <v>406.81197316730879</v>
      </c>
      <c r="AI49">
        <f>AI9*1000*budget!$Z$33</f>
        <v>406.92542633902082</v>
      </c>
      <c r="AJ49">
        <f>AJ9*1000*budget!$Z$33</f>
        <v>406.91153162649601</v>
      </c>
      <c r="AK49">
        <f>AK9*1000*budget!$Z$33</f>
        <v>406.82793989836802</v>
      </c>
      <c r="AL49">
        <f>AL9*1000*budget!$Z$33</f>
        <v>406.5780991537153</v>
      </c>
      <c r="AM49">
        <f>AM9*1000*budget!$Z$33</f>
        <v>406.42338843647997</v>
      </c>
      <c r="AN49">
        <f>AN9*1000*budget!$Z$33</f>
        <v>406.3001236475904</v>
      </c>
      <c r="AO49">
        <f>AO9*1000*budget!$Z$33</f>
        <v>406.28600548208641</v>
      </c>
      <c r="AP49">
        <f>AP9*1000*budget!$Z$33</f>
        <v>406.42779655434242</v>
      </c>
      <c r="AQ49">
        <f>AQ9*1000*budget!$Z$33</f>
        <v>406.45322956615684</v>
      </c>
      <c r="AR49">
        <f>AR9*1000*budget!$Z$33</f>
        <v>406.07398923264003</v>
      </c>
      <c r="AS49">
        <f>AS9*1000*budget!$Z$33</f>
        <v>406.00579544616966</v>
      </c>
      <c r="AT49">
        <f>AT9*1000*budget!$Z$33</f>
        <v>406.21472398172165</v>
      </c>
      <c r="AU49">
        <f>AU9*1000*budget!$Z$33</f>
        <v>406.3761992300544</v>
      </c>
      <c r="AV49" s="10">
        <f t="shared" si="16"/>
        <v>406.67745041104894</v>
      </c>
      <c r="AW49" t="s">
        <v>72</v>
      </c>
      <c r="AZ49" s="48">
        <f>AU49-B49</f>
        <v>1.3855100405759799</v>
      </c>
      <c r="BA49" s="47">
        <f t="shared" si="17"/>
        <v>-0.16629484694437052</v>
      </c>
      <c r="BC49" s="52">
        <f t="shared" si="14"/>
        <v>0.79547155578564643</v>
      </c>
    </row>
    <row r="50" spans="1:55" x14ac:dyDescent="0.2">
      <c r="A50" s="9" t="s">
        <v>44</v>
      </c>
      <c r="B50" s="36">
        <f>B30*1000*budget!$Z$33</f>
        <v>477.23502812774404</v>
      </c>
      <c r="C50">
        <f>C30*1000*budget!$Z$33</f>
        <v>476.83551451484163</v>
      </c>
      <c r="D50">
        <f>D30*1000*budget!$Z$33</f>
        <v>477.14233576919048</v>
      </c>
      <c r="E50">
        <f>E30*1000*budget!$Z$33</f>
        <v>478.1414143531008</v>
      </c>
      <c r="F50">
        <f>F30*1000*budget!$Z$33</f>
        <v>478.56091685068805</v>
      </c>
      <c r="G50">
        <f>G30*1000*budget!$Z$33</f>
        <v>479.23245399490565</v>
      </c>
      <c r="H50">
        <f>H30*1000*budget!$Z$33</f>
        <v>479.47666778726409</v>
      </c>
      <c r="I50">
        <f>I30*1000*budget!$Z$33</f>
        <v>478.60390107832325</v>
      </c>
      <c r="J50">
        <f>J30*1000*budget!$Z$33</f>
        <v>477.27368549314559</v>
      </c>
      <c r="K50">
        <f>K30*1000*budget!$Z$33</f>
        <v>478.22143083356167</v>
      </c>
      <c r="L50">
        <f>L30*1000*budget!$Z$33</f>
        <v>477.84544072519685</v>
      </c>
      <c r="M50">
        <f>M30*1000*budget!$Z$33</f>
        <v>476.86238981406723</v>
      </c>
      <c r="N50">
        <f>N30*1000*budget!$Z$33</f>
        <v>476.44703135354888</v>
      </c>
      <c r="O50">
        <f>O30*1000*budget!$Z$33</f>
        <v>476.86980439019527</v>
      </c>
      <c r="P50">
        <f>P30*1000*budget!$Z$33</f>
        <v>476.07030994452481</v>
      </c>
      <c r="Q50">
        <f>Q30*1000*budget!$Z$33</f>
        <v>474.94274589757441</v>
      </c>
      <c r="R50">
        <f>R30*1000*budget!$Z$33</f>
        <v>473.48560902021126</v>
      </c>
      <c r="S50">
        <f>S30*1000*budget!$Z$33</f>
        <v>473.16647753809923</v>
      </c>
      <c r="T50">
        <f>T30*1000*budget!$Z$33</f>
        <v>472.63104357212165</v>
      </c>
      <c r="U50">
        <f>U30*1000*budget!$Z$33</f>
        <v>472.48651012239361</v>
      </c>
      <c r="V50">
        <f>V30*1000*budget!$Z$33</f>
        <v>471.0368690767873</v>
      </c>
      <c r="W50">
        <f>W30*1000*budget!$Z$33</f>
        <v>471.24654922690559</v>
      </c>
      <c r="X50">
        <f>X30*1000*budget!$Z$33</f>
        <v>471.40914174013443</v>
      </c>
      <c r="Y50">
        <f>Y30*1000*budget!$Z$33</f>
        <v>471.23070437928965</v>
      </c>
      <c r="Z50">
        <f>Z30*1000*budget!$Z$33</f>
        <v>470.71731100262406</v>
      </c>
      <c r="AA50">
        <f>AA30*1000*budget!$Z$33</f>
        <v>470.42948325150724</v>
      </c>
      <c r="AB50">
        <f>AB30*1000*budget!$Z$33</f>
        <v>470.06104991662079</v>
      </c>
      <c r="AC50">
        <f>AC30*1000*budget!$Z$33</f>
        <v>470.16700725657608</v>
      </c>
      <c r="AD50">
        <f>AD30*1000*budget!$Z$33</f>
        <v>469.10802296033285</v>
      </c>
      <c r="AE50">
        <f>AE30*1000*budget!$Z$33</f>
        <v>468.3323160999937</v>
      </c>
      <c r="AF50">
        <f>AF30*1000*budget!$Z$33</f>
        <v>466.66627100098566</v>
      </c>
      <c r="AG50">
        <f>AG30*1000*budget!$Z$33</f>
        <v>467.58986310574085</v>
      </c>
      <c r="AH50">
        <f>AH30*1000*budget!$Z$33</f>
        <v>468.32859865497608</v>
      </c>
      <c r="AI50">
        <f>AI30*1000*budget!$Z$33</f>
        <v>468.3922014984193</v>
      </c>
      <c r="AJ50">
        <f>AJ30*1000*budget!$Z$33</f>
        <v>468.66097480458239</v>
      </c>
      <c r="AK50">
        <f>AK30*1000*budget!$Z$33</f>
        <v>467.91854212423686</v>
      </c>
      <c r="AL50">
        <f>AL30*1000*budget!$Z$33</f>
        <v>467.58370799185923</v>
      </c>
      <c r="AM50">
        <f>AM30*1000*budget!$Z$33</f>
        <v>468.11771998433284</v>
      </c>
      <c r="AN50">
        <f>AN30*1000*budget!$Z$33</f>
        <v>468.23759235072009</v>
      </c>
      <c r="AO50">
        <f>AO30*1000*budget!$Z$33</f>
        <v>468.40396325068804</v>
      </c>
      <c r="AP50" s="10">
        <f>AP30*1000*budget!$Z$33</f>
        <v>467.69287492915203</v>
      </c>
      <c r="AQ50">
        <f>AQ30*1000*budget!$Z$33</f>
        <v>466.34155319439361</v>
      </c>
      <c r="AR50">
        <f>AR30*1000*budget!$Z$33</f>
        <v>466.96376817192964</v>
      </c>
      <c r="AS50">
        <f>AS30*1000*budget!$Z$33</f>
        <v>467.83874909675524</v>
      </c>
      <c r="AT50">
        <f>AT30*1000*budget!$Z$33</f>
        <v>468.76681026109446</v>
      </c>
      <c r="AU50" s="36">
        <f>AU30*1000*budget!$Z$33</f>
        <v>468.90336034529281</v>
      </c>
      <c r="AV50" s="10">
        <f t="shared" si="16"/>
        <v>472.09868197175297</v>
      </c>
      <c r="AW50" s="9" t="s">
        <v>44</v>
      </c>
      <c r="AZ50" s="43">
        <f t="shared" ref="AZ50" si="18">AP50-B50</f>
        <v>-9.5421531985920183</v>
      </c>
      <c r="BA50" s="22"/>
      <c r="BC50" s="52">
        <f t="shared" si="14"/>
        <v>4.24226501512398</v>
      </c>
    </row>
    <row r="51" spans="1:55" x14ac:dyDescent="0.2">
      <c r="A51" s="27" t="s">
        <v>132</v>
      </c>
      <c r="B51">
        <f>B31*1000*budget!$Z$33</f>
        <v>52.472325526732803</v>
      </c>
      <c r="C51">
        <f>C31*1000*budget!$Z$33</f>
        <v>52.20408038215681</v>
      </c>
      <c r="D51">
        <f>D31*1000*budget!$Z$33</f>
        <v>52.25858259517441</v>
      </c>
      <c r="E51">
        <f>E31*1000*budget!$Z$33</f>
        <v>52.769091397017604</v>
      </c>
      <c r="F51">
        <f>F31*1000*budget!$Z$33</f>
        <v>53.051089056768006</v>
      </c>
      <c r="G51">
        <f>G31*1000*budget!$Z$33</f>
        <v>53.409101357260809</v>
      </c>
      <c r="H51">
        <f>H31*1000*budget!$Z$33</f>
        <v>52.586449057382403</v>
      </c>
      <c r="I51">
        <f>I31*1000*budget!$Z$33</f>
        <v>51.622554160742411</v>
      </c>
      <c r="J51">
        <f>J31*1000*budget!$Z$33</f>
        <v>50.61195759144961</v>
      </c>
      <c r="K51">
        <f>K31*1000*budget!$Z$33</f>
        <v>51.467132456755202</v>
      </c>
      <c r="L51">
        <f>L31*1000*budget!$Z$33</f>
        <v>50.851702324224007</v>
      </c>
      <c r="M51">
        <f>M31*1000*budget!$Z$33</f>
        <v>49.804114129920009</v>
      </c>
      <c r="N51">
        <f>N31*1000*budget!$Z$33</f>
        <v>48.920235713740801</v>
      </c>
      <c r="O51">
        <f>O31*1000*budget!$Z$33</f>
        <v>48.286990284595205</v>
      </c>
      <c r="P51">
        <f>P31*1000*budget!$Z$33</f>
        <v>47.227599710208004</v>
      </c>
      <c r="Q51">
        <f>Q31*1000*budget!$Z$33</f>
        <v>46.137677333299202</v>
      </c>
      <c r="R51">
        <f>R31*1000*budget!$Z$33</f>
        <v>45.184264412774397</v>
      </c>
      <c r="S51">
        <f>S31*1000*budget!$Z$33</f>
        <v>44.884329572966408</v>
      </c>
      <c r="T51">
        <f>T31*1000*budget!$Z$33</f>
        <v>44.313000932966403</v>
      </c>
      <c r="U51">
        <f>U31*1000*budget!$Z$33</f>
        <v>43.886815159910405</v>
      </c>
      <c r="V51">
        <f>V31*1000*budget!$Z$33</f>
        <v>43.011468584755214</v>
      </c>
      <c r="W51">
        <f>W31*1000*budget!$Z$33</f>
        <v>43.425120677068797</v>
      </c>
      <c r="X51">
        <f>X31*1000*budget!$Z$33</f>
        <v>43.436679290265594</v>
      </c>
      <c r="Y51">
        <f>Y31*1000*budget!$Z$33</f>
        <v>43.065320752742402</v>
      </c>
      <c r="Z51">
        <f>Z31*1000*budget!$Z$33</f>
        <v>43.0187206496256</v>
      </c>
      <c r="AA51">
        <f>AA31*1000*budget!$Z$33</f>
        <v>42.971145478963201</v>
      </c>
      <c r="AB51">
        <f>AB31*1000*budget!$Z$33</f>
        <v>42.670194943795209</v>
      </c>
      <c r="AC51">
        <f>AC31*1000*budget!$Z$33</f>
        <v>42.800163322060811</v>
      </c>
      <c r="AD51">
        <f>AD31*1000*budget!$Z$33</f>
        <v>41.923861993267209</v>
      </c>
      <c r="AE51">
        <f>AE31*1000*budget!$Z$33</f>
        <v>41.660268733440006</v>
      </c>
      <c r="AF51">
        <f>AF31*1000*budget!$Z$33</f>
        <v>40.428941248512004</v>
      </c>
      <c r="AG51">
        <f>AG31*1000*budget!$Z$33</f>
        <v>41.3845277571072</v>
      </c>
      <c r="AH51">
        <f>AH31*1000*budget!$Z$33</f>
        <v>41.836613761843203</v>
      </c>
      <c r="AI51">
        <f>AI31*1000*budget!$Z$33</f>
        <v>41.772299931648007</v>
      </c>
      <c r="AJ51">
        <f>AJ31*1000*budget!$Z$33</f>
        <v>42.1272651460608</v>
      </c>
      <c r="AK51">
        <f>AK31*1000*budget!$Z$33</f>
        <v>41.609971499212804</v>
      </c>
      <c r="AL51">
        <f>AL31*1000*budget!$Z$33</f>
        <v>41.658846759936004</v>
      </c>
      <c r="AM51">
        <f>AM31*1000*budget!$Z$33</f>
        <v>42.290568646041606</v>
      </c>
      <c r="AN51">
        <f>AN31*1000*budget!$Z$33</f>
        <v>42.274236264652806</v>
      </c>
      <c r="AO51">
        <f>AO31*1000*budget!$Z$33</f>
        <v>42.152515332710408</v>
      </c>
      <c r="AP51">
        <f>AP31*1000*budget!$Z$33</f>
        <v>41.414612653670403</v>
      </c>
      <c r="AQ51">
        <f>AQ31*1000*budget!$Z$33</f>
        <v>40.503351090585603</v>
      </c>
      <c r="AR51">
        <f>AR31*1000*budget!$Z$33</f>
        <v>41.576981713919999</v>
      </c>
      <c r="AS51">
        <f>AS31*1000*budget!$Z$33</f>
        <v>41.81329339637761</v>
      </c>
      <c r="AT51">
        <f>AT31*1000*budget!$Z$33</f>
        <v>42.246649978675201</v>
      </c>
      <c r="AU51">
        <f>AU31*1000*budget!$Z$33</f>
        <v>42.201228082176002</v>
      </c>
      <c r="AV51" s="10">
        <f t="shared" si="16"/>
        <v>45.216702562631674</v>
      </c>
      <c r="AW51" s="27" t="s">
        <v>132</v>
      </c>
      <c r="AZ51">
        <f t="shared" si="13"/>
        <v>-7.2556229641011285</v>
      </c>
      <c r="BA51" s="22"/>
      <c r="BC51" s="52">
        <f t="shared" si="14"/>
        <v>4.2498411225303325</v>
      </c>
    </row>
    <row r="52" spans="1:55" x14ac:dyDescent="0.2">
      <c r="A52" s="27" t="s">
        <v>133</v>
      </c>
      <c r="B52">
        <f>B32*1000*budget!$Z$33</f>
        <v>48.091042335744007</v>
      </c>
      <c r="C52">
        <f>C32*1000*budget!$Z$33</f>
        <v>47.906998336512004</v>
      </c>
      <c r="D52">
        <f>D32*1000*budget!$Z$33</f>
        <v>47.805225661439998</v>
      </c>
      <c r="E52">
        <f>E32*1000*budget!$Z$33</f>
        <v>48.257880455577606</v>
      </c>
      <c r="F52">
        <f>F32*1000*budget!$Z$33</f>
        <v>48.472517199052803</v>
      </c>
      <c r="G52">
        <f>G32*1000*budget!$Z$33</f>
        <v>48.8173051459584</v>
      </c>
      <c r="H52">
        <f>H32*1000*budget!$Z$33</f>
        <v>48.121614766080008</v>
      </c>
      <c r="I52">
        <f>I32*1000*budget!$Z$33</f>
        <v>47.224308857241603</v>
      </c>
      <c r="J52">
        <f>J32*1000*budget!$Z$33</f>
        <v>46.403972342784009</v>
      </c>
      <c r="K52">
        <f>K32*1000*budget!$Z$33</f>
        <v>47.051925040742397</v>
      </c>
      <c r="L52">
        <f>L32*1000*budget!$Z$33</f>
        <v>46.449252041932809</v>
      </c>
      <c r="M52">
        <f>M32*1000*budget!$Z$33</f>
        <v>45.490801272422402</v>
      </c>
      <c r="N52">
        <f>N32*1000*budget!$Z$33</f>
        <v>44.461983128371209</v>
      </c>
      <c r="O52">
        <f>O32*1000*budget!$Z$33</f>
        <v>43.754998216089596</v>
      </c>
      <c r="P52">
        <f>P32*1000*budget!$Z$33</f>
        <v>42.74421882163201</v>
      </c>
      <c r="Q52">
        <f>Q32*1000*budget!$Z$33</f>
        <v>41.749101449625599</v>
      </c>
      <c r="R52">
        <f>R32*1000*budget!$Z$33</f>
        <v>40.771860315955202</v>
      </c>
      <c r="S52">
        <f>S32*1000*budget!$Z$33</f>
        <v>40.377120471244808</v>
      </c>
      <c r="T52">
        <f>T32*1000*budget!$Z$33</f>
        <v>39.7867373862912</v>
      </c>
      <c r="U52">
        <f>U32*1000*budget!$Z$33</f>
        <v>39.386817495244806</v>
      </c>
      <c r="V52">
        <f>V32*1000*budget!$Z$33</f>
        <v>38.559107032473605</v>
      </c>
      <c r="W52">
        <f>W32*1000*budget!$Z$33</f>
        <v>38.823817557196804</v>
      </c>
      <c r="X52">
        <f>X32*1000*budget!$Z$33</f>
        <v>38.771651443507203</v>
      </c>
      <c r="Y52">
        <f>Y32*1000*budget!$Z$33</f>
        <v>38.430601255526405</v>
      </c>
      <c r="Z52">
        <f>Z32*1000*budget!$Z$33</f>
        <v>38.422353809203202</v>
      </c>
      <c r="AA52">
        <f>AA32*1000*budget!$Z$33</f>
        <v>38.416117439692805</v>
      </c>
      <c r="AB52">
        <f>AB32*1000*budget!$Z$33</f>
        <v>38.143281352089602</v>
      </c>
      <c r="AC52">
        <f>AC32*1000*budget!$Z$33</f>
        <v>38.189759571763204</v>
      </c>
      <c r="AD52">
        <f>AD32*1000*budget!$Z$33</f>
        <v>37.436763659673602</v>
      </c>
      <c r="AE52">
        <f>AE32*1000*budget!$Z$33</f>
        <v>37.237545171763202</v>
      </c>
      <c r="AF52">
        <f>AF32*1000*budget!$Z$33</f>
        <v>36.187214599987207</v>
      </c>
      <c r="AG52">
        <f>AG32*1000*budget!$Z$33</f>
        <v>36.815036215910396</v>
      </c>
      <c r="AH52">
        <f>AH32*1000*budget!$Z$33</f>
        <v>37.210690186444808</v>
      </c>
      <c r="AI52">
        <f>AI32*1000*budget!$Z$33</f>
        <v>37.2289320751104</v>
      </c>
      <c r="AJ52">
        <f>AJ32*1000*budget!$Z$33</f>
        <v>37.585583343820801</v>
      </c>
      <c r="AK52">
        <f>AK32*1000*budget!$Z$33</f>
        <v>37.232588578406407</v>
      </c>
      <c r="AL52">
        <f>AL32*1000*budget!$Z$33</f>
        <v>37.180544348160005</v>
      </c>
      <c r="AM52">
        <f>AM32*1000*budget!$Z$33</f>
        <v>37.645245289267201</v>
      </c>
      <c r="AN52">
        <f>AN32*1000*budget!$Z$33</f>
        <v>37.644899952844803</v>
      </c>
      <c r="AO52">
        <f>AO32*1000*budget!$Z$33</f>
        <v>37.554909343948808</v>
      </c>
      <c r="AP52">
        <f>AP32*1000*budget!$Z$33</f>
        <v>37.002513265459207</v>
      </c>
      <c r="AQ52">
        <f>AQ32*1000*budget!$Z$33</f>
        <v>36.235317932236804</v>
      </c>
      <c r="AR52">
        <f>AR32*1000*budget!$Z$33</f>
        <v>37.012548335616003</v>
      </c>
      <c r="AS52">
        <f>AS32*1000*budget!$Z$33</f>
        <v>37.128459490099203</v>
      </c>
      <c r="AT52">
        <f>AT32*1000*budget!$Z$33</f>
        <v>37.583876975616</v>
      </c>
      <c r="AU52">
        <f>AU32*1000*budget!$Z$33</f>
        <v>37.568682173030403</v>
      </c>
      <c r="AV52" s="10">
        <f t="shared" si="16"/>
        <v>40.71739286228992</v>
      </c>
      <c r="AW52" s="27" t="s">
        <v>133</v>
      </c>
      <c r="AZ52" s="42">
        <f>SUM(AZ46:AZ49)</f>
        <v>-8.3316474685440198</v>
      </c>
      <c r="BA52" s="22">
        <f t="shared" si="17"/>
        <v>1</v>
      </c>
      <c r="BC52" s="52">
        <f t="shared" si="14"/>
        <v>4.2865430293167623</v>
      </c>
    </row>
    <row r="53" spans="1:55" x14ac:dyDescent="0.2">
      <c r="AV53" s="10"/>
    </row>
    <row r="55" spans="1:55" x14ac:dyDescent="0.2">
      <c r="AX55">
        <f>AV39+AV38</f>
        <v>0.21524751495168007</v>
      </c>
      <c r="AY55" s="50">
        <f>AX44-AX40</f>
        <v>0.24844766203904101</v>
      </c>
      <c r="AZ55" s="26"/>
    </row>
    <row r="56" spans="1:55" x14ac:dyDescent="0.2">
      <c r="A56" s="28"/>
      <c r="B56" s="30" t="s">
        <v>84</v>
      </c>
      <c r="C56" s="30" t="s">
        <v>81</v>
      </c>
      <c r="D56" s="30" t="s">
        <v>82</v>
      </c>
      <c r="E56" s="31" t="s">
        <v>83</v>
      </c>
      <c r="F56" s="46" t="s">
        <v>140</v>
      </c>
      <c r="G56" s="30" t="s">
        <v>134</v>
      </c>
    </row>
    <row r="57" spans="1:55" x14ac:dyDescent="0.2">
      <c r="A57" s="32" t="s">
        <v>80</v>
      </c>
      <c r="B57" s="29">
        <f>AVERAGE(C33:L33)</f>
        <v>22042</v>
      </c>
      <c r="C57" s="29">
        <f>AVERAGE(M33:V33)</f>
        <v>22042</v>
      </c>
      <c r="D57" s="29">
        <f>AVERAGE(W33:AF33)</f>
        <v>22042</v>
      </c>
      <c r="E57" s="29">
        <f>AVERAGE(AG33:AP33)</f>
        <v>22042</v>
      </c>
      <c r="F57" s="29">
        <f>AVERAGE(AQ33:AU33)</f>
        <v>22042</v>
      </c>
      <c r="G57" s="29">
        <f>AVERAGE(C33:AU33)</f>
        <v>22042</v>
      </c>
      <c r="AU57" s="49">
        <f>AV57/AV44</f>
        <v>1.0838089839840552</v>
      </c>
      <c r="AV57" s="47">
        <f>AV36+AV37+AV40+AV41+AV42</f>
        <v>2.3944043044454393</v>
      </c>
      <c r="AW57" s="50">
        <f>AV57-AV58</f>
        <v>2.2928984186879831E-2</v>
      </c>
      <c r="AX57" t="s">
        <v>105</v>
      </c>
    </row>
    <row r="58" spans="1:55" x14ac:dyDescent="0.2">
      <c r="A58" s="32" t="s">
        <v>62</v>
      </c>
      <c r="B58" s="29">
        <f t="shared" ref="B58:B64" si="19">AVERAGE(C43:L43)</f>
        <v>12.373712785981441</v>
      </c>
      <c r="C58" s="29">
        <f>AVERAGE(M43:V43)</f>
        <v>12.15203930505216</v>
      </c>
      <c r="D58" s="29">
        <f>AVERAGE(W43:AF43)</f>
        <v>12.438148499619841</v>
      </c>
      <c r="E58" s="29">
        <f>AVERAGE(AG43:AP43)</f>
        <v>13.032596397404159</v>
      </c>
      <c r="F58" s="29">
        <f>AVERAGE(AQ43:AU43)</f>
        <v>13.240539708456961</v>
      </c>
      <c r="G58" s="29">
        <f t="shared" ref="G58:G64" si="20">AVERAGE(C43:AU43)</f>
        <v>12.581503742730241</v>
      </c>
      <c r="AV58" s="22">
        <f>SUM(AV38:AV42)</f>
        <v>2.3714753202585594</v>
      </c>
      <c r="AW58" s="51">
        <f>AV40+AV41</f>
        <v>2.1459557395660793</v>
      </c>
      <c r="AX58" t="s">
        <v>41</v>
      </c>
    </row>
    <row r="59" spans="1:55" x14ac:dyDescent="0.2">
      <c r="A59" s="32" t="s">
        <v>63</v>
      </c>
      <c r="B59" s="29">
        <f t="shared" si="19"/>
        <v>2.1121831917158405</v>
      </c>
      <c r="C59" s="29">
        <f t="shared" ref="C59:C64" si="21">AVERAGE(M44:V44)</f>
        <v>1.5888055296614403</v>
      </c>
      <c r="D59" s="29">
        <f t="shared" ref="D59:D64" si="22">AVERAGE(W44:AF44)</f>
        <v>2.0218980311654398</v>
      </c>
      <c r="E59" s="29">
        <f t="shared" ref="E59:E64" si="23">AVERAGE(AG44:AP44)</f>
        <v>2.7260064941875202</v>
      </c>
      <c r="F59" s="29">
        <f>AVERAGE(AQ44:AUQ44)</f>
        <v>2.2811535816076489</v>
      </c>
      <c r="G59" s="48">
        <f t="shared" si="20"/>
        <v>2.2092493601996801</v>
      </c>
      <c r="AV59" s="22">
        <f>AV58+AV45</f>
        <v>2.1863212788531192</v>
      </c>
      <c r="AW59" s="51">
        <f>AV39+AV38</f>
        <v>0.21524751495168007</v>
      </c>
      <c r="AX59" t="s">
        <v>106</v>
      </c>
    </row>
    <row r="60" spans="1:55" x14ac:dyDescent="0.2">
      <c r="A60" s="32" t="s">
        <v>61</v>
      </c>
      <c r="B60" s="29">
        <f t="shared" si="19"/>
        <v>6.1035165573119964E-2</v>
      </c>
      <c r="C60" s="29">
        <f t="shared" si="21"/>
        <v>-0.68086325901312006</v>
      </c>
      <c r="D60" s="48">
        <f t="shared" si="22"/>
        <v>-0.43706387036160005</v>
      </c>
      <c r="E60" s="48">
        <f t="shared" si="23"/>
        <v>0.10265429864448002</v>
      </c>
      <c r="F60" s="48">
        <f>AVERAGE(AQ45:AU45)</f>
        <v>0.24208895766528005</v>
      </c>
      <c r="G60" s="48">
        <f t="shared" si="20"/>
        <v>-0.18515404140544003</v>
      </c>
    </row>
    <row r="61" spans="1:55" x14ac:dyDescent="0.2">
      <c r="A61" s="32" t="s">
        <v>71</v>
      </c>
      <c r="B61" s="29">
        <f t="shared" si="19"/>
        <v>52.083174037893137</v>
      </c>
      <c r="C61" s="29">
        <f t="shared" si="21"/>
        <v>46.165649583513598</v>
      </c>
      <c r="D61" s="29">
        <f t="shared" si="22"/>
        <v>42.540041708974087</v>
      </c>
      <c r="E61" s="29">
        <f t="shared" si="23"/>
        <v>41.852145775288321</v>
      </c>
      <c r="F61" s="29">
        <f>AVERAGE(AQ46:AU46)</f>
        <v>41.668300852346889</v>
      </c>
      <c r="G61" s="29">
        <f t="shared" si="20"/>
        <v>45.216702562631674</v>
      </c>
    </row>
    <row r="62" spans="1:55" x14ac:dyDescent="0.2">
      <c r="A62" s="32" t="s">
        <v>73</v>
      </c>
      <c r="B62" s="29">
        <f t="shared" si="19"/>
        <v>6.1206554008166405</v>
      </c>
      <c r="C62" s="29">
        <f t="shared" si="21"/>
        <v>6.6236033664000002</v>
      </c>
      <c r="D62" s="29">
        <f t="shared" si="22"/>
        <v>5.8022491251916808</v>
      </c>
      <c r="E62" s="29">
        <f t="shared" si="23"/>
        <v>5.7252126949171211</v>
      </c>
      <c r="F62" s="29">
        <f>AVERAGE(AQ47:AU47)</f>
        <v>5.9493949433856006</v>
      </c>
      <c r="G62" s="29">
        <f t="shared" si="20"/>
        <v>6.0547595686707218</v>
      </c>
    </row>
    <row r="63" spans="1:55" x14ac:dyDescent="0.2">
      <c r="A63" s="32" t="s">
        <v>74</v>
      </c>
      <c r="B63" s="29">
        <f t="shared" si="19"/>
        <v>14.289180163153924</v>
      </c>
      <c r="C63" s="29">
        <f t="shared" si="21"/>
        <v>14.522495544299526</v>
      </c>
      <c r="D63" s="29">
        <f t="shared" si="22"/>
        <v>14.033098986209282</v>
      </c>
      <c r="E63" s="29">
        <f t="shared" si="23"/>
        <v>13.869025589145602</v>
      </c>
      <c r="F63" s="29">
        <f>AVERAGE(AQ48:AU48)</f>
        <v>13.920360864030721</v>
      </c>
      <c r="G63" s="29">
        <f t="shared" si="20"/>
        <v>14.149773492183042</v>
      </c>
      <c r="AW63" s="22">
        <f>AX38+AX40+AX42+AW57</f>
        <v>2.3985773311526395</v>
      </c>
      <c r="AX63" t="s">
        <v>129</v>
      </c>
    </row>
    <row r="64" spans="1:55" x14ac:dyDescent="0.2">
      <c r="A64" s="32" t="s">
        <v>72</v>
      </c>
      <c r="B64" s="29">
        <f t="shared" si="19"/>
        <v>405.64037060093955</v>
      </c>
      <c r="C64" s="29">
        <f t="shared" si="21"/>
        <v>407.0881346415207</v>
      </c>
      <c r="D64" s="29">
        <f t="shared" si="22"/>
        <v>407.56140602007565</v>
      </c>
      <c r="E64" s="29">
        <f t="shared" si="23"/>
        <v>406.64622184151034</v>
      </c>
      <c r="F64" s="29">
        <f>AVERAGE(AQ49:AU49)</f>
        <v>406.22478749134854</v>
      </c>
      <c r="G64" s="29">
        <f t="shared" si="20"/>
        <v>406.67745041104894</v>
      </c>
    </row>
    <row r="65" spans="1:49" x14ac:dyDescent="0.2">
      <c r="A65" s="33" t="s">
        <v>9</v>
      </c>
      <c r="B65" s="34">
        <f>AVERAGE(C34:L34)</f>
        <v>4.7948012115148808</v>
      </c>
      <c r="C65" s="34">
        <f>AVERAGE(M34:V34)</f>
        <v>4.8842819413401601</v>
      </c>
      <c r="D65" s="34">
        <f>AVERAGE(W34:AF34)</f>
        <v>4.7695307109580805</v>
      </c>
      <c r="E65" s="34">
        <f>AVERAGE(AG34:AP34)</f>
        <v>4.7377089753292809</v>
      </c>
      <c r="F65" s="34">
        <f t="shared" ref="F65:F72" si="24">AVERAGE(AQ34:AU34)</f>
        <v>4.7365490512281605</v>
      </c>
      <c r="G65" s="34">
        <f t="shared" ref="G65:G73" si="25">AVERAGE(C34:AU34)</f>
        <v>4.7899105255014396</v>
      </c>
    </row>
    <row r="66" spans="1:49" x14ac:dyDescent="0.2">
      <c r="A66" s="33" t="s">
        <v>12</v>
      </c>
      <c r="B66" s="34">
        <f>AVERAGE(C35:L35)</f>
        <v>5.4667283827507207</v>
      </c>
      <c r="C66" s="34">
        <f>AVERAGE(M35:V35)</f>
        <v>5.6789538654412812</v>
      </c>
      <c r="D66" s="34">
        <f>AVERAGE(W35:AF35)</f>
        <v>5.6467177261056003</v>
      </c>
      <c r="E66" s="34">
        <f>AVERAGE(AG35:AP35)</f>
        <v>5.5688870220595206</v>
      </c>
      <c r="F66" s="34">
        <f t="shared" si="24"/>
        <v>5.5185329088921602</v>
      </c>
      <c r="G66" s="34">
        <f t="shared" si="25"/>
        <v>5.582345211289601</v>
      </c>
    </row>
    <row r="67" spans="1:49" x14ac:dyDescent="0.2">
      <c r="A67" s="33" t="s">
        <v>99</v>
      </c>
      <c r="B67" s="34">
        <f t="shared" ref="B67:B73" si="26">AVERAGE(C36:L36)</f>
        <v>2.1593683353600002E-3</v>
      </c>
      <c r="C67" s="34">
        <f t="shared" ref="C67:C72" si="27">AVERAGE(M36:V36)</f>
        <v>2.9109829017600003E-3</v>
      </c>
      <c r="D67" s="34">
        <f t="shared" ref="D67:D73" si="28">AVERAGE(W36:AF36)</f>
        <v>3.6463463424000002E-3</v>
      </c>
      <c r="E67" s="34">
        <f t="shared" ref="E67:E73" si="29">AVERAGE(AG36:AP36)</f>
        <v>3.1811578675200007E-3</v>
      </c>
      <c r="F67" s="34">
        <f t="shared" si="24"/>
        <v>2.3198482022400001E-3</v>
      </c>
      <c r="G67" s="34">
        <f t="shared" si="25"/>
        <v>2.9017287884800002E-3</v>
      </c>
    </row>
    <row r="68" spans="1:49" x14ac:dyDescent="0.2">
      <c r="A68" s="33" t="s">
        <v>97</v>
      </c>
      <c r="B68" s="34">
        <f t="shared" si="26"/>
        <v>0.20180038551552001</v>
      </c>
      <c r="C68" s="34">
        <f t="shared" si="27"/>
        <v>0.26340637188096006</v>
      </c>
      <c r="D68" s="34">
        <f t="shared" si="28"/>
        <v>0.25940656355328001</v>
      </c>
      <c r="E68" s="34">
        <f t="shared" si="29"/>
        <v>0.21789103140864002</v>
      </c>
      <c r="F68" s="34">
        <f t="shared" si="24"/>
        <v>0.23246422843392001</v>
      </c>
      <c r="G68" s="34">
        <f t="shared" si="25"/>
        <v>0.23527477035008001</v>
      </c>
    </row>
    <row r="69" spans="1:49" x14ac:dyDescent="0.2">
      <c r="A69" s="33" t="s">
        <v>95</v>
      </c>
      <c r="B69" s="34">
        <f t="shared" si="26"/>
        <v>2.0460167331840001E-2</v>
      </c>
      <c r="C69" s="34">
        <f t="shared" si="27"/>
        <v>1.8631915683840001E-2</v>
      </c>
      <c r="D69" s="34">
        <f t="shared" si="28"/>
        <v>1.8455184691199999E-2</v>
      </c>
      <c r="E69" s="34">
        <f t="shared" si="29"/>
        <v>1.9170234224640002E-2</v>
      </c>
      <c r="F69" s="34">
        <f t="shared" si="24"/>
        <v>1.9712615546880002E-2</v>
      </c>
      <c r="G69" s="48">
        <f t="shared" si="25"/>
        <v>1.923862437888E-2</v>
      </c>
      <c r="H69" s="35">
        <f>G59-G60</f>
        <v>2.3944034016051203</v>
      </c>
      <c r="K69" t="s">
        <v>126</v>
      </c>
      <c r="L69" t="s">
        <v>127</v>
      </c>
      <c r="M69" s="41" t="s">
        <v>140</v>
      </c>
      <c r="P69" t="s">
        <v>130</v>
      </c>
      <c r="Q69" t="s">
        <v>131</v>
      </c>
    </row>
    <row r="70" spans="1:49" x14ac:dyDescent="0.2">
      <c r="A70" s="33" t="s">
        <v>89</v>
      </c>
      <c r="B70" s="48">
        <f t="shared" si="26"/>
        <v>0.16709204367360003</v>
      </c>
      <c r="C70" s="34">
        <f t="shared" si="27"/>
        <v>0.22330671906815999</v>
      </c>
      <c r="D70" s="34">
        <f t="shared" si="28"/>
        <v>0.21742990571519999</v>
      </c>
      <c r="E70" s="34">
        <f t="shared" si="29"/>
        <v>0.17632877727744001</v>
      </c>
      <c r="F70" s="34">
        <f t="shared" si="24"/>
        <v>0.19576512368640003</v>
      </c>
      <c r="G70" s="48">
        <f t="shared" si="25"/>
        <v>0.19600889057280008</v>
      </c>
      <c r="L70">
        <f>AVERAGE(C28:G28)</f>
        <v>0.62759160000000003</v>
      </c>
      <c r="M70">
        <f>AVERAGE(AQ28:AU28)</f>
        <v>0.65179679999999995</v>
      </c>
      <c r="N70" s="40">
        <f t="shared" ref="N70:N75" si="30">M70/L70</f>
        <v>1.0385683938408352</v>
      </c>
      <c r="P70" s="40">
        <f>(D60+E60)/2</f>
        <v>-0.16720478585856002</v>
      </c>
      <c r="Q70">
        <f>AVERAGE(AM45:AQ45)</f>
        <v>-0.24843908505600001</v>
      </c>
    </row>
    <row r="71" spans="1:49" x14ac:dyDescent="0.2">
      <c r="A71" s="33" t="s">
        <v>90</v>
      </c>
      <c r="B71" s="48">
        <f t="shared" si="26"/>
        <v>1.1324373532876801</v>
      </c>
      <c r="C71" s="34">
        <f t="shared" si="27"/>
        <v>1.25078617663488</v>
      </c>
      <c r="D71" s="34">
        <f t="shared" si="28"/>
        <v>1.3794422764953602</v>
      </c>
      <c r="E71" s="34">
        <f t="shared" si="29"/>
        <v>1.5326172623462402</v>
      </c>
      <c r="F71" s="48">
        <f t="shared" si="24"/>
        <v>1.6194043680768</v>
      </c>
      <c r="G71" s="34">
        <f t="shared" si="25"/>
        <v>1.3566633895116795</v>
      </c>
      <c r="L71">
        <f>AVERAGE(C43:G43)</f>
        <v>12.748837521899521</v>
      </c>
      <c r="M71">
        <f>AVERAGE(AQ43:AU43)</f>
        <v>13.240539708456961</v>
      </c>
      <c r="N71">
        <f t="shared" si="30"/>
        <v>1.0385683938408354</v>
      </c>
      <c r="O71" s="50">
        <f>(M71-L71)/39</f>
        <v>1.2607748373267688E-2</v>
      </c>
    </row>
    <row r="72" spans="1:49" x14ac:dyDescent="0.2">
      <c r="A72" s="33" t="s">
        <v>91</v>
      </c>
      <c r="B72" s="34">
        <f t="shared" si="26"/>
        <v>0.7147509190041601</v>
      </c>
      <c r="C72" s="34">
        <f t="shared" si="27"/>
        <v>0.75235602401280011</v>
      </c>
      <c r="D72" s="34">
        <f t="shared" si="28"/>
        <v>0.80584660445184009</v>
      </c>
      <c r="E72" s="34">
        <f t="shared" si="29"/>
        <v>0.84637488070656008</v>
      </c>
      <c r="F72" s="34">
        <f t="shared" si="24"/>
        <v>0.86497429413888016</v>
      </c>
      <c r="G72" s="34">
        <f t="shared" si="25"/>
        <v>0.78929235005440002</v>
      </c>
      <c r="K72" t="s">
        <v>141</v>
      </c>
      <c r="L72">
        <f>AVERAGE(C29:G29)</f>
        <v>0.11971780000000001</v>
      </c>
      <c r="M72">
        <f>AVERAGE(AQ29:AU29)</f>
        <v>0.14696619999999999</v>
      </c>
      <c r="N72" s="40">
        <f t="shared" si="30"/>
        <v>1.2276052516835423</v>
      </c>
    </row>
    <row r="73" spans="1:49" x14ac:dyDescent="0.2">
      <c r="A73" s="33" t="s">
        <v>92</v>
      </c>
      <c r="B73" s="34">
        <f t="shared" si="26"/>
        <v>0</v>
      </c>
      <c r="C73" s="34">
        <f>AVERAGE(P42:V42)</f>
        <v>3.0470860800000001E-4</v>
      </c>
      <c r="D73" s="48">
        <f t="shared" si="28"/>
        <v>1.0620110684160002E-2</v>
      </c>
      <c r="E73" s="34">
        <f t="shared" si="29"/>
        <v>2.3289894604800007E-2</v>
      </c>
      <c r="F73" s="48">
        <f>AVERAGE(AQ42:AU42)</f>
        <v>2.4201989038080001E-2</v>
      </c>
      <c r="G73" s="34">
        <f t="shared" si="25"/>
        <v>1.0272065740800002E-2</v>
      </c>
      <c r="L73">
        <f>AVERAGE(C44:G44)</f>
        <v>2.43193627938816</v>
      </c>
      <c r="M73">
        <f>AVERAGE(AQ44:AU44)</f>
        <v>2.98545774833664</v>
      </c>
      <c r="N73">
        <f t="shared" si="30"/>
        <v>1.2276052516835425</v>
      </c>
      <c r="O73" s="50">
        <f>(M73-L73)/39</f>
        <v>1.4192858178166153E-2</v>
      </c>
    </row>
    <row r="74" spans="1:49" x14ac:dyDescent="0.2">
      <c r="K74" t="s">
        <v>142</v>
      </c>
      <c r="L74">
        <f>AVERAGE(C27:G27)</f>
        <v>1.9665200000000001E-2</v>
      </c>
      <c r="M74">
        <f>AVERAGE(AQ27:AU27)</f>
        <v>1.1917400000000002E-2</v>
      </c>
      <c r="N74" s="40">
        <f t="shared" si="30"/>
        <v>0.60601468584097806</v>
      </c>
    </row>
    <row r="75" spans="1:49" x14ac:dyDescent="0.2">
      <c r="L75">
        <f>AVERAGE(C45:G45)</f>
        <v>0.39947704786943994</v>
      </c>
      <c r="M75">
        <f>AVERAGE(AQ45:AU45)</f>
        <v>0.24208895766528005</v>
      </c>
      <c r="N75">
        <f t="shared" si="30"/>
        <v>0.60601468584097817</v>
      </c>
      <c r="O75" s="47">
        <f>(M75-L75)/39</f>
        <v>-4.0355920565169207E-3</v>
      </c>
    </row>
    <row r="77" spans="1:49" x14ac:dyDescent="0.2">
      <c r="A77" t="s">
        <v>93</v>
      </c>
      <c r="B77">
        <f>B44-B45</f>
        <v>1.7889645514751999</v>
      </c>
      <c r="C77">
        <f t="shared" ref="C77:AU77" si="31">C44-C45</f>
        <v>1.8938858821632003</v>
      </c>
      <c r="D77">
        <f t="shared" si="31"/>
        <v>1.9778432606208001</v>
      </c>
      <c r="E77">
        <f t="shared" si="31"/>
        <v>2.0712466059264005</v>
      </c>
      <c r="F77">
        <f t="shared" si="31"/>
        <v>2.0908698402815999</v>
      </c>
      <c r="G77">
        <f t="shared" si="31"/>
        <v>2.1284505686016004</v>
      </c>
      <c r="H77">
        <f t="shared" si="31"/>
        <v>1.9743289546752005</v>
      </c>
      <c r="I77">
        <f t="shared" si="31"/>
        <v>2.0553408165888003</v>
      </c>
      <c r="J77">
        <f t="shared" si="31"/>
        <v>2.0583066470400002</v>
      </c>
      <c r="K77">
        <f t="shared" si="31"/>
        <v>2.1167091302399998</v>
      </c>
      <c r="L77">
        <f t="shared" si="31"/>
        <v>2.1444985552896001</v>
      </c>
      <c r="M77">
        <f t="shared" si="31"/>
        <v>2.141695236096</v>
      </c>
      <c r="N77">
        <f t="shared" si="31"/>
        <v>2.2289840953344005</v>
      </c>
      <c r="O77">
        <f t="shared" si="31"/>
        <v>2.2896414222336001</v>
      </c>
      <c r="P77">
        <f t="shared" si="31"/>
        <v>2.3253938989056002</v>
      </c>
      <c r="Q77">
        <f t="shared" si="31"/>
        <v>2.2543561654272</v>
      </c>
      <c r="R77">
        <f t="shared" si="31"/>
        <v>2.2429803773952002</v>
      </c>
      <c r="S77">
        <f t="shared" si="31"/>
        <v>2.3129414737920002</v>
      </c>
      <c r="T77">
        <f t="shared" si="31"/>
        <v>2.3531630100480001</v>
      </c>
      <c r="U77">
        <f t="shared" si="31"/>
        <v>2.3377650683904005</v>
      </c>
      <c r="V77">
        <f t="shared" si="31"/>
        <v>2.2097671391232003</v>
      </c>
      <c r="W77">
        <f t="shared" si="31"/>
        <v>2.4661489618944006</v>
      </c>
      <c r="X77">
        <f t="shared" si="31"/>
        <v>2.4787232704512006</v>
      </c>
      <c r="Y77">
        <f t="shared" si="31"/>
        <v>2.4257039726592002</v>
      </c>
      <c r="Z77">
        <f t="shared" si="31"/>
        <v>2.4716337168383999</v>
      </c>
      <c r="AA77">
        <f t="shared" si="31"/>
        <v>2.5346474569727997</v>
      </c>
      <c r="AB77">
        <f t="shared" si="31"/>
        <v>2.4460381937664004</v>
      </c>
      <c r="AC77">
        <f t="shared" si="31"/>
        <v>2.5454747695104003</v>
      </c>
      <c r="AD77">
        <f t="shared" si="31"/>
        <v>2.4214989938688003</v>
      </c>
      <c r="AE77">
        <f t="shared" si="31"/>
        <v>2.4561342056448003</v>
      </c>
      <c r="AF77">
        <f t="shared" si="31"/>
        <v>2.3436154736640002</v>
      </c>
      <c r="AG77">
        <f t="shared" si="31"/>
        <v>2.5643057614848002</v>
      </c>
      <c r="AH77">
        <f t="shared" si="31"/>
        <v>2.6179751043072002</v>
      </c>
      <c r="AI77">
        <f t="shared" si="31"/>
        <v>2.6350997280768</v>
      </c>
      <c r="AJ77">
        <f t="shared" si="31"/>
        <v>2.5863463507968003</v>
      </c>
      <c r="AK77">
        <f t="shared" si="31"/>
        <v>2.5239217139712</v>
      </c>
      <c r="AL77">
        <f t="shared" si="31"/>
        <v>2.6021505705984005</v>
      </c>
      <c r="AM77">
        <f t="shared" si="31"/>
        <v>2.7255575568383996</v>
      </c>
      <c r="AN77">
        <f t="shared" si="31"/>
        <v>2.6458457849856001</v>
      </c>
      <c r="AO77">
        <f t="shared" si="31"/>
        <v>2.7076610045952005</v>
      </c>
      <c r="AP77">
        <f t="shared" si="31"/>
        <v>2.6246583797760001</v>
      </c>
      <c r="AQ77">
        <f t="shared" si="31"/>
        <v>2.5087675392</v>
      </c>
      <c r="AR77">
        <f t="shared" si="31"/>
        <v>2.7469277872128002</v>
      </c>
      <c r="AS77">
        <f t="shared" si="31"/>
        <v>2.8303570040832002</v>
      </c>
      <c r="AT77">
        <f t="shared" si="31"/>
        <v>2.8103681193984005</v>
      </c>
      <c r="AU77">
        <f t="shared" si="31"/>
        <v>2.8204235034624001</v>
      </c>
      <c r="AV77" s="10">
        <f>AVERAGE(C77:AU77)</f>
        <v>2.3944034016051194</v>
      </c>
      <c r="AW77" t="s">
        <v>93</v>
      </c>
    </row>
    <row r="78" spans="1:49" x14ac:dyDescent="0.2">
      <c r="A78" t="s">
        <v>94</v>
      </c>
      <c r="B78">
        <f t="shared" ref="B78:AT78" si="32">SUM(B38:B42)</f>
        <v>1.7889848653824001</v>
      </c>
      <c r="C78">
        <f t="shared" si="32"/>
        <v>1.8920982583296002</v>
      </c>
      <c r="D78">
        <f t="shared" si="32"/>
        <v>1.9724194473984002</v>
      </c>
      <c r="E78">
        <f t="shared" si="32"/>
        <v>2.0613943609344001</v>
      </c>
      <c r="F78">
        <f t="shared" si="32"/>
        <v>2.0633851238400003</v>
      </c>
      <c r="G78">
        <f t="shared" si="32"/>
        <v>2.0987313223680006</v>
      </c>
      <c r="H78">
        <f t="shared" si="32"/>
        <v>1.9613077401600003</v>
      </c>
      <c r="I78">
        <f t="shared" si="32"/>
        <v>2.0388256100352002</v>
      </c>
      <c r="J78">
        <f t="shared" si="32"/>
        <v>2.0376677173248003</v>
      </c>
      <c r="K78">
        <f t="shared" si="32"/>
        <v>2.0999704707072002</v>
      </c>
      <c r="L78">
        <f t="shared" si="32"/>
        <v>2.1216047818752002</v>
      </c>
      <c r="M78">
        <f t="shared" si="32"/>
        <v>2.1242252759040006</v>
      </c>
      <c r="N78">
        <f t="shared" si="32"/>
        <v>2.2102749868032001</v>
      </c>
      <c r="O78">
        <f t="shared" si="32"/>
        <v>2.2565500674048002</v>
      </c>
      <c r="P78">
        <f t="shared" si="32"/>
        <v>2.2871631255552001</v>
      </c>
      <c r="Q78">
        <f t="shared" si="32"/>
        <v>2.2322343204864001</v>
      </c>
      <c r="R78">
        <f t="shared" si="32"/>
        <v>2.2068419364864003</v>
      </c>
      <c r="S78">
        <f t="shared" si="32"/>
        <v>2.2944558182399999</v>
      </c>
      <c r="T78">
        <f t="shared" si="32"/>
        <v>2.3316708962304</v>
      </c>
      <c r="U78">
        <f t="shared" si="32"/>
        <v>2.3250079346688</v>
      </c>
      <c r="V78">
        <f t="shared" si="32"/>
        <v>2.1845169524736003</v>
      </c>
      <c r="W78">
        <f t="shared" si="32"/>
        <v>2.4446974758912008</v>
      </c>
      <c r="X78">
        <f t="shared" si="32"/>
        <v>2.4527417831424003</v>
      </c>
      <c r="Y78">
        <f t="shared" si="32"/>
        <v>2.4052275542016002</v>
      </c>
      <c r="Z78">
        <f t="shared" si="32"/>
        <v>2.4305589964800003</v>
      </c>
      <c r="AA78">
        <f t="shared" si="32"/>
        <v>2.5209761974272</v>
      </c>
      <c r="AB78">
        <f t="shared" si="32"/>
        <v>2.4314324944896004</v>
      </c>
      <c r="AC78">
        <f t="shared" si="32"/>
        <v>2.5138257020928001</v>
      </c>
      <c r="AD78">
        <f t="shared" si="32"/>
        <v>2.3819681304576004</v>
      </c>
      <c r="AE78">
        <f t="shared" si="32"/>
        <v>2.4277963051008005</v>
      </c>
      <c r="AF78">
        <f t="shared" si="32"/>
        <v>2.3087161810944004</v>
      </c>
      <c r="AG78">
        <f t="shared" si="32"/>
        <v>2.5223575431168004</v>
      </c>
      <c r="AH78">
        <f t="shared" si="32"/>
        <v>2.5873620461568003</v>
      </c>
      <c r="AI78">
        <f t="shared" si="32"/>
        <v>2.6242724155392003</v>
      </c>
      <c r="AJ78">
        <f t="shared" si="32"/>
        <v>2.567068452864</v>
      </c>
      <c r="AK78">
        <f t="shared" si="32"/>
        <v>2.5003982094336004</v>
      </c>
      <c r="AL78">
        <f t="shared" si="32"/>
        <v>2.5796021336064006</v>
      </c>
      <c r="AM78">
        <f t="shared" si="32"/>
        <v>2.7044920350720001</v>
      </c>
      <c r="AN78">
        <f t="shared" si="32"/>
        <v>2.6084478818303998</v>
      </c>
      <c r="AO78">
        <f t="shared" si="32"/>
        <v>2.6710756577280002</v>
      </c>
      <c r="AP78">
        <f t="shared" si="32"/>
        <v>2.6127341162495998</v>
      </c>
      <c r="AQ78">
        <f t="shared" si="32"/>
        <v>2.4826438545407998</v>
      </c>
      <c r="AR78">
        <f t="shared" si="32"/>
        <v>2.7238511886336001</v>
      </c>
      <c r="AS78">
        <f t="shared" si="32"/>
        <v>2.8148778067967997</v>
      </c>
      <c r="AT78">
        <f t="shared" si="32"/>
        <v>2.7848335380479998</v>
      </c>
      <c r="AU78">
        <f>SUM(AU38:AU42)</f>
        <v>2.8140855644160006</v>
      </c>
      <c r="AV78" s="10">
        <f t="shared" ref="AV78:AV79" si="33">AVERAGE(C78:AU78)</f>
        <v>2.3714753202585603</v>
      </c>
      <c r="AW78" t="s">
        <v>94</v>
      </c>
    </row>
    <row r="79" spans="1:49" x14ac:dyDescent="0.2">
      <c r="A79" t="s">
        <v>104</v>
      </c>
      <c r="C79">
        <f t="shared" ref="C79:AT79" si="34">C36+C37-C38-C39</f>
        <v>1.7876238336000105E-3</v>
      </c>
      <c r="D79">
        <f t="shared" si="34"/>
        <v>5.4441271295999905E-3</v>
      </c>
      <c r="E79">
        <f t="shared" si="34"/>
        <v>9.8319310848000163E-3</v>
      </c>
      <c r="F79">
        <f t="shared" si="34"/>
        <v>2.7484716441599999E-2</v>
      </c>
      <c r="G79">
        <f t="shared" si="34"/>
        <v>2.9739560140800009E-2</v>
      </c>
      <c r="H79">
        <f t="shared" si="34"/>
        <v>1.3000900607999966E-2</v>
      </c>
      <c r="I79">
        <f t="shared" si="34"/>
        <v>1.6515206553600004E-2</v>
      </c>
      <c r="J79">
        <f t="shared" si="34"/>
        <v>2.0638929715200011E-2</v>
      </c>
      <c r="K79">
        <f t="shared" si="34"/>
        <v>1.673865953279996E-2</v>
      </c>
      <c r="L79">
        <f t="shared" si="34"/>
        <v>2.289377341440002E-2</v>
      </c>
      <c r="M79">
        <f t="shared" si="34"/>
        <v>1.7469960192000006E-2</v>
      </c>
      <c r="N79">
        <f t="shared" si="34"/>
        <v>1.8729422438399979E-2</v>
      </c>
      <c r="O79">
        <f t="shared" si="34"/>
        <v>3.3071040921600042E-2</v>
      </c>
      <c r="P79">
        <f t="shared" si="34"/>
        <v>3.8251087257600014E-2</v>
      </c>
      <c r="Q79">
        <f t="shared" si="34"/>
        <v>2.2142158848000026E-2</v>
      </c>
      <c r="R79">
        <f t="shared" si="34"/>
        <v>3.6158754816000033E-2</v>
      </c>
      <c r="S79">
        <f t="shared" si="34"/>
        <v>1.8485655552000019E-2</v>
      </c>
      <c r="T79">
        <f t="shared" si="34"/>
        <v>2.1471799910400019E-2</v>
      </c>
      <c r="U79">
        <f t="shared" si="34"/>
        <v>1.2736819814400058E-2</v>
      </c>
      <c r="V79">
        <f t="shared" si="34"/>
        <v>2.5270500556800024E-2</v>
      </c>
      <c r="W79">
        <f t="shared" si="34"/>
        <v>2.1471799910399963E-2</v>
      </c>
      <c r="X79">
        <f t="shared" si="34"/>
        <v>2.6001801216000042E-2</v>
      </c>
      <c r="Y79">
        <f t="shared" si="34"/>
        <v>2.0476418457599954E-2</v>
      </c>
      <c r="Z79">
        <f t="shared" si="34"/>
        <v>4.1074720358400013E-2</v>
      </c>
      <c r="AA79">
        <f t="shared" si="34"/>
        <v>1.3671259545600001E-2</v>
      </c>
      <c r="AB79">
        <f t="shared" si="34"/>
        <v>1.4605699276799972E-2</v>
      </c>
      <c r="AC79">
        <f t="shared" si="34"/>
        <v>3.1649067417599985E-2</v>
      </c>
      <c r="AD79">
        <f t="shared" si="34"/>
        <v>3.9530863411200018E-2</v>
      </c>
      <c r="AE79">
        <f t="shared" si="34"/>
        <v>2.8317586636800007E-2</v>
      </c>
      <c r="AF79">
        <f t="shared" si="34"/>
        <v>3.4878978662399918E-2</v>
      </c>
      <c r="AG79">
        <f t="shared" si="34"/>
        <v>4.1948218367999973E-2</v>
      </c>
      <c r="AH79">
        <f t="shared" si="34"/>
        <v>3.0613058150400024E-2</v>
      </c>
      <c r="AI79">
        <f t="shared" si="34"/>
        <v>1.0847626444800001E-2</v>
      </c>
      <c r="AJ79">
        <f t="shared" si="34"/>
        <v>1.9277897932799992E-2</v>
      </c>
      <c r="AK79">
        <f t="shared" si="34"/>
        <v>2.3543818444800024E-2</v>
      </c>
      <c r="AL79">
        <f t="shared" si="34"/>
        <v>2.2548436992000043E-2</v>
      </c>
      <c r="AM79">
        <f t="shared" si="34"/>
        <v>2.1045207859199999E-2</v>
      </c>
      <c r="AN79">
        <f t="shared" si="34"/>
        <v>3.7397903155199974E-2</v>
      </c>
      <c r="AO79">
        <f t="shared" si="34"/>
        <v>3.6585346867199997E-2</v>
      </c>
      <c r="AP79">
        <f t="shared" si="34"/>
        <v>1.1924263526399997E-2</v>
      </c>
      <c r="AQ79">
        <f t="shared" si="34"/>
        <v>2.6103370752000005E-2</v>
      </c>
      <c r="AR79">
        <f t="shared" si="34"/>
        <v>2.3096912486399945E-2</v>
      </c>
      <c r="AS79">
        <f t="shared" si="34"/>
        <v>1.5479197286400015E-2</v>
      </c>
      <c r="AT79">
        <f t="shared" si="34"/>
        <v>2.5534581350399987E-2</v>
      </c>
      <c r="AU79">
        <f>AU36+AU37-AU38-AU39</f>
        <v>6.3176251392000338E-3</v>
      </c>
      <c r="AV79" s="10">
        <f t="shared" si="33"/>
        <v>2.2928984186880007E-2</v>
      </c>
      <c r="AW79" t="s">
        <v>104</v>
      </c>
    </row>
    <row r="80" spans="1:49" x14ac:dyDescent="0.2">
      <c r="AV80">
        <f>AV77-AV78-AV79</f>
        <v>-9.028403209036806E-7</v>
      </c>
    </row>
    <row r="86" spans="1:50" x14ac:dyDescent="0.2">
      <c r="C86">
        <v>1971</v>
      </c>
      <c r="D86">
        <v>1972</v>
      </c>
      <c r="E86">
        <v>1973</v>
      </c>
      <c r="F86">
        <v>1974</v>
      </c>
      <c r="G86">
        <v>1975</v>
      </c>
      <c r="H86">
        <v>1976</v>
      </c>
      <c r="I86">
        <v>1977</v>
      </c>
      <c r="J86">
        <v>1978</v>
      </c>
      <c r="K86">
        <v>1979</v>
      </c>
      <c r="L86">
        <v>1980</v>
      </c>
      <c r="M86">
        <v>1981</v>
      </c>
      <c r="N86">
        <v>1982</v>
      </c>
      <c r="O86">
        <v>1983</v>
      </c>
      <c r="P86">
        <v>1984</v>
      </c>
      <c r="Q86">
        <v>1985</v>
      </c>
      <c r="R86">
        <v>1986</v>
      </c>
      <c r="S86">
        <v>1987</v>
      </c>
      <c r="T86">
        <v>1988</v>
      </c>
      <c r="U86">
        <v>1989</v>
      </c>
      <c r="V86">
        <v>1990</v>
      </c>
      <c r="W86">
        <v>1991</v>
      </c>
      <c r="X86">
        <v>1992</v>
      </c>
      <c r="Y86">
        <v>1993</v>
      </c>
      <c r="Z86">
        <v>1994</v>
      </c>
      <c r="AA86">
        <v>1995</v>
      </c>
      <c r="AB86">
        <v>1996</v>
      </c>
      <c r="AC86">
        <v>1997</v>
      </c>
      <c r="AD86">
        <v>1998</v>
      </c>
      <c r="AE86">
        <v>1999</v>
      </c>
      <c r="AF86">
        <v>2000</v>
      </c>
      <c r="AG86">
        <v>2001</v>
      </c>
      <c r="AH86">
        <v>2002</v>
      </c>
      <c r="AI86">
        <v>2003</v>
      </c>
      <c r="AJ86">
        <v>2004</v>
      </c>
      <c r="AK86">
        <v>2005</v>
      </c>
      <c r="AL86">
        <v>2006</v>
      </c>
      <c r="AM86">
        <v>2007</v>
      </c>
      <c r="AN86">
        <v>2008</v>
      </c>
      <c r="AO86">
        <v>2009</v>
      </c>
      <c r="AP86">
        <v>2010</v>
      </c>
      <c r="AQ86">
        <v>2011</v>
      </c>
      <c r="AR86">
        <v>2012</v>
      </c>
      <c r="AS86">
        <v>2013</v>
      </c>
      <c r="AT86">
        <v>2014</v>
      </c>
      <c r="AU86">
        <v>2015</v>
      </c>
      <c r="AV86" s="10"/>
    </row>
    <row r="87" spans="1:50" x14ac:dyDescent="0.2">
      <c r="A87" t="s">
        <v>33</v>
      </c>
      <c r="C87">
        <f>C45</f>
        <v>-0.39953392680960009</v>
      </c>
      <c r="D87">
        <f t="shared" ref="D87:AU87" si="35">D45</f>
        <v>0.30682125434880003</v>
      </c>
      <c r="E87">
        <f t="shared" si="35"/>
        <v>0.99907858391039994</v>
      </c>
      <c r="F87">
        <f t="shared" si="35"/>
        <v>0.41950249758720004</v>
      </c>
      <c r="G87">
        <f t="shared" si="35"/>
        <v>0.6715168303104001</v>
      </c>
      <c r="H87">
        <f t="shared" si="35"/>
        <v>0.24421379235840002</v>
      </c>
      <c r="I87">
        <f t="shared" si="35"/>
        <v>-0.8727667089408</v>
      </c>
      <c r="J87">
        <f t="shared" si="35"/>
        <v>-1.3302155851776003</v>
      </c>
      <c r="K87">
        <f t="shared" si="35"/>
        <v>0.94772502650880019</v>
      </c>
      <c r="L87">
        <f t="shared" si="35"/>
        <v>-0.37599010836480001</v>
      </c>
      <c r="M87">
        <f t="shared" si="35"/>
        <v>-0.98305091112960008</v>
      </c>
      <c r="N87">
        <f t="shared" si="35"/>
        <v>-0.41535846051840003</v>
      </c>
      <c r="O87">
        <f t="shared" si="35"/>
        <v>0.42275272273920006</v>
      </c>
      <c r="P87">
        <f t="shared" si="35"/>
        <v>-0.79949444567040018</v>
      </c>
      <c r="Q87">
        <f t="shared" si="35"/>
        <v>-1.1275640469504</v>
      </c>
      <c r="R87">
        <f t="shared" si="35"/>
        <v>-1.4571368773632003</v>
      </c>
      <c r="S87">
        <f t="shared" si="35"/>
        <v>-0.31915179601920002</v>
      </c>
      <c r="T87">
        <f t="shared" si="35"/>
        <v>-0.53543396597760007</v>
      </c>
      <c r="U87">
        <f t="shared" si="35"/>
        <v>-0.14455376363520001</v>
      </c>
      <c r="V87">
        <f t="shared" si="35"/>
        <v>-1.4496410456063999</v>
      </c>
      <c r="W87">
        <f t="shared" si="35"/>
        <v>0.20968015011839999</v>
      </c>
      <c r="X87">
        <f t="shared" si="35"/>
        <v>0.16259251322880003</v>
      </c>
      <c r="Y87">
        <f t="shared" si="35"/>
        <v>-0.17845767475200003</v>
      </c>
      <c r="Z87">
        <f t="shared" si="35"/>
        <v>-0.51339337666560003</v>
      </c>
      <c r="AA87">
        <f t="shared" si="35"/>
        <v>-0.28782775111679998</v>
      </c>
      <c r="AB87">
        <f t="shared" si="35"/>
        <v>-0.36843333488640007</v>
      </c>
      <c r="AC87">
        <f t="shared" si="35"/>
        <v>0.10595733995520001</v>
      </c>
      <c r="AD87">
        <f t="shared" si="35"/>
        <v>-1.0590046101504</v>
      </c>
      <c r="AE87">
        <f t="shared" si="35"/>
        <v>-0.77570686033920011</v>
      </c>
      <c r="AF87">
        <f t="shared" si="35"/>
        <v>-1.6660450990080002</v>
      </c>
      <c r="AG87">
        <f t="shared" si="35"/>
        <v>0.92357179084800001</v>
      </c>
      <c r="AH87">
        <f t="shared" si="35"/>
        <v>0.73873554923520002</v>
      </c>
      <c r="AI87">
        <f t="shared" si="35"/>
        <v>6.3602843443200011E-2</v>
      </c>
      <c r="AJ87">
        <f t="shared" si="35"/>
        <v>0.2687733061632</v>
      </c>
      <c r="AK87">
        <f t="shared" si="35"/>
        <v>-0.74243268034559995</v>
      </c>
      <c r="AL87">
        <f t="shared" si="35"/>
        <v>-0.33485444628479999</v>
      </c>
      <c r="AM87">
        <f t="shared" si="35"/>
        <v>0.53401199247360009</v>
      </c>
      <c r="AN87">
        <f t="shared" si="35"/>
        <v>0.11985205248</v>
      </c>
      <c r="AO87">
        <f t="shared" si="35"/>
        <v>0.166370899968</v>
      </c>
      <c r="AP87">
        <f t="shared" si="35"/>
        <v>-0.7110883215360001</v>
      </c>
      <c r="AQ87">
        <f t="shared" si="35"/>
        <v>-1.3513420486656</v>
      </c>
      <c r="AR87">
        <f t="shared" si="35"/>
        <v>0.62221497753600008</v>
      </c>
      <c r="AS87">
        <f t="shared" si="35"/>
        <v>0.87498092482560008</v>
      </c>
      <c r="AT87">
        <f t="shared" si="35"/>
        <v>0.92804085043200013</v>
      </c>
      <c r="AU87">
        <f t="shared" si="35"/>
        <v>0.13655008419840001</v>
      </c>
      <c r="AV87" s="10">
        <f>AVERAGE(C87:AU87)</f>
        <v>-0.18515404140544003</v>
      </c>
    </row>
    <row r="88" spans="1:50" x14ac:dyDescent="0.2">
      <c r="A88" t="s">
        <v>85</v>
      </c>
      <c r="C88">
        <f>C50-B50</f>
        <v>-0.39951361290241039</v>
      </c>
      <c r="D88">
        <f>D50-C50</f>
        <v>0.30682125434884711</v>
      </c>
      <c r="E88">
        <f t="shared" ref="E88:AU88" si="36">E50-D50</f>
        <v>0.99907858391031823</v>
      </c>
      <c r="F88">
        <f t="shared" si="36"/>
        <v>0.41950249758724567</v>
      </c>
      <c r="G88">
        <f t="shared" si="36"/>
        <v>0.67153714421760924</v>
      </c>
      <c r="H88">
        <f t="shared" si="36"/>
        <v>0.24421379235843688</v>
      </c>
      <c r="I88">
        <f t="shared" si="36"/>
        <v>-0.87276670894084418</v>
      </c>
      <c r="J88">
        <f t="shared" si="36"/>
        <v>-1.3302155851776547</v>
      </c>
      <c r="K88">
        <f t="shared" si="36"/>
        <v>0.94774534041607694</v>
      </c>
      <c r="L88">
        <f t="shared" si="36"/>
        <v>-0.37599010836481739</v>
      </c>
      <c r="M88">
        <f t="shared" si="36"/>
        <v>-0.98305091112962373</v>
      </c>
      <c r="N88">
        <f t="shared" si="36"/>
        <v>-0.41535846051834824</v>
      </c>
      <c r="O88">
        <f t="shared" si="36"/>
        <v>0.42277303664639021</v>
      </c>
      <c r="P88">
        <f t="shared" si="36"/>
        <v>-0.79949444567046157</v>
      </c>
      <c r="Q88">
        <f t="shared" si="36"/>
        <v>-1.1275640469503969</v>
      </c>
      <c r="R88">
        <f t="shared" si="36"/>
        <v>-1.4571368773631548</v>
      </c>
      <c r="S88">
        <f t="shared" si="36"/>
        <v>-0.31913148211202724</v>
      </c>
      <c r="T88" s="36">
        <f t="shared" si="36"/>
        <v>-0.53543396597757464</v>
      </c>
      <c r="U88">
        <f t="shared" si="36"/>
        <v>-0.14453344972804416</v>
      </c>
      <c r="V88">
        <f t="shared" si="36"/>
        <v>-1.4496410456063131</v>
      </c>
      <c r="W88">
        <f t="shared" si="36"/>
        <v>0.20968015011828811</v>
      </c>
      <c r="X88">
        <f t="shared" si="36"/>
        <v>0.16259251322884438</v>
      </c>
      <c r="Y88">
        <f t="shared" si="36"/>
        <v>-0.17843736084478223</v>
      </c>
      <c r="Z88">
        <f t="shared" si="36"/>
        <v>-0.51339337666559004</v>
      </c>
      <c r="AA88">
        <f t="shared" si="36"/>
        <v>-0.28782775111682213</v>
      </c>
      <c r="AB88">
        <f t="shared" si="36"/>
        <v>-0.36843333488644703</v>
      </c>
      <c r="AC88">
        <f t="shared" si="36"/>
        <v>0.10595733995529599</v>
      </c>
      <c r="AD88">
        <f t="shared" si="36"/>
        <v>-1.0589842962432385</v>
      </c>
      <c r="AE88">
        <f t="shared" si="36"/>
        <v>-0.77570686033914171</v>
      </c>
      <c r="AF88">
        <f t="shared" si="36"/>
        <v>-1.6660450990080449</v>
      </c>
      <c r="AG88">
        <f t="shared" si="36"/>
        <v>0.92359210475518694</v>
      </c>
      <c r="AH88">
        <f t="shared" si="36"/>
        <v>0.73873554923522988</v>
      </c>
      <c r="AI88">
        <f t="shared" si="36"/>
        <v>6.3602843443220536E-2</v>
      </c>
      <c r="AJ88" s="36">
        <f t="shared" si="36"/>
        <v>0.26877330616309791</v>
      </c>
      <c r="AK88">
        <f t="shared" si="36"/>
        <v>-0.74243268034553012</v>
      </c>
      <c r="AL88">
        <f t="shared" si="36"/>
        <v>-0.33483413237763671</v>
      </c>
      <c r="AM88">
        <f t="shared" si="36"/>
        <v>0.53401199247360864</v>
      </c>
      <c r="AN88">
        <f t="shared" si="36"/>
        <v>0.11987236638725562</v>
      </c>
      <c r="AO88">
        <f t="shared" si="36"/>
        <v>0.1663708999679443</v>
      </c>
      <c r="AP88">
        <f t="shared" si="36"/>
        <v>-0.71108832153601043</v>
      </c>
      <c r="AQ88">
        <f t="shared" si="36"/>
        <v>-1.3513217347584146</v>
      </c>
      <c r="AR88">
        <f t="shared" si="36"/>
        <v>0.62221497753603217</v>
      </c>
      <c r="AS88">
        <f t="shared" si="36"/>
        <v>0.87498092482559287</v>
      </c>
      <c r="AT88">
        <f t="shared" si="36"/>
        <v>0.92806116433922625</v>
      </c>
      <c r="AU88">
        <f t="shared" si="36"/>
        <v>0.13655008419834758</v>
      </c>
      <c r="AV88" s="10">
        <f t="shared" ref="AV88:AV94" si="37">AVERAGE(C88:AU88)</f>
        <v>-0.18514817294336075</v>
      </c>
    </row>
    <row r="89" spans="1:50" x14ac:dyDescent="0.2">
      <c r="A89" t="s">
        <v>125</v>
      </c>
      <c r="C89">
        <f t="shared" ref="C89:AT89" si="38">C87-C88</f>
        <v>-2.0313907189706271E-5</v>
      </c>
      <c r="D89">
        <f t="shared" si="38"/>
        <v>-4.7073456244106637E-14</v>
      </c>
      <c r="E89">
        <f t="shared" si="38"/>
        <v>8.1712414612411521E-14</v>
      </c>
      <c r="F89">
        <f t="shared" si="38"/>
        <v>-4.5630166312093934E-14</v>
      </c>
      <c r="G89">
        <f t="shared" si="38"/>
        <v>-2.0313907209135174E-5</v>
      </c>
      <c r="H89">
        <f t="shared" si="38"/>
        <v>-3.6859404417555197E-14</v>
      </c>
      <c r="I89">
        <f t="shared" si="38"/>
        <v>4.418687638008123E-14</v>
      </c>
      <c r="J89">
        <f t="shared" si="38"/>
        <v>5.440092820663267E-14</v>
      </c>
      <c r="K89">
        <f t="shared" si="38"/>
        <v>-2.0313907276747756E-5</v>
      </c>
      <c r="L89">
        <f t="shared" si="38"/>
        <v>1.73749903353837E-14</v>
      </c>
      <c r="M89">
        <f t="shared" si="38"/>
        <v>2.3647750424515834E-14</v>
      </c>
      <c r="N89">
        <f t="shared" si="38"/>
        <v>-5.1791904098763553E-14</v>
      </c>
      <c r="O89">
        <f t="shared" si="38"/>
        <v>-2.031390719015036E-5</v>
      </c>
      <c r="P89">
        <f t="shared" si="38"/>
        <v>6.1395333261771157E-14</v>
      </c>
      <c r="Q89">
        <f t="shared" si="38"/>
        <v>-3.1086244689504383E-15</v>
      </c>
      <c r="R89">
        <f t="shared" si="38"/>
        <v>-4.5519144009631418E-14</v>
      </c>
      <c r="S89">
        <f t="shared" si="38"/>
        <v>-2.031390717277537E-5</v>
      </c>
      <c r="T89">
        <f t="shared" si="38"/>
        <v>-2.5424107263916085E-14</v>
      </c>
      <c r="U89">
        <f t="shared" si="38"/>
        <v>-2.0313907155844468E-5</v>
      </c>
      <c r="V89">
        <f t="shared" si="38"/>
        <v>-8.6819440525687241E-14</v>
      </c>
      <c r="W89">
        <f t="shared" si="38"/>
        <v>1.1188272530660015E-13</v>
      </c>
      <c r="X89">
        <f t="shared" si="38"/>
        <v>-4.4353409833775004E-14</v>
      </c>
      <c r="Y89">
        <f t="shared" si="38"/>
        <v>-2.0313907217794913E-5</v>
      </c>
      <c r="Z89">
        <f t="shared" si="38"/>
        <v>-9.9920072216264089E-15</v>
      </c>
      <c r="AA89">
        <f t="shared" si="38"/>
        <v>2.2148949341271873E-14</v>
      </c>
      <c r="AB89">
        <f t="shared" si="38"/>
        <v>4.6962433941644122E-14</v>
      </c>
      <c r="AC89">
        <f t="shared" si="38"/>
        <v>-9.5978780478844783E-14</v>
      </c>
      <c r="AD89">
        <f t="shared" si="38"/>
        <v>-2.0313907161506606E-5</v>
      </c>
      <c r="AE89">
        <f t="shared" si="38"/>
        <v>-5.8397731095283234E-14</v>
      </c>
      <c r="AF89">
        <f t="shared" si="38"/>
        <v>4.4630965589931293E-14</v>
      </c>
      <c r="AG89">
        <f t="shared" si="38"/>
        <v>-2.0313907186930713E-5</v>
      </c>
      <c r="AH89">
        <f t="shared" si="38"/>
        <v>-2.9864999362416711E-14</v>
      </c>
      <c r="AI89">
        <f t="shared" si="38"/>
        <v>-2.0525248167757582E-14</v>
      </c>
      <c r="AJ89">
        <f t="shared" si="38"/>
        <v>1.0208500711428314E-13</v>
      </c>
      <c r="AK89">
        <f t="shared" si="38"/>
        <v>-6.9833028248922346E-14</v>
      </c>
      <c r="AL89">
        <f t="shared" si="38"/>
        <v>-2.0313907163282963E-5</v>
      </c>
      <c r="AM89">
        <f t="shared" si="38"/>
        <v>-8.5487172896137054E-15</v>
      </c>
      <c r="AN89">
        <f t="shared" si="38"/>
        <v>-2.0313907255625763E-5</v>
      </c>
      <c r="AO89">
        <f t="shared" si="38"/>
        <v>5.5705440260567229E-14</v>
      </c>
      <c r="AP89">
        <f t="shared" si="38"/>
        <v>1.0325074129013956E-14</v>
      </c>
      <c r="AQ89">
        <f t="shared" si="38"/>
        <v>-2.0313907185487423E-5</v>
      </c>
      <c r="AR89">
        <f t="shared" si="38"/>
        <v>-3.2085445411667024E-14</v>
      </c>
      <c r="AS89">
        <f t="shared" si="38"/>
        <v>7.2164496600635175E-15</v>
      </c>
      <c r="AT89">
        <f t="shared" si="38"/>
        <v>-2.0313907226121586E-5</v>
      </c>
      <c r="AU89">
        <f>AU87-AU88</f>
        <v>5.2430282337923018E-14</v>
      </c>
      <c r="AV89" s="10">
        <f t="shared" si="37"/>
        <v>-5.8684620792624303E-6</v>
      </c>
    </row>
    <row r="90" spans="1:50" x14ac:dyDescent="0.2">
      <c r="A90" t="s">
        <v>87</v>
      </c>
      <c r="C90">
        <f>SUM(C46:C49)</f>
        <v>476.83551451484163</v>
      </c>
      <c r="D90">
        <f t="shared" ref="D90:AU90" si="39">SUM(D46:D49)</f>
        <v>477.14233576919042</v>
      </c>
      <c r="E90">
        <f t="shared" si="39"/>
        <v>478.1413940391937</v>
      </c>
      <c r="F90">
        <f t="shared" si="39"/>
        <v>478.5609371645952</v>
      </c>
      <c r="G90">
        <f t="shared" si="39"/>
        <v>479.23245399490565</v>
      </c>
      <c r="H90">
        <f t="shared" si="39"/>
        <v>479.47668810117125</v>
      </c>
      <c r="I90">
        <f t="shared" si="39"/>
        <v>478.60390107832336</v>
      </c>
      <c r="J90">
        <f t="shared" si="39"/>
        <v>477.27370580705281</v>
      </c>
      <c r="K90">
        <f t="shared" si="39"/>
        <v>478.2214105196544</v>
      </c>
      <c r="L90">
        <f t="shared" si="39"/>
        <v>477.84546103910407</v>
      </c>
      <c r="M90">
        <f t="shared" si="39"/>
        <v>476.86241012797439</v>
      </c>
      <c r="N90">
        <f t="shared" si="39"/>
        <v>476.44705166745598</v>
      </c>
      <c r="O90">
        <f t="shared" si="39"/>
        <v>476.869784076288</v>
      </c>
      <c r="P90">
        <f t="shared" si="39"/>
        <v>476.07033025843202</v>
      </c>
      <c r="Q90">
        <f t="shared" si="39"/>
        <v>474.94274589757447</v>
      </c>
      <c r="R90">
        <f t="shared" si="39"/>
        <v>473.48562933411841</v>
      </c>
      <c r="S90">
        <f t="shared" si="39"/>
        <v>473.16647753809929</v>
      </c>
      <c r="T90">
        <f t="shared" si="39"/>
        <v>472.63104357212165</v>
      </c>
      <c r="U90">
        <f t="shared" si="39"/>
        <v>472.48648980848645</v>
      </c>
      <c r="V90">
        <f t="shared" si="39"/>
        <v>471.0368690767873</v>
      </c>
      <c r="W90">
        <f t="shared" si="39"/>
        <v>471.24656954081291</v>
      </c>
      <c r="X90">
        <f t="shared" si="39"/>
        <v>471.40914174013443</v>
      </c>
      <c r="Y90">
        <f t="shared" si="39"/>
        <v>471.23074500710408</v>
      </c>
      <c r="Z90">
        <f t="shared" si="39"/>
        <v>470.71731100262406</v>
      </c>
      <c r="AA90">
        <f t="shared" si="39"/>
        <v>470.42950356541445</v>
      </c>
      <c r="AB90">
        <f t="shared" si="39"/>
        <v>470.06107023052812</v>
      </c>
      <c r="AC90">
        <f t="shared" si="39"/>
        <v>470.16700725657603</v>
      </c>
      <c r="AD90">
        <f t="shared" si="39"/>
        <v>469.10800264642563</v>
      </c>
      <c r="AE90">
        <f t="shared" si="39"/>
        <v>468.33231609999365</v>
      </c>
      <c r="AF90">
        <f t="shared" si="39"/>
        <v>466.66629131489282</v>
      </c>
      <c r="AG90">
        <f t="shared" si="39"/>
        <v>467.58986310574085</v>
      </c>
      <c r="AH90">
        <f t="shared" si="39"/>
        <v>468.32859865497596</v>
      </c>
      <c r="AI90">
        <f t="shared" si="39"/>
        <v>468.3922218123264</v>
      </c>
      <c r="AJ90">
        <f t="shared" si="39"/>
        <v>468.66099511848961</v>
      </c>
      <c r="AK90">
        <f t="shared" si="39"/>
        <v>467.91854212423681</v>
      </c>
      <c r="AL90">
        <f t="shared" si="39"/>
        <v>467.58370799185928</v>
      </c>
      <c r="AM90">
        <f t="shared" si="39"/>
        <v>468.11774029823999</v>
      </c>
      <c r="AN90">
        <f t="shared" si="39"/>
        <v>468.23755172290561</v>
      </c>
      <c r="AO90">
        <f t="shared" si="39"/>
        <v>468.40396325068804</v>
      </c>
      <c r="AP90">
        <f t="shared" si="39"/>
        <v>467.69287492915203</v>
      </c>
      <c r="AQ90">
        <f t="shared" si="39"/>
        <v>466.34153288048645</v>
      </c>
      <c r="AR90">
        <f t="shared" si="39"/>
        <v>466.96376817192964</v>
      </c>
      <c r="AS90">
        <f t="shared" si="39"/>
        <v>467.83874909675529</v>
      </c>
      <c r="AT90">
        <f t="shared" si="39"/>
        <v>468.76681026109446</v>
      </c>
      <c r="AU90">
        <f t="shared" si="39"/>
        <v>468.90336034529281</v>
      </c>
      <c r="AV90" s="10">
        <f t="shared" si="37"/>
        <v>472.09868603453424</v>
      </c>
      <c r="AW90">
        <f>AU90-C90</f>
        <v>-7.9321541695488236</v>
      </c>
    </row>
    <row r="91" spans="1:50" x14ac:dyDescent="0.2">
      <c r="A91" t="s">
        <v>44</v>
      </c>
      <c r="C91">
        <f>C50</f>
        <v>476.83551451484163</v>
      </c>
      <c r="D91">
        <f t="shared" ref="D91:AU91" si="40">D50</f>
        <v>477.14233576919048</v>
      </c>
      <c r="E91">
        <f t="shared" si="40"/>
        <v>478.1414143531008</v>
      </c>
      <c r="F91">
        <f t="shared" si="40"/>
        <v>478.56091685068805</v>
      </c>
      <c r="G91">
        <f t="shared" si="40"/>
        <v>479.23245399490565</v>
      </c>
      <c r="H91">
        <f t="shared" si="40"/>
        <v>479.47666778726409</v>
      </c>
      <c r="I91">
        <f t="shared" si="40"/>
        <v>478.60390107832325</v>
      </c>
      <c r="J91">
        <f t="shared" si="40"/>
        <v>477.27368549314559</v>
      </c>
      <c r="K91">
        <f t="shared" si="40"/>
        <v>478.22143083356167</v>
      </c>
      <c r="L91">
        <f t="shared" si="40"/>
        <v>477.84544072519685</v>
      </c>
      <c r="M91">
        <f t="shared" si="40"/>
        <v>476.86238981406723</v>
      </c>
      <c r="N91">
        <f t="shared" si="40"/>
        <v>476.44703135354888</v>
      </c>
      <c r="O91">
        <f t="shared" si="40"/>
        <v>476.86980439019527</v>
      </c>
      <c r="P91">
        <f t="shared" si="40"/>
        <v>476.07030994452481</v>
      </c>
      <c r="Q91">
        <f t="shared" si="40"/>
        <v>474.94274589757441</v>
      </c>
      <c r="R91">
        <f t="shared" si="40"/>
        <v>473.48560902021126</v>
      </c>
      <c r="S91">
        <f t="shared" si="40"/>
        <v>473.16647753809923</v>
      </c>
      <c r="T91">
        <f t="shared" si="40"/>
        <v>472.63104357212165</v>
      </c>
      <c r="U91">
        <f t="shared" si="40"/>
        <v>472.48651012239361</v>
      </c>
      <c r="V91">
        <f t="shared" si="40"/>
        <v>471.0368690767873</v>
      </c>
      <c r="W91">
        <f t="shared" si="40"/>
        <v>471.24654922690559</v>
      </c>
      <c r="X91">
        <f t="shared" si="40"/>
        <v>471.40914174013443</v>
      </c>
      <c r="Y91">
        <f t="shared" si="40"/>
        <v>471.23070437928965</v>
      </c>
      <c r="Z91">
        <f t="shared" si="40"/>
        <v>470.71731100262406</v>
      </c>
      <c r="AA91">
        <f t="shared" si="40"/>
        <v>470.42948325150724</v>
      </c>
      <c r="AB91">
        <f t="shared" si="40"/>
        <v>470.06104991662079</v>
      </c>
      <c r="AC91">
        <f t="shared" si="40"/>
        <v>470.16700725657608</v>
      </c>
      <c r="AD91">
        <f t="shared" si="40"/>
        <v>469.10802296033285</v>
      </c>
      <c r="AE91">
        <f t="shared" si="40"/>
        <v>468.3323160999937</v>
      </c>
      <c r="AF91">
        <f t="shared" si="40"/>
        <v>466.66627100098566</v>
      </c>
      <c r="AG91">
        <f t="shared" si="40"/>
        <v>467.58986310574085</v>
      </c>
      <c r="AH91">
        <f t="shared" si="40"/>
        <v>468.32859865497608</v>
      </c>
      <c r="AI91">
        <f t="shared" si="40"/>
        <v>468.3922014984193</v>
      </c>
      <c r="AJ91">
        <f t="shared" si="40"/>
        <v>468.66097480458239</v>
      </c>
      <c r="AK91">
        <f t="shared" si="40"/>
        <v>467.91854212423686</v>
      </c>
      <c r="AL91">
        <f t="shared" si="40"/>
        <v>467.58370799185923</v>
      </c>
      <c r="AM91">
        <f t="shared" si="40"/>
        <v>468.11771998433284</v>
      </c>
      <c r="AN91">
        <f t="shared" si="40"/>
        <v>468.23759235072009</v>
      </c>
      <c r="AO91">
        <f t="shared" si="40"/>
        <v>468.40396325068804</v>
      </c>
      <c r="AP91">
        <f t="shared" si="40"/>
        <v>467.69287492915203</v>
      </c>
      <c r="AQ91">
        <f t="shared" si="40"/>
        <v>466.34155319439361</v>
      </c>
      <c r="AR91">
        <f t="shared" si="40"/>
        <v>466.96376817192964</v>
      </c>
      <c r="AS91">
        <f t="shared" si="40"/>
        <v>467.83874909675524</v>
      </c>
      <c r="AT91">
        <f t="shared" si="40"/>
        <v>468.76681026109446</v>
      </c>
      <c r="AU91">
        <f t="shared" si="40"/>
        <v>468.90336034529281</v>
      </c>
      <c r="AV91" s="10">
        <f t="shared" si="37"/>
        <v>472.09868197175297</v>
      </c>
      <c r="AW91">
        <f>AU91-C91</f>
        <v>-7.9321541695488236</v>
      </c>
      <c r="AX91">
        <f>AW90/AW91</f>
        <v>1</v>
      </c>
    </row>
    <row r="92" spans="1:50" x14ac:dyDescent="0.2">
      <c r="A92" t="s">
        <v>107</v>
      </c>
      <c r="C92">
        <f>C87/C91</f>
        <v>-8.3788626192431918E-4</v>
      </c>
      <c r="D92">
        <f t="shared" ref="D92:AU92" si="41">D87/D91</f>
        <v>6.4303925966699297E-4</v>
      </c>
      <c r="E92">
        <f t="shared" si="41"/>
        <v>2.0895043891190615E-3</v>
      </c>
      <c r="F92">
        <f t="shared" si="41"/>
        <v>8.7659163716891162E-4</v>
      </c>
      <c r="G92">
        <f t="shared" si="41"/>
        <v>1.4012340456340182E-3</v>
      </c>
      <c r="H92">
        <f t="shared" si="41"/>
        <v>5.0933404848544923E-4</v>
      </c>
      <c r="I92">
        <f t="shared" si="41"/>
        <v>-1.8235678960710608E-3</v>
      </c>
      <c r="J92">
        <f t="shared" si="41"/>
        <v>-2.7871127732574403E-3</v>
      </c>
      <c r="K92">
        <f t="shared" si="41"/>
        <v>1.9817702959419288E-3</v>
      </c>
      <c r="L92">
        <f t="shared" si="41"/>
        <v>-7.8684460773379523E-4</v>
      </c>
      <c r="M92">
        <f t="shared" si="41"/>
        <v>-2.0614981011878503E-3</v>
      </c>
      <c r="N92">
        <f t="shared" si="41"/>
        <v>-8.7178308014303088E-4</v>
      </c>
      <c r="O92">
        <f t="shared" si="41"/>
        <v>8.8651602355028895E-4</v>
      </c>
      <c r="P92">
        <f t="shared" si="41"/>
        <v>-1.6793621214554696E-3</v>
      </c>
      <c r="Q92">
        <f t="shared" si="41"/>
        <v>-2.3741052088698902E-3</v>
      </c>
      <c r="R92">
        <f t="shared" si="41"/>
        <v>-3.0774681418057645E-3</v>
      </c>
      <c r="S92">
        <f t="shared" si="41"/>
        <v>-6.7450212804541292E-4</v>
      </c>
      <c r="T92">
        <f t="shared" si="41"/>
        <v>-1.1328793850078427E-3</v>
      </c>
      <c r="U92">
        <f t="shared" si="41"/>
        <v>-3.0594262595508721E-4</v>
      </c>
      <c r="V92">
        <f t="shared" si="41"/>
        <v>-3.0775532464107028E-3</v>
      </c>
      <c r="W92">
        <f t="shared" si="41"/>
        <v>4.4494787380912755E-4</v>
      </c>
      <c r="X92">
        <f t="shared" si="41"/>
        <v>3.4490742506310915E-4</v>
      </c>
      <c r="Y92">
        <f t="shared" si="41"/>
        <v>-3.7870553232957616E-4</v>
      </c>
      <c r="Z92">
        <f t="shared" si="41"/>
        <v>-1.0906617722897768E-3</v>
      </c>
      <c r="AA92">
        <f t="shared" si="41"/>
        <v>-6.1184037430519144E-4</v>
      </c>
      <c r="AB92">
        <f t="shared" si="41"/>
        <v>-7.8379890218888083E-4</v>
      </c>
      <c r="AC92">
        <f t="shared" si="41"/>
        <v>2.2536107025769621E-4</v>
      </c>
      <c r="AD92">
        <f t="shared" si="41"/>
        <v>-2.2574856074033677E-3</v>
      </c>
      <c r="AE92">
        <f t="shared" si="41"/>
        <v>-1.6563171783635336E-3</v>
      </c>
      <c r="AF92">
        <f t="shared" si="41"/>
        <v>-3.5700996676583923E-3</v>
      </c>
      <c r="AG92">
        <f t="shared" si="41"/>
        <v>1.9751749636179416E-3</v>
      </c>
      <c r="AH92">
        <f t="shared" si="41"/>
        <v>1.5773872263125156E-3</v>
      </c>
      <c r="AI92">
        <f t="shared" si="41"/>
        <v>1.3578971477264156E-4</v>
      </c>
      <c r="AJ92">
        <f t="shared" si="41"/>
        <v>5.734919709823725E-4</v>
      </c>
      <c r="AK92">
        <f t="shared" si="41"/>
        <v>-1.5866707845667654E-3</v>
      </c>
      <c r="AL92">
        <f t="shared" si="41"/>
        <v>-7.1613796751581838E-4</v>
      </c>
      <c r="AM92">
        <f t="shared" si="41"/>
        <v>1.1407643199054132E-3</v>
      </c>
      <c r="AN92">
        <f t="shared" si="41"/>
        <v>2.559641823679723E-4</v>
      </c>
      <c r="AO92">
        <f t="shared" si="41"/>
        <v>3.551867896535259E-4</v>
      </c>
      <c r="AP92">
        <f t="shared" si="41"/>
        <v>-1.5204172645215486E-3</v>
      </c>
      <c r="AQ92">
        <f t="shared" si="41"/>
        <v>-2.8977517431355631E-3</v>
      </c>
      <c r="AR92">
        <f t="shared" si="41"/>
        <v>1.3324694975197927E-3</v>
      </c>
      <c r="AS92">
        <f t="shared" si="41"/>
        <v>1.8702617654371388E-3</v>
      </c>
      <c r="AT92">
        <f t="shared" si="41"/>
        <v>1.9797494833627373E-3</v>
      </c>
      <c r="AU92">
        <f t="shared" si="41"/>
        <v>2.9121157096815588E-4</v>
      </c>
      <c r="AV92" s="10">
        <f t="shared" si="37"/>
        <v>-3.9266077374553989E-4</v>
      </c>
    </row>
    <row r="93" spans="1:50" x14ac:dyDescent="0.2">
      <c r="A93" t="s">
        <v>108</v>
      </c>
      <c r="C93">
        <f>C87/C43</f>
        <v>-3.3606955142882533E-2</v>
      </c>
      <c r="D93">
        <f t="shared" ref="D93:AU93" si="42">D87/D43</f>
        <v>2.4705534046169122E-2</v>
      </c>
      <c r="E93">
        <f t="shared" si="42"/>
        <v>7.5711090346227902E-2</v>
      </c>
      <c r="F93">
        <f t="shared" si="42"/>
        <v>3.2315205876231712E-2</v>
      </c>
      <c r="G93">
        <f t="shared" si="42"/>
        <v>5.0645691584790209E-2</v>
      </c>
      <c r="H93">
        <f t="shared" si="42"/>
        <v>1.9900942240585869E-2</v>
      </c>
      <c r="I93">
        <f t="shared" si="42"/>
        <v>-7.3474888156184581E-2</v>
      </c>
      <c r="J93">
        <f t="shared" si="42"/>
        <v>-0.12101717781206979</v>
      </c>
      <c r="K93">
        <f t="shared" si="42"/>
        <v>7.2604754308835548E-2</v>
      </c>
      <c r="L93">
        <f t="shared" si="42"/>
        <v>-3.1869320118875027E-2</v>
      </c>
      <c r="M93">
        <f t="shared" si="42"/>
        <v>-8.386841845302774E-2</v>
      </c>
      <c r="N93">
        <f t="shared" si="42"/>
        <v>-3.3362975532947717E-2</v>
      </c>
      <c r="O93">
        <f t="shared" si="42"/>
        <v>3.3016248734781685E-2</v>
      </c>
      <c r="P93">
        <f t="shared" si="42"/>
        <v>-6.4588071958172108E-2</v>
      </c>
      <c r="Q93">
        <f t="shared" si="42"/>
        <v>-9.4502680643354417E-2</v>
      </c>
      <c r="R93">
        <f t="shared" si="42"/>
        <v>-0.12360679354007127</v>
      </c>
      <c r="S93">
        <f t="shared" si="42"/>
        <v>-2.5566337249133059E-2</v>
      </c>
      <c r="T93">
        <f t="shared" si="42"/>
        <v>-4.3763697947798358E-2</v>
      </c>
      <c r="U93">
        <f t="shared" si="42"/>
        <v>-1.1761244748263745E-2</v>
      </c>
      <c r="V93">
        <f t="shared" si="42"/>
        <v>-0.12673960146343194</v>
      </c>
      <c r="W93">
        <f t="shared" si="42"/>
        <v>1.5936390304153156E-2</v>
      </c>
      <c r="X93">
        <f t="shared" si="42"/>
        <v>1.2540953168846918E-2</v>
      </c>
      <c r="Y93">
        <f t="shared" si="42"/>
        <v>-1.4379998625020053E-2</v>
      </c>
      <c r="Z93">
        <f t="shared" si="42"/>
        <v>-4.0221406324849163E-2</v>
      </c>
      <c r="AA93">
        <f t="shared" si="42"/>
        <v>-2.2305412081035595E-2</v>
      </c>
      <c r="AB93">
        <f t="shared" si="42"/>
        <v>-2.9468009573000629E-2</v>
      </c>
      <c r="AC93">
        <f t="shared" si="42"/>
        <v>8.1177699166278885E-3</v>
      </c>
      <c r="AD93">
        <f t="shared" si="42"/>
        <v>-9.0661825062259144E-2</v>
      </c>
      <c r="AE93">
        <f t="shared" si="42"/>
        <v>-6.3708953555495496E-2</v>
      </c>
      <c r="AF93">
        <f t="shared" si="42"/>
        <v>-0.15470704410796579</v>
      </c>
      <c r="AG93">
        <f t="shared" si="42"/>
        <v>6.8980009224644354E-2</v>
      </c>
      <c r="AH93">
        <f t="shared" si="42"/>
        <v>5.5059539580762616E-2</v>
      </c>
      <c r="AI93">
        <f t="shared" si="42"/>
        <v>4.9023906004371605E-3</v>
      </c>
      <c r="AJ93">
        <f t="shared" si="42"/>
        <v>2.0175819818995553E-2</v>
      </c>
      <c r="AK93">
        <f t="shared" si="42"/>
        <v>-6.0425498144976213E-2</v>
      </c>
      <c r="AL93">
        <f t="shared" si="42"/>
        <v>-2.6103177544046337E-2</v>
      </c>
      <c r="AM93">
        <f t="shared" si="42"/>
        <v>3.8718666645064653E-2</v>
      </c>
      <c r="AN93">
        <f t="shared" si="42"/>
        <v>9.1382619025861256E-3</v>
      </c>
      <c r="AO93">
        <f t="shared" si="42"/>
        <v>1.2713087805680687E-2</v>
      </c>
      <c r="AP93">
        <f t="shared" si="42"/>
        <v>-5.869195984702031E-2</v>
      </c>
      <c r="AQ93">
        <f t="shared" si="42"/>
        <v>-0.11926664718421848</v>
      </c>
      <c r="AR93">
        <f t="shared" si="42"/>
        <v>4.4799826826656994E-2</v>
      </c>
      <c r="AS93">
        <f t="shared" si="42"/>
        <v>6.4496083636924467E-2</v>
      </c>
      <c r="AT93">
        <f t="shared" si="42"/>
        <v>6.6526192549532417E-2</v>
      </c>
      <c r="AU93">
        <f t="shared" si="42"/>
        <v>1.0139558457073556E-2</v>
      </c>
      <c r="AV93" s="10">
        <f t="shared" si="37"/>
        <v>-1.7922757272010911E-2</v>
      </c>
    </row>
    <row r="94" spans="1:50" x14ac:dyDescent="0.2">
      <c r="A94" t="s">
        <v>109</v>
      </c>
      <c r="C94">
        <f>C87/C44</f>
        <v>-0.2673626687329228</v>
      </c>
      <c r="D94">
        <f t="shared" ref="D94:AU94" si="43">D87/D44</f>
        <v>0.13429597752249531</v>
      </c>
      <c r="E94">
        <f t="shared" si="43"/>
        <v>0.32539829566506107</v>
      </c>
      <c r="F94">
        <f t="shared" si="43"/>
        <v>0.16710768010746166</v>
      </c>
      <c r="G94">
        <f t="shared" si="43"/>
        <v>0.23983023179888999</v>
      </c>
      <c r="H94">
        <f t="shared" si="43"/>
        <v>0.11007847051175225</v>
      </c>
      <c r="I94">
        <f t="shared" si="43"/>
        <v>-0.73802284634544357</v>
      </c>
      <c r="J94">
        <f t="shared" si="43"/>
        <v>-1.8269906813235872</v>
      </c>
      <c r="K94">
        <f t="shared" si="43"/>
        <v>0.30926591273681842</v>
      </c>
      <c r="L94">
        <f t="shared" si="43"/>
        <v>-0.21260294742645791</v>
      </c>
      <c r="M94">
        <f t="shared" si="43"/>
        <v>-0.84844925223977419</v>
      </c>
      <c r="N94">
        <f t="shared" si="43"/>
        <v>-0.22902105734767023</v>
      </c>
      <c r="O94">
        <f t="shared" si="43"/>
        <v>0.15585962074233847</v>
      </c>
      <c r="P94">
        <f t="shared" si="43"/>
        <v>-0.52394962458064864</v>
      </c>
      <c r="Q94">
        <f t="shared" si="43"/>
        <v>-1.0006850673349079</v>
      </c>
      <c r="R94">
        <f t="shared" si="43"/>
        <v>-1.8542329068114261</v>
      </c>
      <c r="S94">
        <f t="shared" si="43"/>
        <v>-0.1600729503102426</v>
      </c>
      <c r="T94">
        <f t="shared" si="43"/>
        <v>-0.29456203482264592</v>
      </c>
      <c r="U94">
        <f t="shared" si="43"/>
        <v>-6.5909638219439445E-2</v>
      </c>
      <c r="V94">
        <f t="shared" si="43"/>
        <v>-1.9071060156604929</v>
      </c>
      <c r="W94">
        <f t="shared" si="43"/>
        <v>7.836081503750264E-2</v>
      </c>
      <c r="X94">
        <f t="shared" si="43"/>
        <v>6.1557392809075177E-2</v>
      </c>
      <c r="Y94">
        <f t="shared" si="43"/>
        <v>-7.9411711532551124E-2</v>
      </c>
      <c r="Z94">
        <f t="shared" si="43"/>
        <v>-0.26217076940632167</v>
      </c>
      <c r="AA94">
        <f t="shared" si="43"/>
        <v>-0.12810451607070206</v>
      </c>
      <c r="AB94">
        <f t="shared" si="43"/>
        <v>-0.17733561476411636</v>
      </c>
      <c r="AC94">
        <f t="shared" si="43"/>
        <v>3.9962305494050859E-2</v>
      </c>
      <c r="AD94">
        <f t="shared" si="43"/>
        <v>-0.77725429389312961</v>
      </c>
      <c r="AE94">
        <f t="shared" si="43"/>
        <v>-0.46161285253194395</v>
      </c>
      <c r="AF94">
        <f t="shared" si="43"/>
        <v>-2.4588517463648629</v>
      </c>
      <c r="AG94">
        <f t="shared" si="43"/>
        <v>0.26479478622473046</v>
      </c>
      <c r="AH94">
        <f t="shared" si="43"/>
        <v>0.22007722007722005</v>
      </c>
      <c r="AI94">
        <f t="shared" si="43"/>
        <v>2.3567933759879565E-2</v>
      </c>
      <c r="AJ94">
        <f t="shared" si="43"/>
        <v>9.4137317680540719E-2</v>
      </c>
      <c r="AK94">
        <f t="shared" si="43"/>
        <v>-0.4167483865082442</v>
      </c>
      <c r="AL94">
        <f t="shared" si="43"/>
        <v>-0.1476888892870902</v>
      </c>
      <c r="AM94">
        <f t="shared" si="43"/>
        <v>0.16382899164900913</v>
      </c>
      <c r="AN94">
        <f t="shared" si="43"/>
        <v>4.333519405352998E-2</v>
      </c>
      <c r="AO94">
        <f t="shared" si="43"/>
        <v>5.7887631554767068E-2</v>
      </c>
      <c r="AP94">
        <f t="shared" si="43"/>
        <v>-0.37160297239915074</v>
      </c>
      <c r="AQ94">
        <f t="shared" si="43"/>
        <v>-1.1675412885901328</v>
      </c>
      <c r="AR94">
        <f t="shared" si="43"/>
        <v>0.18468050212837797</v>
      </c>
      <c r="AS94">
        <f t="shared" si="43"/>
        <v>0.23614065481020155</v>
      </c>
      <c r="AT94">
        <f t="shared" si="43"/>
        <v>0.24824487045731178</v>
      </c>
      <c r="AU94">
        <f t="shared" si="43"/>
        <v>4.6179000302272538E-2</v>
      </c>
      <c r="AV94" s="10">
        <f t="shared" si="37"/>
        <v>-0.29272666505290262</v>
      </c>
    </row>
    <row r="103" spans="1:6" x14ac:dyDescent="0.2">
      <c r="B103" s="39" t="s">
        <v>84</v>
      </c>
      <c r="C103" s="39" t="s">
        <v>81</v>
      </c>
      <c r="D103" s="39" t="s">
        <v>82</v>
      </c>
      <c r="E103" s="39" t="s">
        <v>83</v>
      </c>
      <c r="F103" s="39" t="s">
        <v>88</v>
      </c>
    </row>
    <row r="104" spans="1:6" x14ac:dyDescent="0.2">
      <c r="A104" s="39" t="s">
        <v>122</v>
      </c>
      <c r="B104" s="35">
        <v>175.20430705975295</v>
      </c>
      <c r="C104" s="35">
        <v>156.30598876372991</v>
      </c>
      <c r="D104" s="35">
        <v>216.35192096870401</v>
      </c>
      <c r="E104" s="35">
        <v>175.85552462008317</v>
      </c>
      <c r="F104" s="35">
        <v>180.92943535306753</v>
      </c>
    </row>
    <row r="105" spans="1:6" x14ac:dyDescent="0.2">
      <c r="A105" s="39" t="s">
        <v>121</v>
      </c>
      <c r="B105" s="35">
        <f>B60</f>
        <v>6.1035165573119964E-2</v>
      </c>
      <c r="C105" s="35">
        <f t="shared" ref="C105:E105" si="44">C60</f>
        <v>-0.68086325901312006</v>
      </c>
      <c r="D105" s="35">
        <f t="shared" si="44"/>
        <v>-0.43706387036160005</v>
      </c>
      <c r="E105" s="35">
        <f t="shared" si="44"/>
        <v>0.10265429864448002</v>
      </c>
      <c r="F105" s="35">
        <f>G60</f>
        <v>-0.18515404140544003</v>
      </c>
    </row>
    <row r="106" spans="1:6" x14ac:dyDescent="0.2">
      <c r="A106" t="s">
        <v>123</v>
      </c>
      <c r="B106" s="38">
        <f>B104/B105</f>
        <v>2870.5469283909561</v>
      </c>
      <c r="C106" s="38">
        <f t="shared" ref="C106:F106" si="45">C104/C105</f>
        <v>-229.57030900784432</v>
      </c>
      <c r="D106" s="38">
        <f t="shared" si="45"/>
        <v>-495.01213813374142</v>
      </c>
      <c r="E106" s="38">
        <f t="shared" si="45"/>
        <v>1713.0848580352108</v>
      </c>
      <c r="F106" s="38">
        <f t="shared" si="45"/>
        <v>-977.18329008481271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93"/>
  <sheetViews>
    <sheetView topLeftCell="A4" workbookViewId="0">
      <selection activeCell="D96" sqref="D96"/>
    </sheetView>
  </sheetViews>
  <sheetFormatPr defaultRowHeight="12.75" x14ac:dyDescent="0.2"/>
  <cols>
    <col min="1" max="1" width="13.42578125" bestFit="1" customWidth="1"/>
  </cols>
  <sheetData>
    <row r="1" spans="1:119" x14ac:dyDescent="0.2">
      <c r="A1" t="s">
        <v>114</v>
      </c>
      <c r="B1" t="s">
        <v>115</v>
      </c>
      <c r="C1" t="s">
        <v>116</v>
      </c>
      <c r="D1" t="s">
        <v>117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  <c r="CU1">
        <v>95</v>
      </c>
      <c r="CV1">
        <v>96</v>
      </c>
      <c r="CW1">
        <v>97</v>
      </c>
      <c r="CX1">
        <v>98</v>
      </c>
      <c r="CY1">
        <v>99</v>
      </c>
      <c r="CZ1">
        <v>100</v>
      </c>
      <c r="DA1">
        <v>101</v>
      </c>
      <c r="DB1">
        <v>102</v>
      </c>
      <c r="DC1">
        <v>103</v>
      </c>
      <c r="DD1">
        <v>104</v>
      </c>
      <c r="DE1">
        <v>105</v>
      </c>
      <c r="DF1">
        <v>106</v>
      </c>
      <c r="DG1">
        <v>107</v>
      </c>
      <c r="DH1">
        <v>108</v>
      </c>
      <c r="DI1">
        <v>109</v>
      </c>
      <c r="DJ1">
        <v>110</v>
      </c>
      <c r="DK1">
        <v>111</v>
      </c>
      <c r="DL1">
        <v>112</v>
      </c>
      <c r="DM1">
        <v>113</v>
      </c>
      <c r="DN1">
        <v>114</v>
      </c>
      <c r="DO1">
        <v>115</v>
      </c>
    </row>
    <row r="2" spans="1:119" x14ac:dyDescent="0.2">
      <c r="A2" t="s">
        <v>117</v>
      </c>
      <c r="B2" t="s">
        <v>135</v>
      </c>
      <c r="C2">
        <v>22069</v>
      </c>
      <c r="D2">
        <v>103</v>
      </c>
      <c r="E2">
        <v>103</v>
      </c>
      <c r="F2">
        <v>103</v>
      </c>
      <c r="G2">
        <v>103</v>
      </c>
      <c r="H2">
        <v>103</v>
      </c>
      <c r="I2">
        <v>103</v>
      </c>
      <c r="J2">
        <v>103</v>
      </c>
      <c r="K2">
        <v>103</v>
      </c>
      <c r="L2">
        <v>103</v>
      </c>
      <c r="M2">
        <v>103</v>
      </c>
      <c r="N2">
        <v>103</v>
      </c>
      <c r="O2">
        <v>103</v>
      </c>
      <c r="P2">
        <v>103</v>
      </c>
      <c r="Q2">
        <v>103</v>
      </c>
      <c r="R2">
        <v>103</v>
      </c>
      <c r="S2">
        <v>103</v>
      </c>
      <c r="T2">
        <v>103</v>
      </c>
      <c r="U2">
        <v>103</v>
      </c>
      <c r="V2">
        <v>103</v>
      </c>
      <c r="W2">
        <v>103</v>
      </c>
      <c r="X2">
        <v>103</v>
      </c>
      <c r="Y2">
        <v>103</v>
      </c>
      <c r="Z2">
        <v>103</v>
      </c>
      <c r="AA2">
        <v>103</v>
      </c>
      <c r="AB2">
        <v>103</v>
      </c>
      <c r="AC2">
        <v>103</v>
      </c>
      <c r="AD2">
        <v>103</v>
      </c>
      <c r="AE2">
        <v>103</v>
      </c>
      <c r="AF2">
        <v>103</v>
      </c>
      <c r="AG2">
        <v>103</v>
      </c>
      <c r="AH2">
        <v>103</v>
      </c>
      <c r="AI2">
        <v>103</v>
      </c>
      <c r="AJ2">
        <v>103</v>
      </c>
      <c r="AK2">
        <v>103</v>
      </c>
      <c r="AL2">
        <v>103</v>
      </c>
      <c r="AM2">
        <v>103</v>
      </c>
      <c r="AN2">
        <v>103</v>
      </c>
      <c r="AO2">
        <v>103</v>
      </c>
      <c r="AP2">
        <v>103</v>
      </c>
      <c r="AQ2">
        <v>103</v>
      </c>
      <c r="AR2">
        <v>103</v>
      </c>
      <c r="AS2">
        <v>103</v>
      </c>
      <c r="AT2">
        <v>103</v>
      </c>
      <c r="AU2">
        <v>103</v>
      </c>
      <c r="AV2">
        <v>103</v>
      </c>
      <c r="AW2">
        <v>103</v>
      </c>
      <c r="AX2">
        <v>103</v>
      </c>
      <c r="AY2">
        <v>103</v>
      </c>
      <c r="AZ2">
        <v>103</v>
      </c>
      <c r="BA2">
        <v>103</v>
      </c>
      <c r="BB2">
        <v>103</v>
      </c>
      <c r="BC2">
        <v>103</v>
      </c>
      <c r="BD2">
        <v>103</v>
      </c>
      <c r="BE2">
        <v>103</v>
      </c>
      <c r="BF2">
        <v>103</v>
      </c>
      <c r="BG2">
        <v>103</v>
      </c>
      <c r="BH2">
        <v>103</v>
      </c>
      <c r="BI2">
        <v>103</v>
      </c>
      <c r="BJ2">
        <v>103</v>
      </c>
      <c r="BK2">
        <v>103</v>
      </c>
      <c r="BL2">
        <v>103</v>
      </c>
      <c r="BM2">
        <v>103</v>
      </c>
      <c r="BN2">
        <v>103</v>
      </c>
      <c r="BO2">
        <v>103</v>
      </c>
      <c r="BP2">
        <v>103</v>
      </c>
      <c r="BQ2">
        <v>103</v>
      </c>
      <c r="BR2">
        <v>103</v>
      </c>
      <c r="BS2">
        <v>103</v>
      </c>
      <c r="BT2">
        <v>103</v>
      </c>
      <c r="BU2">
        <v>103</v>
      </c>
      <c r="BV2">
        <v>103</v>
      </c>
      <c r="BW2">
        <v>103</v>
      </c>
      <c r="BX2">
        <v>103</v>
      </c>
      <c r="BY2">
        <v>103</v>
      </c>
      <c r="BZ2">
        <v>103</v>
      </c>
      <c r="CA2">
        <v>103</v>
      </c>
      <c r="CB2">
        <v>103</v>
      </c>
      <c r="CC2">
        <v>103</v>
      </c>
      <c r="CD2">
        <v>103</v>
      </c>
      <c r="CE2">
        <v>103</v>
      </c>
      <c r="CF2">
        <v>103</v>
      </c>
      <c r="CG2">
        <v>103</v>
      </c>
      <c r="CH2">
        <v>103</v>
      </c>
      <c r="CI2">
        <v>103</v>
      </c>
      <c r="CJ2">
        <v>103</v>
      </c>
      <c r="CK2">
        <v>103</v>
      </c>
      <c r="CL2">
        <v>103</v>
      </c>
      <c r="CM2">
        <v>103</v>
      </c>
      <c r="CN2">
        <v>103</v>
      </c>
      <c r="CO2">
        <v>103</v>
      </c>
      <c r="CP2">
        <v>103</v>
      </c>
      <c r="CQ2">
        <v>103</v>
      </c>
      <c r="CR2">
        <v>103</v>
      </c>
      <c r="CS2">
        <v>103</v>
      </c>
      <c r="CT2">
        <v>103</v>
      </c>
      <c r="CU2">
        <v>103</v>
      </c>
      <c r="CV2">
        <v>103</v>
      </c>
      <c r="CW2">
        <v>103</v>
      </c>
      <c r="CX2">
        <v>103</v>
      </c>
      <c r="CY2">
        <v>103</v>
      </c>
      <c r="CZ2">
        <v>103</v>
      </c>
      <c r="DA2">
        <v>103</v>
      </c>
      <c r="DB2">
        <v>103</v>
      </c>
      <c r="DC2">
        <v>103</v>
      </c>
      <c r="DD2">
        <v>103</v>
      </c>
      <c r="DE2">
        <v>103</v>
      </c>
      <c r="DF2">
        <v>103</v>
      </c>
      <c r="DG2">
        <v>103</v>
      </c>
      <c r="DH2">
        <v>103</v>
      </c>
      <c r="DI2">
        <v>103</v>
      </c>
      <c r="DJ2">
        <v>103</v>
      </c>
      <c r="DK2">
        <v>103</v>
      </c>
      <c r="DL2">
        <v>103</v>
      </c>
      <c r="DM2">
        <v>103</v>
      </c>
      <c r="DN2">
        <v>103</v>
      </c>
      <c r="DO2">
        <v>103</v>
      </c>
    </row>
    <row r="3" spans="1:119" x14ac:dyDescent="0.2">
      <c r="A3" t="s">
        <v>117</v>
      </c>
      <c r="B3" t="s">
        <v>118</v>
      </c>
      <c r="C3">
        <v>22079</v>
      </c>
      <c r="D3">
        <v>746</v>
      </c>
      <c r="E3">
        <v>746</v>
      </c>
      <c r="F3">
        <v>746</v>
      </c>
      <c r="G3">
        <v>746</v>
      </c>
      <c r="H3">
        <v>746</v>
      </c>
      <c r="I3">
        <v>746</v>
      </c>
      <c r="J3">
        <v>746</v>
      </c>
      <c r="K3">
        <v>746</v>
      </c>
      <c r="L3">
        <v>746</v>
      </c>
      <c r="M3">
        <v>746</v>
      </c>
      <c r="N3">
        <v>746</v>
      </c>
      <c r="O3">
        <v>746</v>
      </c>
      <c r="P3">
        <v>746</v>
      </c>
      <c r="Q3">
        <v>746</v>
      </c>
      <c r="R3">
        <v>746</v>
      </c>
      <c r="S3">
        <v>746</v>
      </c>
      <c r="T3">
        <v>746</v>
      </c>
      <c r="U3">
        <v>746</v>
      </c>
      <c r="V3">
        <v>746</v>
      </c>
      <c r="W3">
        <v>746</v>
      </c>
      <c r="X3">
        <v>746</v>
      </c>
      <c r="Y3">
        <v>746</v>
      </c>
      <c r="Z3">
        <v>746</v>
      </c>
      <c r="AA3">
        <v>746</v>
      </c>
      <c r="AB3">
        <v>746</v>
      </c>
      <c r="AC3">
        <v>746</v>
      </c>
      <c r="AD3">
        <v>746</v>
      </c>
      <c r="AE3">
        <v>746</v>
      </c>
      <c r="AF3">
        <v>746</v>
      </c>
      <c r="AG3">
        <v>746</v>
      </c>
      <c r="AH3">
        <v>746</v>
      </c>
      <c r="AI3">
        <v>746</v>
      </c>
      <c r="AJ3">
        <v>746</v>
      </c>
      <c r="AK3">
        <v>746</v>
      </c>
      <c r="AL3">
        <v>746</v>
      </c>
      <c r="AM3">
        <v>746</v>
      </c>
      <c r="AN3">
        <v>746</v>
      </c>
      <c r="AO3">
        <v>746</v>
      </c>
      <c r="AP3">
        <v>746</v>
      </c>
      <c r="AQ3">
        <v>746</v>
      </c>
      <c r="AR3">
        <v>746</v>
      </c>
      <c r="AS3">
        <v>746</v>
      </c>
      <c r="AT3">
        <v>746</v>
      </c>
      <c r="AU3">
        <v>746</v>
      </c>
      <c r="AV3">
        <v>746</v>
      </c>
      <c r="AW3">
        <v>746</v>
      </c>
      <c r="AX3">
        <v>746</v>
      </c>
      <c r="AY3">
        <v>746</v>
      </c>
      <c r="AZ3">
        <v>746</v>
      </c>
      <c r="BA3">
        <v>746</v>
      </c>
      <c r="BB3">
        <v>746</v>
      </c>
      <c r="BC3">
        <v>746</v>
      </c>
      <c r="BD3">
        <v>746</v>
      </c>
      <c r="BE3">
        <v>746</v>
      </c>
      <c r="BF3">
        <v>746</v>
      </c>
      <c r="BG3">
        <v>746</v>
      </c>
      <c r="BH3">
        <v>746</v>
      </c>
      <c r="BI3">
        <v>746</v>
      </c>
      <c r="BJ3">
        <v>746</v>
      </c>
      <c r="BK3">
        <v>746</v>
      </c>
      <c r="BL3">
        <v>746</v>
      </c>
      <c r="BM3">
        <v>746</v>
      </c>
      <c r="BN3">
        <v>746</v>
      </c>
      <c r="BO3">
        <v>746</v>
      </c>
      <c r="BP3">
        <v>746</v>
      </c>
      <c r="BQ3">
        <v>746</v>
      </c>
      <c r="BR3">
        <v>746</v>
      </c>
      <c r="BS3">
        <v>746</v>
      </c>
      <c r="BT3">
        <v>746</v>
      </c>
      <c r="BU3">
        <v>746</v>
      </c>
      <c r="BV3">
        <v>746</v>
      </c>
      <c r="BW3">
        <v>746</v>
      </c>
      <c r="BX3">
        <v>746</v>
      </c>
      <c r="BY3">
        <v>746</v>
      </c>
      <c r="BZ3">
        <v>746</v>
      </c>
      <c r="CA3">
        <v>746</v>
      </c>
      <c r="CB3">
        <v>746</v>
      </c>
      <c r="CC3">
        <v>746</v>
      </c>
      <c r="CD3">
        <v>746</v>
      </c>
      <c r="CE3">
        <v>746</v>
      </c>
      <c r="CF3">
        <v>746</v>
      </c>
      <c r="CG3">
        <v>746</v>
      </c>
      <c r="CH3">
        <v>746</v>
      </c>
      <c r="CI3">
        <v>746</v>
      </c>
      <c r="CJ3">
        <v>746</v>
      </c>
      <c r="CK3">
        <v>746</v>
      </c>
      <c r="CL3">
        <v>746</v>
      </c>
      <c r="CM3">
        <v>746</v>
      </c>
      <c r="CN3">
        <v>746</v>
      </c>
      <c r="CO3">
        <v>746</v>
      </c>
      <c r="CP3">
        <v>746</v>
      </c>
      <c r="CQ3">
        <v>746</v>
      </c>
      <c r="CR3">
        <v>746</v>
      </c>
      <c r="CS3">
        <v>746</v>
      </c>
      <c r="CT3">
        <v>746</v>
      </c>
      <c r="CU3">
        <v>746</v>
      </c>
      <c r="CV3">
        <v>746</v>
      </c>
      <c r="CW3">
        <v>746</v>
      </c>
      <c r="CX3">
        <v>746</v>
      </c>
      <c r="CY3">
        <v>746</v>
      </c>
      <c r="CZ3">
        <v>746</v>
      </c>
      <c r="DA3">
        <v>746</v>
      </c>
      <c r="DB3">
        <v>746</v>
      </c>
      <c r="DC3">
        <v>746</v>
      </c>
      <c r="DD3">
        <v>746</v>
      </c>
      <c r="DE3">
        <v>746</v>
      </c>
      <c r="DF3">
        <v>746</v>
      </c>
      <c r="DG3">
        <v>746</v>
      </c>
      <c r="DH3">
        <v>746</v>
      </c>
      <c r="DI3">
        <v>746</v>
      </c>
      <c r="DJ3">
        <v>746</v>
      </c>
      <c r="DK3">
        <v>746</v>
      </c>
      <c r="DL3">
        <v>746</v>
      </c>
      <c r="DM3">
        <v>746</v>
      </c>
      <c r="DN3">
        <v>746</v>
      </c>
      <c r="DO3">
        <v>746</v>
      </c>
    </row>
    <row r="4" spans="1:119" x14ac:dyDescent="0.2">
      <c r="A4" t="s">
        <v>117</v>
      </c>
      <c r="B4" t="s">
        <v>119</v>
      </c>
      <c r="C4">
        <v>22115</v>
      </c>
      <c r="D4">
        <v>2222</v>
      </c>
      <c r="E4">
        <v>2222</v>
      </c>
      <c r="F4">
        <v>2222</v>
      </c>
      <c r="G4">
        <v>2222</v>
      </c>
      <c r="H4">
        <v>2222</v>
      </c>
      <c r="I4">
        <v>2222</v>
      </c>
      <c r="J4">
        <v>2222</v>
      </c>
      <c r="K4">
        <v>2222</v>
      </c>
      <c r="L4">
        <v>2222</v>
      </c>
      <c r="M4">
        <v>2222</v>
      </c>
      <c r="N4">
        <v>2222</v>
      </c>
      <c r="O4">
        <v>2222</v>
      </c>
      <c r="P4">
        <v>2222</v>
      </c>
      <c r="Q4">
        <v>2222</v>
      </c>
      <c r="R4">
        <v>2222</v>
      </c>
      <c r="S4">
        <v>2222</v>
      </c>
      <c r="T4">
        <v>2222</v>
      </c>
      <c r="U4">
        <v>2222</v>
      </c>
      <c r="V4">
        <v>2222</v>
      </c>
      <c r="W4">
        <v>2222</v>
      </c>
      <c r="X4">
        <v>2222</v>
      </c>
      <c r="Y4">
        <v>2222</v>
      </c>
      <c r="Z4">
        <v>2222</v>
      </c>
      <c r="AA4">
        <v>2222</v>
      </c>
      <c r="AB4">
        <v>2222</v>
      </c>
      <c r="AC4">
        <v>2222</v>
      </c>
      <c r="AD4">
        <v>2222</v>
      </c>
      <c r="AE4">
        <v>2222</v>
      </c>
      <c r="AF4">
        <v>2222</v>
      </c>
      <c r="AG4">
        <v>2222</v>
      </c>
      <c r="AH4">
        <v>2222</v>
      </c>
      <c r="AI4">
        <v>2222</v>
      </c>
      <c r="AJ4">
        <v>2222</v>
      </c>
      <c r="AK4">
        <v>2222</v>
      </c>
      <c r="AL4">
        <v>2222</v>
      </c>
      <c r="AM4">
        <v>2222</v>
      </c>
      <c r="AN4">
        <v>2222</v>
      </c>
      <c r="AO4">
        <v>2222</v>
      </c>
      <c r="AP4">
        <v>2222</v>
      </c>
      <c r="AQ4">
        <v>2222</v>
      </c>
      <c r="AR4">
        <v>2222</v>
      </c>
      <c r="AS4">
        <v>2222</v>
      </c>
      <c r="AT4">
        <v>2222</v>
      </c>
      <c r="AU4">
        <v>2222</v>
      </c>
      <c r="AV4">
        <v>2222</v>
      </c>
      <c r="AW4">
        <v>2222</v>
      </c>
      <c r="AX4">
        <v>2222</v>
      </c>
      <c r="AY4">
        <v>2222</v>
      </c>
      <c r="AZ4">
        <v>2222</v>
      </c>
      <c r="BA4">
        <v>2222</v>
      </c>
      <c r="BB4">
        <v>2222</v>
      </c>
      <c r="BC4">
        <v>2222</v>
      </c>
      <c r="BD4">
        <v>2222</v>
      </c>
      <c r="BE4">
        <v>2222</v>
      </c>
      <c r="BF4">
        <v>2222</v>
      </c>
      <c r="BG4">
        <v>2222</v>
      </c>
      <c r="BH4">
        <v>2222</v>
      </c>
      <c r="BI4">
        <v>2222</v>
      </c>
      <c r="BJ4">
        <v>2222</v>
      </c>
      <c r="BK4">
        <v>2222</v>
      </c>
      <c r="BL4">
        <v>2222</v>
      </c>
      <c r="BM4">
        <v>2222</v>
      </c>
      <c r="BN4">
        <v>2222</v>
      </c>
      <c r="BO4">
        <v>2222</v>
      </c>
      <c r="BP4">
        <v>2222</v>
      </c>
      <c r="BQ4">
        <v>2222</v>
      </c>
      <c r="BR4">
        <v>2222</v>
      </c>
      <c r="BS4">
        <v>2222</v>
      </c>
      <c r="BT4">
        <v>2222</v>
      </c>
      <c r="BU4">
        <v>2222</v>
      </c>
      <c r="BV4">
        <v>2222</v>
      </c>
      <c r="BW4">
        <v>2222</v>
      </c>
      <c r="BX4">
        <v>2222</v>
      </c>
      <c r="BY4">
        <v>2222</v>
      </c>
      <c r="BZ4">
        <v>2222</v>
      </c>
      <c r="CA4">
        <v>2222</v>
      </c>
      <c r="CB4">
        <v>2222</v>
      </c>
      <c r="CC4">
        <v>2222</v>
      </c>
      <c r="CD4">
        <v>2222</v>
      </c>
      <c r="CE4">
        <v>2222</v>
      </c>
      <c r="CF4">
        <v>2222</v>
      </c>
      <c r="CG4">
        <v>2222</v>
      </c>
      <c r="CH4">
        <v>2222</v>
      </c>
      <c r="CI4">
        <v>2222</v>
      </c>
      <c r="CJ4">
        <v>2222</v>
      </c>
      <c r="CK4">
        <v>2222</v>
      </c>
      <c r="CL4">
        <v>2222</v>
      </c>
      <c r="CM4">
        <v>2222</v>
      </c>
      <c r="CN4">
        <v>2222</v>
      </c>
      <c r="CO4">
        <v>2222</v>
      </c>
      <c r="CP4">
        <v>2222</v>
      </c>
      <c r="CQ4">
        <v>2222</v>
      </c>
      <c r="CR4">
        <v>2222</v>
      </c>
      <c r="CS4">
        <v>2222</v>
      </c>
      <c r="CT4">
        <v>2222</v>
      </c>
      <c r="CU4">
        <v>2222</v>
      </c>
      <c r="CV4">
        <v>2222</v>
      </c>
      <c r="CW4">
        <v>2222</v>
      </c>
      <c r="CX4">
        <v>2222</v>
      </c>
      <c r="CY4">
        <v>2222</v>
      </c>
      <c r="CZ4">
        <v>2222</v>
      </c>
      <c r="DA4">
        <v>2222</v>
      </c>
      <c r="DB4">
        <v>2222</v>
      </c>
      <c r="DC4">
        <v>2222</v>
      </c>
      <c r="DD4">
        <v>2222</v>
      </c>
      <c r="DE4">
        <v>2222</v>
      </c>
      <c r="DF4">
        <v>2222</v>
      </c>
      <c r="DG4">
        <v>2222</v>
      </c>
      <c r="DH4">
        <v>2222</v>
      </c>
      <c r="DI4">
        <v>2222</v>
      </c>
      <c r="DJ4">
        <v>2222</v>
      </c>
      <c r="DK4">
        <v>2222</v>
      </c>
      <c r="DL4">
        <v>2222</v>
      </c>
      <c r="DM4">
        <v>2222</v>
      </c>
      <c r="DN4">
        <v>2222</v>
      </c>
      <c r="DO4">
        <v>2222</v>
      </c>
    </row>
    <row r="5" spans="1:119" x14ac:dyDescent="0.2">
      <c r="A5" t="s">
        <v>117</v>
      </c>
      <c r="B5" t="s">
        <v>120</v>
      </c>
      <c r="C5">
        <v>22003</v>
      </c>
      <c r="D5">
        <v>2125</v>
      </c>
      <c r="E5">
        <v>2125</v>
      </c>
      <c r="F5">
        <v>2125</v>
      </c>
      <c r="G5">
        <v>2125</v>
      </c>
      <c r="H5">
        <v>2125</v>
      </c>
      <c r="I5">
        <v>2125</v>
      </c>
      <c r="J5">
        <v>2125</v>
      </c>
      <c r="K5">
        <v>2125</v>
      </c>
      <c r="L5">
        <v>2125</v>
      </c>
      <c r="M5">
        <v>2125</v>
      </c>
      <c r="N5">
        <v>2125</v>
      </c>
      <c r="O5">
        <v>2125</v>
      </c>
      <c r="P5">
        <v>2125</v>
      </c>
      <c r="Q5">
        <v>2125</v>
      </c>
      <c r="R5">
        <v>2125</v>
      </c>
      <c r="S5">
        <v>2125</v>
      </c>
      <c r="T5">
        <v>2125</v>
      </c>
      <c r="U5">
        <v>2125</v>
      </c>
      <c r="V5">
        <v>2125</v>
      </c>
      <c r="W5">
        <v>2125</v>
      </c>
      <c r="X5">
        <v>2125</v>
      </c>
      <c r="Y5">
        <v>2125</v>
      </c>
      <c r="Z5">
        <v>2125</v>
      </c>
      <c r="AA5">
        <v>2125</v>
      </c>
      <c r="AB5">
        <v>2125</v>
      </c>
      <c r="AC5">
        <v>2125</v>
      </c>
      <c r="AD5">
        <v>2125</v>
      </c>
      <c r="AE5">
        <v>2125</v>
      </c>
      <c r="AF5">
        <v>2125</v>
      </c>
      <c r="AG5">
        <v>2125</v>
      </c>
      <c r="AH5">
        <v>2125</v>
      </c>
      <c r="AI5">
        <v>2125</v>
      </c>
      <c r="AJ5">
        <v>2125</v>
      </c>
      <c r="AK5">
        <v>2125</v>
      </c>
      <c r="AL5">
        <v>2125</v>
      </c>
      <c r="AM5">
        <v>2125</v>
      </c>
      <c r="AN5">
        <v>2125</v>
      </c>
      <c r="AO5">
        <v>2125</v>
      </c>
      <c r="AP5">
        <v>2125</v>
      </c>
      <c r="AQ5">
        <v>2125</v>
      </c>
      <c r="AR5">
        <v>2125</v>
      </c>
      <c r="AS5">
        <v>2125</v>
      </c>
      <c r="AT5">
        <v>2125</v>
      </c>
      <c r="AU5">
        <v>2125</v>
      </c>
      <c r="AV5">
        <v>2125</v>
      </c>
      <c r="AW5">
        <v>2125</v>
      </c>
      <c r="AX5">
        <v>2125</v>
      </c>
      <c r="AY5">
        <v>2125</v>
      </c>
      <c r="AZ5">
        <v>2125</v>
      </c>
      <c r="BA5">
        <v>2125</v>
      </c>
      <c r="BB5">
        <v>2125</v>
      </c>
      <c r="BC5">
        <v>2125</v>
      </c>
      <c r="BD5">
        <v>2125</v>
      </c>
      <c r="BE5">
        <v>2125</v>
      </c>
      <c r="BF5">
        <v>2125</v>
      </c>
      <c r="BG5">
        <v>2125</v>
      </c>
      <c r="BH5">
        <v>2125</v>
      </c>
      <c r="BI5">
        <v>2125</v>
      </c>
      <c r="BJ5">
        <v>2125</v>
      </c>
      <c r="BK5">
        <v>2125</v>
      </c>
      <c r="BL5">
        <v>2125</v>
      </c>
      <c r="BM5">
        <v>2125</v>
      </c>
      <c r="BN5">
        <v>2125</v>
      </c>
      <c r="BO5">
        <v>2125</v>
      </c>
      <c r="BP5">
        <v>2125</v>
      </c>
      <c r="BQ5">
        <v>2125</v>
      </c>
      <c r="BR5">
        <v>2125</v>
      </c>
      <c r="BS5">
        <v>2125</v>
      </c>
      <c r="BT5">
        <v>2125</v>
      </c>
      <c r="BU5">
        <v>2125</v>
      </c>
      <c r="BV5">
        <v>2125</v>
      </c>
      <c r="BW5">
        <v>2125</v>
      </c>
      <c r="BX5">
        <v>2125</v>
      </c>
      <c r="BY5">
        <v>2125</v>
      </c>
      <c r="BZ5">
        <v>2125</v>
      </c>
      <c r="CA5">
        <v>2125</v>
      </c>
      <c r="CB5">
        <v>2125</v>
      </c>
      <c r="CC5">
        <v>2125</v>
      </c>
      <c r="CD5">
        <v>2125</v>
      </c>
      <c r="CE5">
        <v>2125</v>
      </c>
      <c r="CF5">
        <v>2125</v>
      </c>
      <c r="CG5">
        <v>2125</v>
      </c>
      <c r="CH5">
        <v>2125</v>
      </c>
      <c r="CI5">
        <v>2125</v>
      </c>
      <c r="CJ5">
        <v>2125</v>
      </c>
      <c r="CK5">
        <v>2125</v>
      </c>
      <c r="CL5">
        <v>2125</v>
      </c>
      <c r="CM5">
        <v>2125</v>
      </c>
      <c r="CN5">
        <v>2125</v>
      </c>
      <c r="CO5">
        <v>2125</v>
      </c>
      <c r="CP5">
        <v>2125</v>
      </c>
      <c r="CQ5">
        <v>2125</v>
      </c>
      <c r="CR5">
        <v>2125</v>
      </c>
      <c r="CS5">
        <v>2125</v>
      </c>
      <c r="CT5">
        <v>2125</v>
      </c>
      <c r="CU5">
        <v>2125</v>
      </c>
      <c r="CV5">
        <v>2125</v>
      </c>
      <c r="CW5">
        <v>2125</v>
      </c>
      <c r="CX5">
        <v>2125</v>
      </c>
      <c r="CY5">
        <v>2125</v>
      </c>
      <c r="CZ5">
        <v>2125</v>
      </c>
      <c r="DA5">
        <v>2125</v>
      </c>
      <c r="DB5">
        <v>2125</v>
      </c>
      <c r="DC5">
        <v>2125</v>
      </c>
      <c r="DD5">
        <v>2125</v>
      </c>
      <c r="DE5">
        <v>2125</v>
      </c>
      <c r="DF5">
        <v>2125</v>
      </c>
      <c r="DG5">
        <v>2125</v>
      </c>
      <c r="DH5">
        <v>2125</v>
      </c>
      <c r="DI5">
        <v>2125</v>
      </c>
      <c r="DJ5">
        <v>2125</v>
      </c>
      <c r="DK5">
        <v>2125</v>
      </c>
      <c r="DL5">
        <v>2125</v>
      </c>
      <c r="DM5">
        <v>2125</v>
      </c>
      <c r="DN5">
        <v>2125</v>
      </c>
      <c r="DO5">
        <v>2125</v>
      </c>
    </row>
    <row r="6" spans="1:119" x14ac:dyDescent="0.2">
      <c r="A6" t="s">
        <v>117</v>
      </c>
      <c r="B6" t="s">
        <v>182</v>
      </c>
      <c r="C6">
        <v>22039</v>
      </c>
      <c r="D6">
        <v>1274</v>
      </c>
      <c r="E6">
        <v>1274</v>
      </c>
      <c r="F6">
        <v>1274</v>
      </c>
      <c r="G6">
        <v>1274</v>
      </c>
      <c r="H6">
        <v>1274</v>
      </c>
      <c r="I6">
        <v>1274</v>
      </c>
      <c r="J6">
        <v>1274</v>
      </c>
      <c r="K6">
        <v>1274</v>
      </c>
      <c r="L6">
        <v>1274</v>
      </c>
      <c r="M6">
        <v>1274</v>
      </c>
      <c r="N6">
        <v>1274</v>
      </c>
      <c r="O6">
        <v>1274</v>
      </c>
      <c r="P6">
        <v>1274</v>
      </c>
      <c r="Q6">
        <v>1274</v>
      </c>
      <c r="R6">
        <v>1274</v>
      </c>
      <c r="S6">
        <v>1274</v>
      </c>
      <c r="T6">
        <v>1274</v>
      </c>
      <c r="U6">
        <v>1274</v>
      </c>
      <c r="V6">
        <v>1274</v>
      </c>
      <c r="W6">
        <v>1274</v>
      </c>
      <c r="X6">
        <v>1274</v>
      </c>
      <c r="Y6">
        <v>1274</v>
      </c>
      <c r="Z6">
        <v>1274</v>
      </c>
      <c r="AA6">
        <v>1274</v>
      </c>
      <c r="AB6">
        <v>1274</v>
      </c>
      <c r="AC6">
        <v>1274</v>
      </c>
      <c r="AD6">
        <v>1274</v>
      </c>
      <c r="AE6">
        <v>1274</v>
      </c>
      <c r="AF6">
        <v>1274</v>
      </c>
      <c r="AG6">
        <v>1274</v>
      </c>
      <c r="AH6">
        <v>1274</v>
      </c>
      <c r="AI6">
        <v>1274</v>
      </c>
      <c r="AJ6">
        <v>1274</v>
      </c>
      <c r="AK6">
        <v>1274</v>
      </c>
      <c r="AL6">
        <v>1274</v>
      </c>
      <c r="AM6">
        <v>1274</v>
      </c>
      <c r="AN6">
        <v>1274</v>
      </c>
      <c r="AO6">
        <v>1274</v>
      </c>
      <c r="AP6">
        <v>1274</v>
      </c>
      <c r="AQ6">
        <v>1274</v>
      </c>
      <c r="AR6">
        <v>1274</v>
      </c>
      <c r="AS6">
        <v>1274</v>
      </c>
      <c r="AT6">
        <v>1274</v>
      </c>
      <c r="AU6">
        <v>1274</v>
      </c>
      <c r="AV6">
        <v>1274</v>
      </c>
      <c r="AW6">
        <v>1274</v>
      </c>
      <c r="AX6">
        <v>1274</v>
      </c>
      <c r="AY6">
        <v>1274</v>
      </c>
      <c r="AZ6">
        <v>1274</v>
      </c>
      <c r="BA6">
        <v>1274</v>
      </c>
      <c r="BB6">
        <v>1274</v>
      </c>
      <c r="BC6">
        <v>1274</v>
      </c>
      <c r="BD6">
        <v>1274</v>
      </c>
      <c r="BE6">
        <v>1274</v>
      </c>
      <c r="BF6">
        <v>1274</v>
      </c>
      <c r="BG6">
        <v>1274</v>
      </c>
      <c r="BH6">
        <v>1274</v>
      </c>
      <c r="BI6">
        <v>1274</v>
      </c>
      <c r="BJ6">
        <v>1274</v>
      </c>
      <c r="BK6">
        <v>1274</v>
      </c>
      <c r="BL6">
        <v>1274</v>
      </c>
      <c r="BM6">
        <v>1274</v>
      </c>
      <c r="BN6">
        <v>1274</v>
      </c>
      <c r="BO6">
        <v>1274</v>
      </c>
      <c r="BP6">
        <v>1274</v>
      </c>
      <c r="BQ6">
        <v>1274</v>
      </c>
      <c r="BR6">
        <v>1274</v>
      </c>
      <c r="BS6">
        <v>1274</v>
      </c>
      <c r="BT6">
        <v>1274</v>
      </c>
      <c r="BU6">
        <v>1274</v>
      </c>
      <c r="BV6">
        <v>1274</v>
      </c>
      <c r="BW6">
        <v>1274</v>
      </c>
      <c r="BX6">
        <v>1274</v>
      </c>
      <c r="BY6">
        <v>1274</v>
      </c>
      <c r="BZ6">
        <v>1274</v>
      </c>
      <c r="CA6">
        <v>1274</v>
      </c>
      <c r="CB6">
        <v>1274</v>
      </c>
      <c r="CC6">
        <v>1274</v>
      </c>
      <c r="CD6">
        <v>1274</v>
      </c>
      <c r="CE6">
        <v>1274</v>
      </c>
      <c r="CF6">
        <v>1274</v>
      </c>
      <c r="CG6">
        <v>1274</v>
      </c>
      <c r="CH6">
        <v>1274</v>
      </c>
      <c r="CI6">
        <v>1274</v>
      </c>
      <c r="CJ6">
        <v>1274</v>
      </c>
      <c r="CK6">
        <v>1274</v>
      </c>
      <c r="CL6">
        <v>1274</v>
      </c>
      <c r="CM6">
        <v>1274</v>
      </c>
      <c r="CN6">
        <v>1274</v>
      </c>
      <c r="CO6">
        <v>1274</v>
      </c>
      <c r="CP6">
        <v>1274</v>
      </c>
      <c r="CQ6">
        <v>1274</v>
      </c>
      <c r="CR6">
        <v>1274</v>
      </c>
      <c r="CS6">
        <v>1274</v>
      </c>
      <c r="CT6">
        <v>1274</v>
      </c>
      <c r="CU6">
        <v>1274</v>
      </c>
      <c r="CV6">
        <v>1274</v>
      </c>
      <c r="CW6">
        <v>1274</v>
      </c>
      <c r="CX6">
        <v>1274</v>
      </c>
      <c r="CY6">
        <v>1274</v>
      </c>
      <c r="CZ6">
        <v>1274</v>
      </c>
      <c r="DA6">
        <v>1274</v>
      </c>
      <c r="DB6">
        <v>1274</v>
      </c>
      <c r="DC6">
        <v>1274</v>
      </c>
      <c r="DD6">
        <v>1274</v>
      </c>
      <c r="DE6">
        <v>1274</v>
      </c>
      <c r="DF6">
        <v>1274</v>
      </c>
      <c r="DG6">
        <v>1274</v>
      </c>
      <c r="DH6">
        <v>1274</v>
      </c>
      <c r="DI6">
        <v>1274</v>
      </c>
      <c r="DJ6">
        <v>1274</v>
      </c>
      <c r="DK6">
        <v>1274</v>
      </c>
      <c r="DL6">
        <v>1274</v>
      </c>
      <c r="DM6">
        <v>1274</v>
      </c>
      <c r="DN6">
        <v>1274</v>
      </c>
      <c r="DO6">
        <v>1274</v>
      </c>
    </row>
    <row r="7" spans="1:119" x14ac:dyDescent="0.2">
      <c r="A7" t="s">
        <v>117</v>
      </c>
      <c r="B7" t="s">
        <v>183</v>
      </c>
      <c r="C7">
        <v>22011</v>
      </c>
      <c r="D7">
        <v>2615</v>
      </c>
      <c r="E7">
        <v>2615</v>
      </c>
      <c r="F7">
        <v>2615</v>
      </c>
      <c r="G7">
        <v>2615</v>
      </c>
      <c r="H7">
        <v>2615</v>
      </c>
      <c r="I7">
        <v>2615</v>
      </c>
      <c r="J7">
        <v>2615</v>
      </c>
      <c r="K7">
        <v>2615</v>
      </c>
      <c r="L7">
        <v>2615</v>
      </c>
      <c r="M7">
        <v>2615</v>
      </c>
      <c r="N7">
        <v>2615</v>
      </c>
      <c r="O7">
        <v>2615</v>
      </c>
      <c r="P7">
        <v>2615</v>
      </c>
      <c r="Q7">
        <v>2615</v>
      </c>
      <c r="R7">
        <v>2615</v>
      </c>
      <c r="S7">
        <v>2615</v>
      </c>
      <c r="T7">
        <v>2615</v>
      </c>
      <c r="U7">
        <v>2615</v>
      </c>
      <c r="V7">
        <v>2615</v>
      </c>
      <c r="W7">
        <v>2615</v>
      </c>
      <c r="X7">
        <v>2615</v>
      </c>
      <c r="Y7">
        <v>2615</v>
      </c>
      <c r="Z7">
        <v>2615</v>
      </c>
      <c r="AA7">
        <v>2615</v>
      </c>
      <c r="AB7">
        <v>2615</v>
      </c>
      <c r="AC7">
        <v>2615</v>
      </c>
      <c r="AD7">
        <v>2615</v>
      </c>
      <c r="AE7">
        <v>2615</v>
      </c>
      <c r="AF7">
        <v>2615</v>
      </c>
      <c r="AG7">
        <v>2615</v>
      </c>
      <c r="AH7">
        <v>2615</v>
      </c>
      <c r="AI7">
        <v>2615</v>
      </c>
      <c r="AJ7">
        <v>2615</v>
      </c>
      <c r="AK7">
        <v>2615</v>
      </c>
      <c r="AL7">
        <v>2615</v>
      </c>
      <c r="AM7">
        <v>2615</v>
      </c>
      <c r="AN7">
        <v>2615</v>
      </c>
      <c r="AO7">
        <v>2615</v>
      </c>
      <c r="AP7">
        <v>2615</v>
      </c>
      <c r="AQ7">
        <v>2615</v>
      </c>
      <c r="AR7">
        <v>2615</v>
      </c>
      <c r="AS7">
        <v>2615</v>
      </c>
      <c r="AT7">
        <v>2615</v>
      </c>
      <c r="AU7">
        <v>2615</v>
      </c>
      <c r="AV7">
        <v>2615</v>
      </c>
      <c r="AW7">
        <v>2615</v>
      </c>
      <c r="AX7">
        <v>2615</v>
      </c>
      <c r="AY7">
        <v>2615</v>
      </c>
      <c r="AZ7">
        <v>2615</v>
      </c>
      <c r="BA7">
        <v>2615</v>
      </c>
      <c r="BB7">
        <v>2615</v>
      </c>
      <c r="BC7">
        <v>2615</v>
      </c>
      <c r="BD7">
        <v>2615</v>
      </c>
      <c r="BE7">
        <v>2615</v>
      </c>
      <c r="BF7">
        <v>2615</v>
      </c>
      <c r="BG7">
        <v>2615</v>
      </c>
      <c r="BH7">
        <v>2615</v>
      </c>
      <c r="BI7">
        <v>2615</v>
      </c>
      <c r="BJ7">
        <v>2615</v>
      </c>
      <c r="BK7">
        <v>2615</v>
      </c>
      <c r="BL7">
        <v>2615</v>
      </c>
      <c r="BM7">
        <v>2615</v>
      </c>
      <c r="BN7">
        <v>2615</v>
      </c>
      <c r="BO7">
        <v>2615</v>
      </c>
      <c r="BP7">
        <v>2615</v>
      </c>
      <c r="BQ7">
        <v>2615</v>
      </c>
      <c r="BR7">
        <v>2615</v>
      </c>
      <c r="BS7">
        <v>2615</v>
      </c>
      <c r="BT7">
        <v>2615</v>
      </c>
      <c r="BU7">
        <v>2615</v>
      </c>
      <c r="BV7">
        <v>2615</v>
      </c>
      <c r="BW7">
        <v>2615</v>
      </c>
      <c r="BX7">
        <v>2615</v>
      </c>
      <c r="BY7">
        <v>2615</v>
      </c>
      <c r="BZ7">
        <v>2615</v>
      </c>
      <c r="CA7">
        <v>2615</v>
      </c>
      <c r="CB7">
        <v>2615</v>
      </c>
      <c r="CC7">
        <v>2615</v>
      </c>
      <c r="CD7">
        <v>2615</v>
      </c>
      <c r="CE7">
        <v>2615</v>
      </c>
      <c r="CF7">
        <v>2615</v>
      </c>
      <c r="CG7">
        <v>2615</v>
      </c>
      <c r="CH7">
        <v>2615</v>
      </c>
      <c r="CI7">
        <v>2615</v>
      </c>
      <c r="CJ7">
        <v>2615</v>
      </c>
      <c r="CK7">
        <v>2615</v>
      </c>
      <c r="CL7">
        <v>2615</v>
      </c>
      <c r="CM7">
        <v>2615</v>
      </c>
      <c r="CN7">
        <v>2615</v>
      </c>
      <c r="CO7">
        <v>2615</v>
      </c>
      <c r="CP7">
        <v>2615</v>
      </c>
      <c r="CQ7">
        <v>2615</v>
      </c>
      <c r="CR7">
        <v>2615</v>
      </c>
      <c r="CS7">
        <v>2615</v>
      </c>
      <c r="CT7">
        <v>2615</v>
      </c>
      <c r="CU7">
        <v>2615</v>
      </c>
      <c r="CV7">
        <v>2615</v>
      </c>
      <c r="CW7">
        <v>2615</v>
      </c>
      <c r="CX7">
        <v>2615</v>
      </c>
      <c r="CY7">
        <v>2615</v>
      </c>
      <c r="CZ7">
        <v>2615</v>
      </c>
      <c r="DA7">
        <v>2615</v>
      </c>
      <c r="DB7">
        <v>2615</v>
      </c>
      <c r="DC7">
        <v>2615</v>
      </c>
      <c r="DD7">
        <v>2615</v>
      </c>
      <c r="DE7">
        <v>2615</v>
      </c>
      <c r="DF7">
        <v>2615</v>
      </c>
      <c r="DG7">
        <v>2615</v>
      </c>
      <c r="DH7">
        <v>2615</v>
      </c>
      <c r="DI7">
        <v>2615</v>
      </c>
      <c r="DJ7">
        <v>2615</v>
      </c>
      <c r="DK7">
        <v>2615</v>
      </c>
      <c r="DL7">
        <v>2615</v>
      </c>
      <c r="DM7">
        <v>2615</v>
      </c>
      <c r="DN7">
        <v>2615</v>
      </c>
      <c r="DO7">
        <v>2615</v>
      </c>
    </row>
    <row r="8" spans="1:119" s="44" customFormat="1" x14ac:dyDescent="0.2">
      <c r="A8" s="44" t="s">
        <v>117</v>
      </c>
      <c r="B8" s="44" t="s">
        <v>184</v>
      </c>
      <c r="C8" s="44">
        <v>22097</v>
      </c>
      <c r="D8" s="44">
        <v>404</v>
      </c>
      <c r="E8" s="44">
        <v>404</v>
      </c>
      <c r="F8" s="44">
        <v>404</v>
      </c>
      <c r="G8" s="44">
        <v>404</v>
      </c>
      <c r="H8" s="44">
        <v>404</v>
      </c>
      <c r="I8" s="44">
        <v>404</v>
      </c>
      <c r="J8" s="44">
        <v>404</v>
      </c>
      <c r="K8" s="44">
        <v>404</v>
      </c>
      <c r="L8" s="44">
        <v>404</v>
      </c>
      <c r="M8" s="44">
        <v>404</v>
      </c>
      <c r="N8" s="44">
        <v>404</v>
      </c>
      <c r="O8" s="44">
        <v>404</v>
      </c>
      <c r="P8" s="44">
        <v>404</v>
      </c>
      <c r="Q8" s="44">
        <v>404</v>
      </c>
      <c r="R8" s="44">
        <v>404</v>
      </c>
      <c r="S8" s="44">
        <v>404</v>
      </c>
      <c r="T8" s="44">
        <v>404</v>
      </c>
      <c r="U8" s="44">
        <v>404</v>
      </c>
      <c r="V8" s="44">
        <v>404</v>
      </c>
      <c r="W8" s="44">
        <v>404</v>
      </c>
      <c r="X8" s="44">
        <v>404</v>
      </c>
      <c r="Y8" s="44">
        <v>404</v>
      </c>
      <c r="Z8" s="44">
        <v>404</v>
      </c>
      <c r="AA8" s="44">
        <v>404</v>
      </c>
      <c r="AB8" s="44">
        <v>404</v>
      </c>
      <c r="AC8" s="44">
        <v>404</v>
      </c>
      <c r="AD8" s="44">
        <v>404</v>
      </c>
      <c r="AE8" s="44">
        <v>404</v>
      </c>
      <c r="AF8" s="44">
        <v>404</v>
      </c>
      <c r="AG8" s="44">
        <v>404</v>
      </c>
      <c r="AH8" s="44">
        <v>404</v>
      </c>
      <c r="AI8" s="44">
        <v>404</v>
      </c>
      <c r="AJ8" s="44">
        <v>404</v>
      </c>
      <c r="AK8" s="44">
        <v>404</v>
      </c>
      <c r="AL8" s="44">
        <v>404</v>
      </c>
      <c r="AM8" s="44">
        <v>404</v>
      </c>
      <c r="AN8" s="44">
        <v>404</v>
      </c>
      <c r="AO8" s="44">
        <v>404</v>
      </c>
      <c r="AP8" s="44">
        <v>404</v>
      </c>
      <c r="AQ8" s="44">
        <v>404</v>
      </c>
      <c r="AR8" s="44">
        <v>404</v>
      </c>
      <c r="AS8" s="44">
        <v>404</v>
      </c>
      <c r="AT8" s="44">
        <v>404</v>
      </c>
      <c r="AU8" s="44">
        <v>404</v>
      </c>
      <c r="AV8" s="44">
        <v>404</v>
      </c>
      <c r="AW8" s="44">
        <v>404</v>
      </c>
      <c r="AX8" s="44">
        <v>404</v>
      </c>
      <c r="AY8" s="44">
        <v>404</v>
      </c>
      <c r="AZ8" s="44">
        <v>404</v>
      </c>
      <c r="BA8" s="44">
        <v>404</v>
      </c>
      <c r="BB8" s="44">
        <v>404</v>
      </c>
      <c r="BC8" s="44">
        <v>404</v>
      </c>
      <c r="BD8" s="44">
        <v>404</v>
      </c>
      <c r="BE8" s="44">
        <v>404</v>
      </c>
      <c r="BF8" s="44">
        <v>404</v>
      </c>
      <c r="BG8" s="44">
        <v>404</v>
      </c>
      <c r="BH8" s="44">
        <v>404</v>
      </c>
      <c r="BI8" s="44">
        <v>404</v>
      </c>
      <c r="BJ8" s="44">
        <v>404</v>
      </c>
      <c r="BK8" s="44">
        <v>404</v>
      </c>
      <c r="BL8" s="44">
        <v>404</v>
      </c>
      <c r="BM8" s="44">
        <v>404</v>
      </c>
      <c r="BN8" s="44">
        <v>404</v>
      </c>
      <c r="BO8" s="44">
        <v>404</v>
      </c>
      <c r="BP8" s="44">
        <v>404</v>
      </c>
      <c r="BQ8" s="44">
        <v>404</v>
      </c>
      <c r="BR8" s="44">
        <v>404</v>
      </c>
      <c r="BS8" s="44">
        <v>404</v>
      </c>
      <c r="BT8" s="44">
        <v>404</v>
      </c>
      <c r="BU8" s="44">
        <v>404</v>
      </c>
      <c r="BV8" s="44">
        <v>404</v>
      </c>
      <c r="BW8" s="44">
        <v>404</v>
      </c>
      <c r="BX8" s="44">
        <v>404</v>
      </c>
      <c r="BY8" s="44">
        <v>404</v>
      </c>
      <c r="BZ8" s="44">
        <v>404</v>
      </c>
      <c r="CA8" s="44">
        <v>404</v>
      </c>
      <c r="CB8" s="44">
        <v>404</v>
      </c>
      <c r="CC8" s="44">
        <v>404</v>
      </c>
      <c r="CD8" s="44">
        <v>404</v>
      </c>
      <c r="CE8" s="44">
        <v>404</v>
      </c>
      <c r="CF8" s="44">
        <v>404</v>
      </c>
      <c r="CG8" s="44">
        <v>404</v>
      </c>
      <c r="CH8" s="44">
        <v>404</v>
      </c>
      <c r="CI8" s="44">
        <v>404</v>
      </c>
      <c r="CJ8" s="44">
        <v>404</v>
      </c>
      <c r="CK8" s="44">
        <v>404</v>
      </c>
      <c r="CL8" s="44">
        <v>404</v>
      </c>
      <c r="CM8" s="44">
        <v>404</v>
      </c>
      <c r="CN8" s="44">
        <v>404</v>
      </c>
      <c r="CO8" s="44">
        <v>404</v>
      </c>
      <c r="CP8" s="44">
        <v>404</v>
      </c>
      <c r="CQ8" s="44">
        <v>404</v>
      </c>
      <c r="CR8" s="44">
        <v>404</v>
      </c>
      <c r="CS8" s="44">
        <v>404</v>
      </c>
      <c r="CT8" s="44">
        <v>404</v>
      </c>
      <c r="CU8" s="44">
        <v>404</v>
      </c>
      <c r="CV8" s="44">
        <v>404</v>
      </c>
      <c r="CW8" s="44">
        <v>404</v>
      </c>
      <c r="CX8" s="44">
        <v>404</v>
      </c>
      <c r="CY8" s="44">
        <v>404</v>
      </c>
      <c r="CZ8" s="44">
        <v>404</v>
      </c>
      <c r="DA8" s="44">
        <v>404</v>
      </c>
      <c r="DB8" s="44">
        <v>404</v>
      </c>
      <c r="DC8" s="44">
        <v>404</v>
      </c>
      <c r="DD8" s="44">
        <v>404</v>
      </c>
      <c r="DE8" s="44">
        <v>404</v>
      </c>
      <c r="DF8" s="44">
        <v>404</v>
      </c>
      <c r="DG8" s="44">
        <v>404</v>
      </c>
      <c r="DH8" s="44">
        <v>404</v>
      </c>
      <c r="DI8" s="44">
        <v>404</v>
      </c>
      <c r="DJ8" s="44">
        <v>404</v>
      </c>
      <c r="DK8" s="44">
        <v>404</v>
      </c>
      <c r="DL8" s="44">
        <v>404</v>
      </c>
      <c r="DM8" s="44">
        <v>404</v>
      </c>
      <c r="DN8" s="44">
        <v>404</v>
      </c>
      <c r="DO8" s="44">
        <v>404</v>
      </c>
    </row>
    <row r="9" spans="1:119" x14ac:dyDescent="0.2">
      <c r="A9" t="s">
        <v>117</v>
      </c>
      <c r="B9" t="s">
        <v>185</v>
      </c>
      <c r="C9">
        <v>22001</v>
      </c>
      <c r="D9">
        <v>1834</v>
      </c>
      <c r="E9">
        <v>1834</v>
      </c>
      <c r="F9">
        <v>1834</v>
      </c>
      <c r="G9">
        <v>1834</v>
      </c>
      <c r="H9">
        <v>1834</v>
      </c>
      <c r="I9">
        <v>1834</v>
      </c>
      <c r="J9">
        <v>1834</v>
      </c>
      <c r="K9">
        <v>1834</v>
      </c>
      <c r="L9">
        <v>1834</v>
      </c>
      <c r="M9">
        <v>1834</v>
      </c>
      <c r="N9">
        <v>1834</v>
      </c>
      <c r="O9">
        <v>1834</v>
      </c>
      <c r="P9">
        <v>1834</v>
      </c>
      <c r="Q9">
        <v>1834</v>
      </c>
      <c r="R9">
        <v>1834</v>
      </c>
      <c r="S9">
        <v>1834</v>
      </c>
      <c r="T9">
        <v>1834</v>
      </c>
      <c r="U9">
        <v>1834</v>
      </c>
      <c r="V9">
        <v>1834</v>
      </c>
      <c r="W9">
        <v>1834</v>
      </c>
      <c r="X9">
        <v>1834</v>
      </c>
      <c r="Y9">
        <v>1834</v>
      </c>
      <c r="Z9">
        <v>1834</v>
      </c>
      <c r="AA9">
        <v>1834</v>
      </c>
      <c r="AB9">
        <v>1834</v>
      </c>
      <c r="AC9">
        <v>1834</v>
      </c>
      <c r="AD9">
        <v>1834</v>
      </c>
      <c r="AE9">
        <v>1834</v>
      </c>
      <c r="AF9">
        <v>1834</v>
      </c>
      <c r="AG9">
        <v>1834</v>
      </c>
      <c r="AH9">
        <v>1834</v>
      </c>
      <c r="AI9">
        <v>1834</v>
      </c>
      <c r="AJ9">
        <v>1834</v>
      </c>
      <c r="AK9">
        <v>1834</v>
      </c>
      <c r="AL9">
        <v>1834</v>
      </c>
      <c r="AM9">
        <v>1834</v>
      </c>
      <c r="AN9">
        <v>1834</v>
      </c>
      <c r="AO9">
        <v>1834</v>
      </c>
      <c r="AP9">
        <v>1834</v>
      </c>
      <c r="AQ9">
        <v>1834</v>
      </c>
      <c r="AR9">
        <v>1834</v>
      </c>
      <c r="AS9">
        <v>1834</v>
      </c>
      <c r="AT9">
        <v>1834</v>
      </c>
      <c r="AU9">
        <v>1834</v>
      </c>
      <c r="AV9">
        <v>1834</v>
      </c>
      <c r="AW9">
        <v>1834</v>
      </c>
      <c r="AX9">
        <v>1834</v>
      </c>
      <c r="AY9">
        <v>1834</v>
      </c>
      <c r="AZ9">
        <v>1834</v>
      </c>
      <c r="BA9">
        <v>1834</v>
      </c>
      <c r="BB9">
        <v>1834</v>
      </c>
      <c r="BC9">
        <v>1834</v>
      </c>
      <c r="BD9">
        <v>1834</v>
      </c>
      <c r="BE9">
        <v>1834</v>
      </c>
      <c r="BF9">
        <v>1834</v>
      </c>
      <c r="BG9">
        <v>1834</v>
      </c>
      <c r="BH9">
        <v>1834</v>
      </c>
      <c r="BI9">
        <v>1834</v>
      </c>
      <c r="BJ9">
        <v>1834</v>
      </c>
      <c r="BK9">
        <v>1834</v>
      </c>
      <c r="BL9">
        <v>1834</v>
      </c>
      <c r="BM9">
        <v>1834</v>
      </c>
      <c r="BN9">
        <v>1834</v>
      </c>
      <c r="BO9">
        <v>1834</v>
      </c>
      <c r="BP9">
        <v>1834</v>
      </c>
      <c r="BQ9">
        <v>1834</v>
      </c>
      <c r="BR9">
        <v>1834</v>
      </c>
      <c r="BS9">
        <v>1834</v>
      </c>
      <c r="BT9">
        <v>1834</v>
      </c>
      <c r="BU9">
        <v>1834</v>
      </c>
      <c r="BV9">
        <v>1834</v>
      </c>
      <c r="BW9">
        <v>1834</v>
      </c>
      <c r="BX9">
        <v>1834</v>
      </c>
      <c r="BY9">
        <v>1834</v>
      </c>
      <c r="BZ9">
        <v>1834</v>
      </c>
      <c r="CA9">
        <v>1834</v>
      </c>
      <c r="CB9">
        <v>1834</v>
      </c>
      <c r="CC9">
        <v>1834</v>
      </c>
      <c r="CD9">
        <v>1834</v>
      </c>
      <c r="CE9">
        <v>1834</v>
      </c>
      <c r="CF9">
        <v>1834</v>
      </c>
      <c r="CG9">
        <v>1834</v>
      </c>
      <c r="CH9">
        <v>1834</v>
      </c>
      <c r="CI9">
        <v>1834</v>
      </c>
      <c r="CJ9">
        <v>1834</v>
      </c>
      <c r="CK9">
        <v>1834</v>
      </c>
      <c r="CL9">
        <v>1834</v>
      </c>
      <c r="CM9">
        <v>1834</v>
      </c>
      <c r="CN9">
        <v>1834</v>
      </c>
      <c r="CO9">
        <v>1834</v>
      </c>
      <c r="CP9">
        <v>1834</v>
      </c>
      <c r="CQ9">
        <v>1834</v>
      </c>
      <c r="CR9">
        <v>1834</v>
      </c>
      <c r="CS9">
        <v>1834</v>
      </c>
      <c r="CT9">
        <v>1834</v>
      </c>
      <c r="CU9">
        <v>1834</v>
      </c>
      <c r="CV9">
        <v>1834</v>
      </c>
      <c r="CW9">
        <v>1834</v>
      </c>
      <c r="CX9">
        <v>1834</v>
      </c>
      <c r="CY9">
        <v>1834</v>
      </c>
      <c r="CZ9">
        <v>1834</v>
      </c>
      <c r="DA9">
        <v>1834</v>
      </c>
      <c r="DB9">
        <v>1834</v>
      </c>
      <c r="DC9">
        <v>1834</v>
      </c>
      <c r="DD9">
        <v>1834</v>
      </c>
      <c r="DE9">
        <v>1834</v>
      </c>
      <c r="DF9">
        <v>1834</v>
      </c>
      <c r="DG9">
        <v>1834</v>
      </c>
      <c r="DH9">
        <v>1834</v>
      </c>
      <c r="DI9">
        <v>1834</v>
      </c>
      <c r="DJ9">
        <v>1834</v>
      </c>
      <c r="DK9">
        <v>1834</v>
      </c>
      <c r="DL9">
        <v>1834</v>
      </c>
      <c r="DM9">
        <v>1834</v>
      </c>
      <c r="DN9">
        <v>1834</v>
      </c>
      <c r="DO9">
        <v>1834</v>
      </c>
    </row>
    <row r="10" spans="1:119" x14ac:dyDescent="0.2">
      <c r="A10" t="s">
        <v>117</v>
      </c>
      <c r="B10" t="s">
        <v>186</v>
      </c>
      <c r="C10">
        <v>22053</v>
      </c>
      <c r="D10">
        <v>1814</v>
      </c>
      <c r="E10">
        <v>1814</v>
      </c>
      <c r="F10">
        <v>1814</v>
      </c>
      <c r="G10">
        <v>1814</v>
      </c>
      <c r="H10">
        <v>1814</v>
      </c>
      <c r="I10">
        <v>1814</v>
      </c>
      <c r="J10">
        <v>1814</v>
      </c>
      <c r="K10">
        <v>1814</v>
      </c>
      <c r="L10">
        <v>1814</v>
      </c>
      <c r="M10">
        <v>1814</v>
      </c>
      <c r="N10">
        <v>1814</v>
      </c>
      <c r="O10">
        <v>1814</v>
      </c>
      <c r="P10">
        <v>1814</v>
      </c>
      <c r="Q10">
        <v>1814</v>
      </c>
      <c r="R10">
        <v>1814</v>
      </c>
      <c r="S10">
        <v>1814</v>
      </c>
      <c r="T10">
        <v>1814</v>
      </c>
      <c r="U10">
        <v>1814</v>
      </c>
      <c r="V10">
        <v>1814</v>
      </c>
      <c r="W10">
        <v>1814</v>
      </c>
      <c r="X10">
        <v>1814</v>
      </c>
      <c r="Y10">
        <v>1814</v>
      </c>
      <c r="Z10">
        <v>1814</v>
      </c>
      <c r="AA10">
        <v>1814</v>
      </c>
      <c r="AB10">
        <v>1814</v>
      </c>
      <c r="AC10">
        <v>1814</v>
      </c>
      <c r="AD10">
        <v>1814</v>
      </c>
      <c r="AE10">
        <v>1814</v>
      </c>
      <c r="AF10">
        <v>1814</v>
      </c>
      <c r="AG10">
        <v>1814</v>
      </c>
      <c r="AH10">
        <v>1814</v>
      </c>
      <c r="AI10">
        <v>1814</v>
      </c>
      <c r="AJ10">
        <v>1814</v>
      </c>
      <c r="AK10">
        <v>1814</v>
      </c>
      <c r="AL10">
        <v>1814</v>
      </c>
      <c r="AM10">
        <v>1814</v>
      </c>
      <c r="AN10">
        <v>1814</v>
      </c>
      <c r="AO10">
        <v>1814</v>
      </c>
      <c r="AP10">
        <v>1814</v>
      </c>
      <c r="AQ10">
        <v>1814</v>
      </c>
      <c r="AR10">
        <v>1814</v>
      </c>
      <c r="AS10">
        <v>1814</v>
      </c>
      <c r="AT10">
        <v>1814</v>
      </c>
      <c r="AU10">
        <v>1814</v>
      </c>
      <c r="AV10">
        <v>1814</v>
      </c>
      <c r="AW10">
        <v>1814</v>
      </c>
      <c r="AX10">
        <v>1814</v>
      </c>
      <c r="AY10">
        <v>1814</v>
      </c>
      <c r="AZ10">
        <v>1814</v>
      </c>
      <c r="BA10">
        <v>1814</v>
      </c>
      <c r="BB10">
        <v>1814</v>
      </c>
      <c r="BC10">
        <v>1814</v>
      </c>
      <c r="BD10">
        <v>1814</v>
      </c>
      <c r="BE10">
        <v>1814</v>
      </c>
      <c r="BF10">
        <v>1814</v>
      </c>
      <c r="BG10">
        <v>1814</v>
      </c>
      <c r="BH10">
        <v>1814</v>
      </c>
      <c r="BI10">
        <v>1814</v>
      </c>
      <c r="BJ10">
        <v>1814</v>
      </c>
      <c r="BK10">
        <v>1814</v>
      </c>
      <c r="BL10">
        <v>1814</v>
      </c>
      <c r="BM10">
        <v>1814</v>
      </c>
      <c r="BN10">
        <v>1814</v>
      </c>
      <c r="BO10">
        <v>1814</v>
      </c>
      <c r="BP10">
        <v>1814</v>
      </c>
      <c r="BQ10">
        <v>1814</v>
      </c>
      <c r="BR10">
        <v>1814</v>
      </c>
      <c r="BS10">
        <v>1814</v>
      </c>
      <c r="BT10">
        <v>1814</v>
      </c>
      <c r="BU10">
        <v>1814</v>
      </c>
      <c r="BV10">
        <v>1814</v>
      </c>
      <c r="BW10">
        <v>1814</v>
      </c>
      <c r="BX10">
        <v>1814</v>
      </c>
      <c r="BY10">
        <v>1814</v>
      </c>
      <c r="BZ10">
        <v>1814</v>
      </c>
      <c r="CA10">
        <v>1814</v>
      </c>
      <c r="CB10">
        <v>1814</v>
      </c>
      <c r="CC10">
        <v>1814</v>
      </c>
      <c r="CD10">
        <v>1814</v>
      </c>
      <c r="CE10">
        <v>1814</v>
      </c>
      <c r="CF10">
        <v>1814</v>
      </c>
      <c r="CG10">
        <v>1814</v>
      </c>
      <c r="CH10">
        <v>1814</v>
      </c>
      <c r="CI10">
        <v>1814</v>
      </c>
      <c r="CJ10">
        <v>1814</v>
      </c>
      <c r="CK10">
        <v>1814</v>
      </c>
      <c r="CL10">
        <v>1814</v>
      </c>
      <c r="CM10">
        <v>1814</v>
      </c>
      <c r="CN10">
        <v>1814</v>
      </c>
      <c r="CO10">
        <v>1814</v>
      </c>
      <c r="CP10">
        <v>1814</v>
      </c>
      <c r="CQ10">
        <v>1814</v>
      </c>
      <c r="CR10">
        <v>1814</v>
      </c>
      <c r="CS10">
        <v>1814</v>
      </c>
      <c r="CT10">
        <v>1814</v>
      </c>
      <c r="CU10">
        <v>1814</v>
      </c>
      <c r="CV10">
        <v>1814</v>
      </c>
      <c r="CW10">
        <v>1814</v>
      </c>
      <c r="CX10">
        <v>1814</v>
      </c>
      <c r="CY10">
        <v>1814</v>
      </c>
      <c r="CZ10">
        <v>1814</v>
      </c>
      <c r="DA10">
        <v>1814</v>
      </c>
      <c r="DB10">
        <v>1814</v>
      </c>
      <c r="DC10">
        <v>1814</v>
      </c>
      <c r="DD10">
        <v>1814</v>
      </c>
      <c r="DE10">
        <v>1814</v>
      </c>
      <c r="DF10">
        <v>1814</v>
      </c>
      <c r="DG10">
        <v>1814</v>
      </c>
      <c r="DH10">
        <v>1814</v>
      </c>
      <c r="DI10">
        <v>1814</v>
      </c>
      <c r="DJ10">
        <v>1814</v>
      </c>
      <c r="DK10">
        <v>1814</v>
      </c>
      <c r="DL10">
        <v>1814</v>
      </c>
      <c r="DM10">
        <v>1814</v>
      </c>
      <c r="DN10">
        <v>1814</v>
      </c>
      <c r="DO10">
        <v>1814</v>
      </c>
    </row>
    <row r="11" spans="1:119" x14ac:dyDescent="0.2">
      <c r="A11" t="s">
        <v>117</v>
      </c>
      <c r="B11" t="s">
        <v>187</v>
      </c>
      <c r="C11">
        <v>22019</v>
      </c>
      <c r="D11">
        <v>2643</v>
      </c>
      <c r="E11">
        <v>2643</v>
      </c>
      <c r="F11">
        <v>2643</v>
      </c>
      <c r="G11">
        <v>2643</v>
      </c>
      <c r="H11">
        <v>2643</v>
      </c>
      <c r="I11">
        <v>2643</v>
      </c>
      <c r="J11">
        <v>2643</v>
      </c>
      <c r="K11">
        <v>2643</v>
      </c>
      <c r="L11">
        <v>2643</v>
      </c>
      <c r="M11">
        <v>2643</v>
      </c>
      <c r="N11">
        <v>2643</v>
      </c>
      <c r="O11">
        <v>2643</v>
      </c>
      <c r="P11">
        <v>2643</v>
      </c>
      <c r="Q11">
        <v>2643</v>
      </c>
      <c r="R11">
        <v>2643</v>
      </c>
      <c r="S11">
        <v>2643</v>
      </c>
      <c r="T11">
        <v>2643</v>
      </c>
      <c r="U11">
        <v>2643</v>
      </c>
      <c r="V11">
        <v>2643</v>
      </c>
      <c r="W11">
        <v>2643</v>
      </c>
      <c r="X11">
        <v>2643</v>
      </c>
      <c r="Y11">
        <v>2643</v>
      </c>
      <c r="Z11">
        <v>2643</v>
      </c>
      <c r="AA11">
        <v>2643</v>
      </c>
      <c r="AB11">
        <v>2643</v>
      </c>
      <c r="AC11">
        <v>2643</v>
      </c>
      <c r="AD11">
        <v>2643</v>
      </c>
      <c r="AE11">
        <v>2643</v>
      </c>
      <c r="AF11">
        <v>2643</v>
      </c>
      <c r="AG11">
        <v>2643</v>
      </c>
      <c r="AH11">
        <v>2643</v>
      </c>
      <c r="AI11">
        <v>2643</v>
      </c>
      <c r="AJ11">
        <v>2643</v>
      </c>
      <c r="AK11">
        <v>2643</v>
      </c>
      <c r="AL11">
        <v>2643</v>
      </c>
      <c r="AM11">
        <v>2643</v>
      </c>
      <c r="AN11">
        <v>2643</v>
      </c>
      <c r="AO11">
        <v>2643</v>
      </c>
      <c r="AP11">
        <v>2643</v>
      </c>
      <c r="AQ11">
        <v>2643</v>
      </c>
      <c r="AR11">
        <v>2643</v>
      </c>
      <c r="AS11">
        <v>2643</v>
      </c>
      <c r="AT11">
        <v>2643</v>
      </c>
      <c r="AU11">
        <v>2643</v>
      </c>
      <c r="AV11">
        <v>2643</v>
      </c>
      <c r="AW11">
        <v>2643</v>
      </c>
      <c r="AX11">
        <v>2643</v>
      </c>
      <c r="AY11">
        <v>2643</v>
      </c>
      <c r="AZ11">
        <v>2643</v>
      </c>
      <c r="BA11">
        <v>2643</v>
      </c>
      <c r="BB11">
        <v>2643</v>
      </c>
      <c r="BC11">
        <v>2643</v>
      </c>
      <c r="BD11">
        <v>2643</v>
      </c>
      <c r="BE11">
        <v>2643</v>
      </c>
      <c r="BF11">
        <v>2643</v>
      </c>
      <c r="BG11">
        <v>2643</v>
      </c>
      <c r="BH11">
        <v>2643</v>
      </c>
      <c r="BI11">
        <v>2643</v>
      </c>
      <c r="BJ11">
        <v>2643</v>
      </c>
      <c r="BK11">
        <v>2643</v>
      </c>
      <c r="BL11">
        <v>2643</v>
      </c>
      <c r="BM11">
        <v>2643</v>
      </c>
      <c r="BN11">
        <v>2643</v>
      </c>
      <c r="BO11">
        <v>2643</v>
      </c>
      <c r="BP11">
        <v>2643</v>
      </c>
      <c r="BQ11">
        <v>2643</v>
      </c>
      <c r="BR11">
        <v>2643</v>
      </c>
      <c r="BS11">
        <v>2643</v>
      </c>
      <c r="BT11">
        <v>2643</v>
      </c>
      <c r="BU11">
        <v>2643</v>
      </c>
      <c r="BV11">
        <v>2643</v>
      </c>
      <c r="BW11">
        <v>2643</v>
      </c>
      <c r="BX11">
        <v>2643</v>
      </c>
      <c r="BY11">
        <v>2643</v>
      </c>
      <c r="BZ11">
        <v>2643</v>
      </c>
      <c r="CA11">
        <v>2643</v>
      </c>
      <c r="CB11">
        <v>2643</v>
      </c>
      <c r="CC11">
        <v>2643</v>
      </c>
      <c r="CD11">
        <v>2643</v>
      </c>
      <c r="CE11">
        <v>2643</v>
      </c>
      <c r="CF11">
        <v>2643</v>
      </c>
      <c r="CG11">
        <v>2643</v>
      </c>
      <c r="CH11">
        <v>2643</v>
      </c>
      <c r="CI11">
        <v>2643</v>
      </c>
      <c r="CJ11">
        <v>2643</v>
      </c>
      <c r="CK11">
        <v>2643</v>
      </c>
      <c r="CL11">
        <v>2643</v>
      </c>
      <c r="CM11">
        <v>2643</v>
      </c>
      <c r="CN11">
        <v>2643</v>
      </c>
      <c r="CO11">
        <v>2643</v>
      </c>
      <c r="CP11">
        <v>2643</v>
      </c>
      <c r="CQ11">
        <v>2643</v>
      </c>
      <c r="CR11">
        <v>2643</v>
      </c>
      <c r="CS11">
        <v>2643</v>
      </c>
      <c r="CT11">
        <v>2643</v>
      </c>
      <c r="CU11">
        <v>2643</v>
      </c>
      <c r="CV11">
        <v>2643</v>
      </c>
      <c r="CW11">
        <v>2643</v>
      </c>
      <c r="CX11">
        <v>2643</v>
      </c>
      <c r="CY11">
        <v>2643</v>
      </c>
      <c r="CZ11">
        <v>2643</v>
      </c>
      <c r="DA11">
        <v>2643</v>
      </c>
      <c r="DB11">
        <v>2643</v>
      </c>
      <c r="DC11">
        <v>2643</v>
      </c>
      <c r="DD11">
        <v>2643</v>
      </c>
      <c r="DE11">
        <v>2643</v>
      </c>
      <c r="DF11">
        <v>2643</v>
      </c>
      <c r="DG11">
        <v>2643</v>
      </c>
      <c r="DH11">
        <v>2643</v>
      </c>
      <c r="DI11">
        <v>2643</v>
      </c>
      <c r="DJ11">
        <v>2643</v>
      </c>
      <c r="DK11">
        <v>2643</v>
      </c>
      <c r="DL11">
        <v>2643</v>
      </c>
      <c r="DM11">
        <v>2643</v>
      </c>
      <c r="DN11">
        <v>2643</v>
      </c>
      <c r="DO11">
        <v>2643</v>
      </c>
    </row>
    <row r="12" spans="1:119" x14ac:dyDescent="0.2">
      <c r="A12" t="s">
        <v>117</v>
      </c>
      <c r="B12" t="s">
        <v>188</v>
      </c>
      <c r="C12">
        <v>22055</v>
      </c>
      <c r="D12">
        <v>127</v>
      </c>
      <c r="E12">
        <v>127</v>
      </c>
      <c r="F12">
        <v>127</v>
      </c>
      <c r="G12">
        <v>127</v>
      </c>
      <c r="H12">
        <v>127</v>
      </c>
      <c r="I12">
        <v>127</v>
      </c>
      <c r="J12">
        <v>127</v>
      </c>
      <c r="K12">
        <v>127</v>
      </c>
      <c r="L12">
        <v>127</v>
      </c>
      <c r="M12">
        <v>127</v>
      </c>
      <c r="N12">
        <v>127</v>
      </c>
      <c r="O12">
        <v>127</v>
      </c>
      <c r="P12">
        <v>127</v>
      </c>
      <c r="Q12">
        <v>127</v>
      </c>
      <c r="R12">
        <v>127</v>
      </c>
      <c r="S12">
        <v>127</v>
      </c>
      <c r="T12">
        <v>127</v>
      </c>
      <c r="U12">
        <v>127</v>
      </c>
      <c r="V12">
        <v>127</v>
      </c>
      <c r="W12">
        <v>127</v>
      </c>
      <c r="X12">
        <v>127</v>
      </c>
      <c r="Y12">
        <v>127</v>
      </c>
      <c r="Z12">
        <v>127</v>
      </c>
      <c r="AA12">
        <v>127</v>
      </c>
      <c r="AB12">
        <v>127</v>
      </c>
      <c r="AC12">
        <v>127</v>
      </c>
      <c r="AD12">
        <v>127</v>
      </c>
      <c r="AE12">
        <v>127</v>
      </c>
      <c r="AF12">
        <v>127</v>
      </c>
      <c r="AG12">
        <v>127</v>
      </c>
      <c r="AH12">
        <v>127</v>
      </c>
      <c r="AI12">
        <v>127</v>
      </c>
      <c r="AJ12">
        <v>127</v>
      </c>
      <c r="AK12">
        <v>127</v>
      </c>
      <c r="AL12">
        <v>127</v>
      </c>
      <c r="AM12">
        <v>127</v>
      </c>
      <c r="AN12">
        <v>127</v>
      </c>
      <c r="AO12">
        <v>127</v>
      </c>
      <c r="AP12">
        <v>127</v>
      </c>
      <c r="AQ12">
        <v>127</v>
      </c>
      <c r="AR12">
        <v>127</v>
      </c>
      <c r="AS12">
        <v>127</v>
      </c>
      <c r="AT12">
        <v>127</v>
      </c>
      <c r="AU12">
        <v>127</v>
      </c>
      <c r="AV12">
        <v>127</v>
      </c>
      <c r="AW12">
        <v>127</v>
      </c>
      <c r="AX12">
        <v>127</v>
      </c>
      <c r="AY12">
        <v>127</v>
      </c>
      <c r="AZ12">
        <v>127</v>
      </c>
      <c r="BA12">
        <v>127</v>
      </c>
      <c r="BB12">
        <v>127</v>
      </c>
      <c r="BC12">
        <v>127</v>
      </c>
      <c r="BD12">
        <v>127</v>
      </c>
      <c r="BE12">
        <v>127</v>
      </c>
      <c r="BF12">
        <v>127</v>
      </c>
      <c r="BG12">
        <v>127</v>
      </c>
      <c r="BH12">
        <v>127</v>
      </c>
      <c r="BI12">
        <v>127</v>
      </c>
      <c r="BJ12">
        <v>127</v>
      </c>
      <c r="BK12">
        <v>127</v>
      </c>
      <c r="BL12">
        <v>127</v>
      </c>
      <c r="BM12">
        <v>127</v>
      </c>
      <c r="BN12">
        <v>127</v>
      </c>
      <c r="BO12">
        <v>127</v>
      </c>
      <c r="BP12">
        <v>127</v>
      </c>
      <c r="BQ12">
        <v>127</v>
      </c>
      <c r="BR12">
        <v>127</v>
      </c>
      <c r="BS12">
        <v>127</v>
      </c>
      <c r="BT12">
        <v>127</v>
      </c>
      <c r="BU12">
        <v>127</v>
      </c>
      <c r="BV12">
        <v>127</v>
      </c>
      <c r="BW12">
        <v>127</v>
      </c>
      <c r="BX12">
        <v>127</v>
      </c>
      <c r="BY12">
        <v>127</v>
      </c>
      <c r="BZ12">
        <v>127</v>
      </c>
      <c r="CA12">
        <v>127</v>
      </c>
      <c r="CB12">
        <v>127</v>
      </c>
      <c r="CC12">
        <v>127</v>
      </c>
      <c r="CD12">
        <v>127</v>
      </c>
      <c r="CE12">
        <v>127</v>
      </c>
      <c r="CF12">
        <v>127</v>
      </c>
      <c r="CG12">
        <v>127</v>
      </c>
      <c r="CH12">
        <v>127</v>
      </c>
      <c r="CI12">
        <v>127</v>
      </c>
      <c r="CJ12">
        <v>127</v>
      </c>
      <c r="CK12">
        <v>127</v>
      </c>
      <c r="CL12">
        <v>127</v>
      </c>
      <c r="CM12">
        <v>127</v>
      </c>
      <c r="CN12">
        <v>127</v>
      </c>
      <c r="CO12">
        <v>127</v>
      </c>
      <c r="CP12">
        <v>127</v>
      </c>
      <c r="CQ12">
        <v>127</v>
      </c>
      <c r="CR12">
        <v>127</v>
      </c>
      <c r="CS12">
        <v>127</v>
      </c>
      <c r="CT12">
        <v>127</v>
      </c>
      <c r="CU12">
        <v>127</v>
      </c>
      <c r="CV12">
        <v>127</v>
      </c>
      <c r="CW12">
        <v>127</v>
      </c>
      <c r="CX12">
        <v>127</v>
      </c>
      <c r="CY12">
        <v>127</v>
      </c>
      <c r="CZ12">
        <v>127</v>
      </c>
      <c r="DA12">
        <v>127</v>
      </c>
      <c r="DB12">
        <v>127</v>
      </c>
      <c r="DC12">
        <v>127</v>
      </c>
      <c r="DD12">
        <v>127</v>
      </c>
      <c r="DE12">
        <v>127</v>
      </c>
      <c r="DF12">
        <v>127</v>
      </c>
      <c r="DG12">
        <v>127</v>
      </c>
      <c r="DH12">
        <v>127</v>
      </c>
      <c r="DI12">
        <v>127</v>
      </c>
      <c r="DJ12">
        <v>127</v>
      </c>
      <c r="DK12">
        <v>127</v>
      </c>
      <c r="DL12">
        <v>127</v>
      </c>
      <c r="DM12">
        <v>127</v>
      </c>
      <c r="DN12">
        <v>127</v>
      </c>
      <c r="DO12">
        <v>127</v>
      </c>
    </row>
    <row r="13" spans="1:119" x14ac:dyDescent="0.2">
      <c r="A13" t="s">
        <v>117</v>
      </c>
      <c r="B13" t="s">
        <v>189</v>
      </c>
      <c r="C13">
        <v>22113</v>
      </c>
      <c r="D13">
        <v>2415</v>
      </c>
      <c r="E13">
        <v>2415</v>
      </c>
      <c r="F13">
        <v>2415</v>
      </c>
      <c r="G13">
        <v>2415</v>
      </c>
      <c r="H13">
        <v>2415</v>
      </c>
      <c r="I13">
        <v>2415</v>
      </c>
      <c r="J13">
        <v>2415</v>
      </c>
      <c r="K13">
        <v>2415</v>
      </c>
      <c r="L13">
        <v>2415</v>
      </c>
      <c r="M13">
        <v>2415</v>
      </c>
      <c r="N13">
        <v>2415</v>
      </c>
      <c r="O13">
        <v>2415</v>
      </c>
      <c r="P13">
        <v>2415</v>
      </c>
      <c r="Q13">
        <v>2415</v>
      </c>
      <c r="R13">
        <v>2415</v>
      </c>
      <c r="S13">
        <v>2415</v>
      </c>
      <c r="T13">
        <v>2415</v>
      </c>
      <c r="U13">
        <v>2415</v>
      </c>
      <c r="V13">
        <v>2415</v>
      </c>
      <c r="W13">
        <v>2415</v>
      </c>
      <c r="X13">
        <v>2415</v>
      </c>
      <c r="Y13">
        <v>2415</v>
      </c>
      <c r="Z13">
        <v>2415</v>
      </c>
      <c r="AA13">
        <v>2415</v>
      </c>
      <c r="AB13">
        <v>2415</v>
      </c>
      <c r="AC13">
        <v>2415</v>
      </c>
      <c r="AD13">
        <v>2415</v>
      </c>
      <c r="AE13">
        <v>2415</v>
      </c>
      <c r="AF13">
        <v>2415</v>
      </c>
      <c r="AG13">
        <v>2415</v>
      </c>
      <c r="AH13">
        <v>2415</v>
      </c>
      <c r="AI13">
        <v>2415</v>
      </c>
      <c r="AJ13">
        <v>2415</v>
      </c>
      <c r="AK13">
        <v>2415</v>
      </c>
      <c r="AL13">
        <v>2415</v>
      </c>
      <c r="AM13">
        <v>2415</v>
      </c>
      <c r="AN13">
        <v>2415</v>
      </c>
      <c r="AO13">
        <v>2415</v>
      </c>
      <c r="AP13">
        <v>2415</v>
      </c>
      <c r="AQ13">
        <v>2415</v>
      </c>
      <c r="AR13">
        <v>2415</v>
      </c>
      <c r="AS13">
        <v>2415</v>
      </c>
      <c r="AT13">
        <v>2415</v>
      </c>
      <c r="AU13">
        <v>2415</v>
      </c>
      <c r="AV13">
        <v>2415</v>
      </c>
      <c r="AW13">
        <v>2415</v>
      </c>
      <c r="AX13">
        <v>2415</v>
      </c>
      <c r="AY13">
        <v>2415</v>
      </c>
      <c r="AZ13">
        <v>2415</v>
      </c>
      <c r="BA13">
        <v>2415</v>
      </c>
      <c r="BB13">
        <v>2415</v>
      </c>
      <c r="BC13">
        <v>2415</v>
      </c>
      <c r="BD13">
        <v>2415</v>
      </c>
      <c r="BE13">
        <v>2415</v>
      </c>
      <c r="BF13">
        <v>2415</v>
      </c>
      <c r="BG13">
        <v>2415</v>
      </c>
      <c r="BH13">
        <v>2415</v>
      </c>
      <c r="BI13">
        <v>2415</v>
      </c>
      <c r="BJ13">
        <v>2415</v>
      </c>
      <c r="BK13">
        <v>2415</v>
      </c>
      <c r="BL13">
        <v>2415</v>
      </c>
      <c r="BM13">
        <v>2415</v>
      </c>
      <c r="BN13">
        <v>2415</v>
      </c>
      <c r="BO13">
        <v>2415</v>
      </c>
      <c r="BP13">
        <v>2415</v>
      </c>
      <c r="BQ13">
        <v>2415</v>
      </c>
      <c r="BR13">
        <v>2415</v>
      </c>
      <c r="BS13">
        <v>2415</v>
      </c>
      <c r="BT13">
        <v>2415</v>
      </c>
      <c r="BU13">
        <v>2415</v>
      </c>
      <c r="BV13">
        <v>2415</v>
      </c>
      <c r="BW13">
        <v>2415</v>
      </c>
      <c r="BX13">
        <v>2415</v>
      </c>
      <c r="BY13">
        <v>2415</v>
      </c>
      <c r="BZ13">
        <v>2415</v>
      </c>
      <c r="CA13">
        <v>2415</v>
      </c>
      <c r="CB13">
        <v>2415</v>
      </c>
      <c r="CC13">
        <v>2415</v>
      </c>
      <c r="CD13">
        <v>2415</v>
      </c>
      <c r="CE13">
        <v>2415</v>
      </c>
      <c r="CF13">
        <v>2415</v>
      </c>
      <c r="CG13">
        <v>2415</v>
      </c>
      <c r="CH13">
        <v>2415</v>
      </c>
      <c r="CI13">
        <v>2415</v>
      </c>
      <c r="CJ13">
        <v>2415</v>
      </c>
      <c r="CK13">
        <v>2415</v>
      </c>
      <c r="CL13">
        <v>2415</v>
      </c>
      <c r="CM13">
        <v>2415</v>
      </c>
      <c r="CN13">
        <v>2415</v>
      </c>
      <c r="CO13">
        <v>2415</v>
      </c>
      <c r="CP13">
        <v>2415</v>
      </c>
      <c r="CQ13">
        <v>2415</v>
      </c>
      <c r="CR13">
        <v>2415</v>
      </c>
      <c r="CS13">
        <v>2415</v>
      </c>
      <c r="CT13">
        <v>2415</v>
      </c>
      <c r="CU13">
        <v>2415</v>
      </c>
      <c r="CV13">
        <v>2415</v>
      </c>
      <c r="CW13">
        <v>2415</v>
      </c>
      <c r="CX13">
        <v>2415</v>
      </c>
      <c r="CY13">
        <v>2415</v>
      </c>
      <c r="CZ13">
        <v>2415</v>
      </c>
      <c r="DA13">
        <v>2415</v>
      </c>
      <c r="DB13">
        <v>2415</v>
      </c>
      <c r="DC13">
        <v>2415</v>
      </c>
      <c r="DD13">
        <v>2415</v>
      </c>
      <c r="DE13">
        <v>2415</v>
      </c>
      <c r="DF13">
        <v>2415</v>
      </c>
      <c r="DG13">
        <v>2415</v>
      </c>
      <c r="DH13">
        <v>2415</v>
      </c>
      <c r="DI13">
        <v>2415</v>
      </c>
      <c r="DJ13">
        <v>2415</v>
      </c>
      <c r="DK13">
        <v>2415</v>
      </c>
      <c r="DL13">
        <v>2415</v>
      </c>
      <c r="DM13">
        <v>2415</v>
      </c>
      <c r="DN13">
        <v>2415</v>
      </c>
      <c r="DO13">
        <v>2415</v>
      </c>
    </row>
    <row r="14" spans="1:119" x14ac:dyDescent="0.2">
      <c r="A14" t="s">
        <v>117</v>
      </c>
      <c r="B14" t="s">
        <v>190</v>
      </c>
      <c r="C14">
        <v>22023</v>
      </c>
      <c r="D14">
        <v>3521</v>
      </c>
      <c r="E14">
        <v>3521</v>
      </c>
      <c r="F14">
        <v>3521</v>
      </c>
      <c r="G14">
        <v>3521</v>
      </c>
      <c r="H14">
        <v>3521</v>
      </c>
      <c r="I14">
        <v>3521</v>
      </c>
      <c r="J14">
        <v>3521</v>
      </c>
      <c r="K14">
        <v>3521</v>
      </c>
      <c r="L14">
        <v>3521</v>
      </c>
      <c r="M14">
        <v>3521</v>
      </c>
      <c r="N14">
        <v>3521</v>
      </c>
      <c r="O14">
        <v>3521</v>
      </c>
      <c r="P14">
        <v>3521</v>
      </c>
      <c r="Q14">
        <v>3521</v>
      </c>
      <c r="R14">
        <v>3521</v>
      </c>
      <c r="S14">
        <v>3521</v>
      </c>
      <c r="T14">
        <v>3521</v>
      </c>
      <c r="U14">
        <v>3521</v>
      </c>
      <c r="V14">
        <v>3521</v>
      </c>
      <c r="W14">
        <v>3521</v>
      </c>
      <c r="X14">
        <v>3521</v>
      </c>
      <c r="Y14">
        <v>3521</v>
      </c>
      <c r="Z14">
        <v>3521</v>
      </c>
      <c r="AA14">
        <v>3521</v>
      </c>
      <c r="AB14">
        <v>3521</v>
      </c>
      <c r="AC14">
        <v>3521</v>
      </c>
      <c r="AD14">
        <v>3521</v>
      </c>
      <c r="AE14">
        <v>3521</v>
      </c>
      <c r="AF14">
        <v>3521</v>
      </c>
      <c r="AG14">
        <v>3521</v>
      </c>
      <c r="AH14">
        <v>3521</v>
      </c>
      <c r="AI14">
        <v>3521</v>
      </c>
      <c r="AJ14">
        <v>3521</v>
      </c>
      <c r="AK14">
        <v>3521</v>
      </c>
      <c r="AL14">
        <v>3521</v>
      </c>
      <c r="AM14">
        <v>3521</v>
      </c>
      <c r="AN14">
        <v>3521</v>
      </c>
      <c r="AO14">
        <v>3521</v>
      </c>
      <c r="AP14">
        <v>3521</v>
      </c>
      <c r="AQ14">
        <v>3521</v>
      </c>
      <c r="AR14">
        <v>3521</v>
      </c>
      <c r="AS14">
        <v>3521</v>
      </c>
      <c r="AT14">
        <v>3521</v>
      </c>
      <c r="AU14">
        <v>3521</v>
      </c>
      <c r="AV14">
        <v>3521</v>
      </c>
      <c r="AW14">
        <v>3521</v>
      </c>
      <c r="AX14">
        <v>3521</v>
      </c>
      <c r="AY14">
        <v>3521</v>
      </c>
      <c r="AZ14">
        <v>3521</v>
      </c>
      <c r="BA14">
        <v>3521</v>
      </c>
      <c r="BB14">
        <v>3521</v>
      </c>
      <c r="BC14">
        <v>3521</v>
      </c>
      <c r="BD14">
        <v>3521</v>
      </c>
      <c r="BE14">
        <v>3521</v>
      </c>
      <c r="BF14">
        <v>3521</v>
      </c>
      <c r="BG14">
        <v>3521</v>
      </c>
      <c r="BH14">
        <v>3521</v>
      </c>
      <c r="BI14">
        <v>3521</v>
      </c>
      <c r="BJ14">
        <v>3521</v>
      </c>
      <c r="BK14">
        <v>3521</v>
      </c>
      <c r="BL14">
        <v>3521</v>
      </c>
      <c r="BM14">
        <v>3521</v>
      </c>
      <c r="BN14">
        <v>3521</v>
      </c>
      <c r="BO14">
        <v>3521</v>
      </c>
      <c r="BP14">
        <v>3521</v>
      </c>
      <c r="BQ14">
        <v>3521</v>
      </c>
      <c r="BR14">
        <v>3521</v>
      </c>
      <c r="BS14">
        <v>3521</v>
      </c>
      <c r="BT14">
        <v>3521</v>
      </c>
      <c r="BU14">
        <v>3521</v>
      </c>
      <c r="BV14">
        <v>3521</v>
      </c>
      <c r="BW14">
        <v>3521</v>
      </c>
      <c r="BX14">
        <v>3521</v>
      </c>
      <c r="BY14">
        <v>3521</v>
      </c>
      <c r="BZ14">
        <v>3521</v>
      </c>
      <c r="CA14">
        <v>3521</v>
      </c>
      <c r="CB14">
        <v>3521</v>
      </c>
      <c r="CC14">
        <v>3521</v>
      </c>
      <c r="CD14">
        <v>3521</v>
      </c>
      <c r="CE14">
        <v>3521</v>
      </c>
      <c r="CF14">
        <v>3521</v>
      </c>
      <c r="CG14">
        <v>3521</v>
      </c>
      <c r="CH14">
        <v>3521</v>
      </c>
      <c r="CI14">
        <v>3521</v>
      </c>
      <c r="CJ14">
        <v>3521</v>
      </c>
      <c r="CK14">
        <v>3521</v>
      </c>
      <c r="CL14">
        <v>3521</v>
      </c>
      <c r="CM14">
        <v>3521</v>
      </c>
      <c r="CN14">
        <v>3521</v>
      </c>
      <c r="CO14">
        <v>3521</v>
      </c>
      <c r="CP14">
        <v>3521</v>
      </c>
      <c r="CQ14">
        <v>3521</v>
      </c>
      <c r="CR14">
        <v>3521</v>
      </c>
      <c r="CS14">
        <v>3521</v>
      </c>
      <c r="CT14">
        <v>3521</v>
      </c>
      <c r="CU14">
        <v>3521</v>
      </c>
      <c r="CV14">
        <v>3521</v>
      </c>
      <c r="CW14">
        <v>3521</v>
      </c>
      <c r="CX14">
        <v>3521</v>
      </c>
      <c r="CY14">
        <v>3521</v>
      </c>
      <c r="CZ14">
        <v>3521</v>
      </c>
      <c r="DA14">
        <v>3521</v>
      </c>
      <c r="DB14">
        <v>3521</v>
      </c>
      <c r="DC14">
        <v>3521</v>
      </c>
      <c r="DD14">
        <v>3521</v>
      </c>
      <c r="DE14">
        <v>3521</v>
      </c>
      <c r="DF14">
        <v>3521</v>
      </c>
      <c r="DG14">
        <v>3521</v>
      </c>
      <c r="DH14">
        <v>3521</v>
      </c>
      <c r="DI14">
        <v>3521</v>
      </c>
      <c r="DJ14">
        <v>3521</v>
      </c>
      <c r="DK14">
        <v>3521</v>
      </c>
      <c r="DL14">
        <v>3521</v>
      </c>
      <c r="DM14">
        <v>3521</v>
      </c>
      <c r="DN14">
        <v>3521</v>
      </c>
      <c r="DO14">
        <v>3521</v>
      </c>
    </row>
    <row r="15" spans="1:119" x14ac:dyDescent="0.2">
      <c r="A15" t="s">
        <v>117</v>
      </c>
      <c r="B15" t="s">
        <v>191</v>
      </c>
      <c r="C15">
        <v>1</v>
      </c>
      <c r="D15">
        <v>199</v>
      </c>
      <c r="E15">
        <v>199</v>
      </c>
      <c r="F15">
        <v>199</v>
      </c>
      <c r="G15">
        <v>199</v>
      </c>
      <c r="H15">
        <v>199</v>
      </c>
      <c r="I15">
        <v>199</v>
      </c>
      <c r="J15">
        <v>199</v>
      </c>
      <c r="K15">
        <v>199</v>
      </c>
      <c r="L15">
        <v>199</v>
      </c>
      <c r="M15">
        <v>199</v>
      </c>
      <c r="N15">
        <v>199</v>
      </c>
      <c r="O15">
        <v>199</v>
      </c>
      <c r="P15">
        <v>199</v>
      </c>
      <c r="Q15">
        <v>199</v>
      </c>
      <c r="R15">
        <v>199</v>
      </c>
      <c r="S15">
        <v>199</v>
      </c>
      <c r="T15">
        <v>199</v>
      </c>
      <c r="U15">
        <v>199</v>
      </c>
      <c r="V15">
        <v>199</v>
      </c>
      <c r="W15">
        <v>199</v>
      </c>
      <c r="X15">
        <v>199</v>
      </c>
      <c r="Y15">
        <v>199</v>
      </c>
      <c r="Z15">
        <v>199</v>
      </c>
      <c r="AA15">
        <v>199</v>
      </c>
      <c r="AB15">
        <v>199</v>
      </c>
      <c r="AC15">
        <v>199</v>
      </c>
      <c r="AD15">
        <v>199</v>
      </c>
      <c r="AE15">
        <v>199</v>
      </c>
      <c r="AF15">
        <v>199</v>
      </c>
      <c r="AG15">
        <v>199</v>
      </c>
      <c r="AH15">
        <v>199</v>
      </c>
      <c r="AI15">
        <v>199</v>
      </c>
      <c r="AJ15">
        <v>199</v>
      </c>
      <c r="AK15">
        <v>199</v>
      </c>
      <c r="AL15">
        <v>199</v>
      </c>
      <c r="AM15">
        <v>199</v>
      </c>
      <c r="AN15">
        <v>199</v>
      </c>
      <c r="AO15">
        <v>199</v>
      </c>
      <c r="AP15">
        <v>199</v>
      </c>
      <c r="AQ15">
        <v>199</v>
      </c>
      <c r="AR15">
        <v>199</v>
      </c>
      <c r="AS15">
        <v>199</v>
      </c>
      <c r="AT15">
        <v>199</v>
      </c>
      <c r="AU15">
        <v>199</v>
      </c>
      <c r="AV15">
        <v>199</v>
      </c>
      <c r="AW15">
        <v>199</v>
      </c>
      <c r="AX15">
        <v>199</v>
      </c>
      <c r="AY15">
        <v>199</v>
      </c>
      <c r="AZ15">
        <v>199</v>
      </c>
      <c r="BA15">
        <v>199</v>
      </c>
      <c r="BB15">
        <v>199</v>
      </c>
      <c r="BC15">
        <v>199</v>
      </c>
      <c r="BD15">
        <v>199</v>
      </c>
      <c r="BE15">
        <v>199</v>
      </c>
      <c r="BF15">
        <v>199</v>
      </c>
      <c r="BG15">
        <v>199</v>
      </c>
      <c r="BH15">
        <v>199</v>
      </c>
      <c r="BI15">
        <v>199</v>
      </c>
      <c r="BJ15">
        <v>199</v>
      </c>
      <c r="BK15">
        <v>199</v>
      </c>
      <c r="BL15">
        <v>199</v>
      </c>
      <c r="BM15">
        <v>199</v>
      </c>
      <c r="BN15">
        <v>199</v>
      </c>
      <c r="BO15">
        <v>199</v>
      </c>
      <c r="BP15">
        <v>199</v>
      </c>
      <c r="BQ15">
        <v>199</v>
      </c>
      <c r="BR15">
        <v>199</v>
      </c>
      <c r="BS15">
        <v>199</v>
      </c>
      <c r="BT15">
        <v>199</v>
      </c>
      <c r="BU15">
        <v>199</v>
      </c>
      <c r="BV15">
        <v>199</v>
      </c>
      <c r="BW15">
        <v>199</v>
      </c>
      <c r="BX15">
        <v>199</v>
      </c>
      <c r="BY15">
        <v>199</v>
      </c>
      <c r="BZ15">
        <v>199</v>
      </c>
      <c r="CA15">
        <v>199</v>
      </c>
      <c r="CB15">
        <v>199</v>
      </c>
      <c r="CC15">
        <v>199</v>
      </c>
      <c r="CD15">
        <v>199</v>
      </c>
      <c r="CE15">
        <v>199</v>
      </c>
      <c r="CF15">
        <v>199</v>
      </c>
      <c r="CG15">
        <v>199</v>
      </c>
      <c r="CH15">
        <v>199</v>
      </c>
      <c r="CI15">
        <v>199</v>
      </c>
      <c r="CJ15">
        <v>199</v>
      </c>
      <c r="CK15">
        <v>199</v>
      </c>
      <c r="CL15">
        <v>199</v>
      </c>
      <c r="CM15">
        <v>199</v>
      </c>
      <c r="CN15">
        <v>199</v>
      </c>
      <c r="CO15">
        <v>199</v>
      </c>
      <c r="CP15">
        <v>199</v>
      </c>
      <c r="CQ15">
        <v>199</v>
      </c>
      <c r="CR15">
        <v>199</v>
      </c>
      <c r="CS15">
        <v>199</v>
      </c>
      <c r="CT15">
        <v>199</v>
      </c>
      <c r="CU15">
        <v>199</v>
      </c>
      <c r="CV15">
        <v>199</v>
      </c>
      <c r="CW15">
        <v>199</v>
      </c>
      <c r="CX15">
        <v>199</v>
      </c>
      <c r="CY15">
        <v>199</v>
      </c>
      <c r="CZ15">
        <v>199</v>
      </c>
      <c r="DA15">
        <v>199</v>
      </c>
      <c r="DB15">
        <v>199</v>
      </c>
      <c r="DC15">
        <v>199</v>
      </c>
      <c r="DD15">
        <v>199</v>
      </c>
      <c r="DE15">
        <v>199</v>
      </c>
      <c r="DF15">
        <v>199</v>
      </c>
      <c r="DG15">
        <v>199</v>
      </c>
      <c r="DH15">
        <v>199</v>
      </c>
      <c r="DI15">
        <v>199</v>
      </c>
      <c r="DJ15">
        <v>199</v>
      </c>
      <c r="DK15">
        <v>199</v>
      </c>
      <c r="DL15">
        <v>199</v>
      </c>
      <c r="DM15">
        <v>199</v>
      </c>
      <c r="DN15">
        <v>199</v>
      </c>
      <c r="DO15">
        <v>199</v>
      </c>
    </row>
    <row r="87" spans="1:119" x14ac:dyDescent="0.2">
      <c r="A87" t="s">
        <v>59</v>
      </c>
      <c r="B87" t="s">
        <v>75</v>
      </c>
      <c r="C87">
        <v>-9999</v>
      </c>
      <c r="D87">
        <v>-9999</v>
      </c>
      <c r="E87">
        <v>22042</v>
      </c>
      <c r="F87">
        <v>22042</v>
      </c>
      <c r="G87">
        <v>22042</v>
      </c>
      <c r="H87">
        <v>22042</v>
      </c>
      <c r="I87">
        <v>22042</v>
      </c>
      <c r="J87">
        <v>22042</v>
      </c>
      <c r="K87">
        <v>22042</v>
      </c>
      <c r="L87">
        <v>22042</v>
      </c>
      <c r="M87">
        <v>22042</v>
      </c>
      <c r="N87">
        <v>22042</v>
      </c>
      <c r="O87">
        <v>22042</v>
      </c>
      <c r="P87">
        <v>22042</v>
      </c>
      <c r="Q87">
        <v>22042</v>
      </c>
      <c r="R87">
        <v>22042</v>
      </c>
      <c r="S87">
        <v>22042</v>
      </c>
      <c r="T87">
        <v>22042</v>
      </c>
      <c r="U87">
        <v>22042</v>
      </c>
      <c r="V87">
        <v>22042</v>
      </c>
      <c r="W87">
        <v>22042</v>
      </c>
      <c r="X87">
        <v>22042</v>
      </c>
      <c r="Y87">
        <v>22042</v>
      </c>
      <c r="Z87">
        <v>22042</v>
      </c>
      <c r="AA87">
        <v>22042</v>
      </c>
      <c r="AB87">
        <v>22042</v>
      </c>
      <c r="AC87">
        <v>22042</v>
      </c>
      <c r="AD87">
        <v>22042</v>
      </c>
      <c r="AE87">
        <v>22042</v>
      </c>
      <c r="AF87">
        <v>22042</v>
      </c>
      <c r="AG87">
        <v>22042</v>
      </c>
      <c r="AH87">
        <v>22042</v>
      </c>
      <c r="AI87">
        <v>22042</v>
      </c>
      <c r="AJ87">
        <v>22042</v>
      </c>
      <c r="AK87">
        <v>22042</v>
      </c>
      <c r="AL87">
        <v>22042</v>
      </c>
      <c r="AM87">
        <v>22042</v>
      </c>
      <c r="AN87">
        <v>22042</v>
      </c>
      <c r="AO87">
        <v>22042</v>
      </c>
      <c r="AP87">
        <v>22042</v>
      </c>
      <c r="AQ87">
        <v>22042</v>
      </c>
      <c r="AR87">
        <v>22042</v>
      </c>
      <c r="AS87">
        <v>22042</v>
      </c>
      <c r="AT87">
        <v>22042</v>
      </c>
      <c r="AU87">
        <v>22042</v>
      </c>
      <c r="AV87">
        <v>22042</v>
      </c>
      <c r="AW87">
        <v>22042</v>
      </c>
      <c r="AX87">
        <v>22042</v>
      </c>
      <c r="AY87">
        <v>22042</v>
      </c>
      <c r="AZ87">
        <v>22042</v>
      </c>
      <c r="BA87">
        <v>22042</v>
      </c>
      <c r="BB87">
        <v>22042</v>
      </c>
      <c r="BC87">
        <v>22042</v>
      </c>
      <c r="BD87">
        <v>22042</v>
      </c>
      <c r="BE87">
        <v>22042</v>
      </c>
      <c r="BF87">
        <v>22042</v>
      </c>
      <c r="BG87">
        <v>22042</v>
      </c>
      <c r="BH87">
        <v>22042</v>
      </c>
      <c r="BI87">
        <v>22042</v>
      </c>
      <c r="BJ87">
        <v>22042</v>
      </c>
      <c r="BK87">
        <v>22042</v>
      </c>
      <c r="BL87">
        <v>22042</v>
      </c>
      <c r="BM87">
        <v>22042</v>
      </c>
      <c r="BN87">
        <v>22042</v>
      </c>
      <c r="BO87">
        <v>22042</v>
      </c>
      <c r="BP87">
        <v>22042</v>
      </c>
      <c r="BQ87">
        <v>22042</v>
      </c>
      <c r="BR87">
        <v>22042</v>
      </c>
      <c r="BS87">
        <v>22042</v>
      </c>
      <c r="BT87">
        <v>22042</v>
      </c>
      <c r="BU87">
        <v>22042</v>
      </c>
      <c r="BV87">
        <v>22042</v>
      </c>
      <c r="BW87">
        <v>22042</v>
      </c>
      <c r="BX87">
        <v>22042</v>
      </c>
      <c r="BY87">
        <v>22042</v>
      </c>
      <c r="BZ87">
        <v>22042</v>
      </c>
      <c r="CA87">
        <v>22042</v>
      </c>
      <c r="CB87">
        <v>22042</v>
      </c>
      <c r="CC87">
        <v>22042</v>
      </c>
      <c r="CD87">
        <v>22042</v>
      </c>
      <c r="CE87">
        <v>22042</v>
      </c>
      <c r="CF87">
        <v>22042</v>
      </c>
      <c r="CG87">
        <v>22042</v>
      </c>
      <c r="CH87">
        <v>22042</v>
      </c>
      <c r="CI87">
        <v>22042</v>
      </c>
      <c r="CJ87">
        <v>22042</v>
      </c>
      <c r="CK87">
        <v>22042</v>
      </c>
      <c r="CL87">
        <v>22042</v>
      </c>
      <c r="CM87">
        <v>22042</v>
      </c>
      <c r="CN87">
        <v>22042</v>
      </c>
      <c r="CO87">
        <v>22042</v>
      </c>
      <c r="CP87">
        <v>22042</v>
      </c>
      <c r="CQ87">
        <v>22042</v>
      </c>
      <c r="CR87">
        <v>22042</v>
      </c>
      <c r="CS87">
        <v>22042</v>
      </c>
      <c r="CT87">
        <v>22042</v>
      </c>
      <c r="CU87">
        <v>22042</v>
      </c>
      <c r="CV87">
        <v>22042</v>
      </c>
      <c r="CW87">
        <v>22042</v>
      </c>
      <c r="CX87">
        <v>22042</v>
      </c>
      <c r="CY87">
        <v>22042</v>
      </c>
      <c r="CZ87">
        <v>22042</v>
      </c>
      <c r="DA87">
        <v>22042</v>
      </c>
      <c r="DB87">
        <v>22042</v>
      </c>
      <c r="DC87">
        <v>22042</v>
      </c>
      <c r="DD87">
        <v>22042</v>
      </c>
      <c r="DE87">
        <v>22042</v>
      </c>
      <c r="DF87">
        <v>22042</v>
      </c>
      <c r="DG87">
        <v>22042</v>
      </c>
      <c r="DH87">
        <v>22042</v>
      </c>
      <c r="DI87">
        <v>22042</v>
      </c>
      <c r="DJ87">
        <v>22042</v>
      </c>
      <c r="DK87">
        <v>22042</v>
      </c>
      <c r="DL87">
        <v>22042</v>
      </c>
      <c r="DM87">
        <v>22042</v>
      </c>
      <c r="DN87">
        <v>22042</v>
      </c>
      <c r="DO87">
        <v>22042</v>
      </c>
    </row>
    <row r="88" spans="1:119" s="10" customFormat="1" x14ac:dyDescent="0.2">
      <c r="A88" s="10" t="s">
        <v>136</v>
      </c>
      <c r="B88" s="10" t="s">
        <v>138</v>
      </c>
      <c r="E88" s="10">
        <f>SUM(E2:E86)</f>
        <v>22042</v>
      </c>
      <c r="F88" s="10">
        <f t="shared" ref="F88:BQ88" si="0">SUM(F2:F86)</f>
        <v>22042</v>
      </c>
      <c r="G88" s="10">
        <f t="shared" si="0"/>
        <v>22042</v>
      </c>
      <c r="H88" s="10">
        <f t="shared" si="0"/>
        <v>22042</v>
      </c>
      <c r="I88" s="10">
        <f t="shared" si="0"/>
        <v>22042</v>
      </c>
      <c r="J88" s="10">
        <f t="shared" si="0"/>
        <v>22042</v>
      </c>
      <c r="K88" s="10">
        <f t="shared" si="0"/>
        <v>22042</v>
      </c>
      <c r="L88" s="10">
        <f t="shared" si="0"/>
        <v>22042</v>
      </c>
      <c r="M88" s="10">
        <f t="shared" si="0"/>
        <v>22042</v>
      </c>
      <c r="N88" s="10">
        <f t="shared" si="0"/>
        <v>22042</v>
      </c>
      <c r="O88" s="10">
        <f t="shared" si="0"/>
        <v>22042</v>
      </c>
      <c r="P88" s="10">
        <f t="shared" si="0"/>
        <v>22042</v>
      </c>
      <c r="Q88" s="10">
        <f t="shared" si="0"/>
        <v>22042</v>
      </c>
      <c r="R88" s="10">
        <f t="shared" si="0"/>
        <v>22042</v>
      </c>
      <c r="S88" s="10">
        <f t="shared" si="0"/>
        <v>22042</v>
      </c>
      <c r="T88" s="10">
        <f t="shared" si="0"/>
        <v>22042</v>
      </c>
      <c r="U88" s="10">
        <f t="shared" si="0"/>
        <v>22042</v>
      </c>
      <c r="V88" s="10">
        <f t="shared" si="0"/>
        <v>22042</v>
      </c>
      <c r="W88" s="10">
        <f t="shared" si="0"/>
        <v>22042</v>
      </c>
      <c r="X88" s="10">
        <f t="shared" si="0"/>
        <v>22042</v>
      </c>
      <c r="Y88" s="10">
        <f t="shared" si="0"/>
        <v>22042</v>
      </c>
      <c r="Z88" s="10">
        <f t="shared" si="0"/>
        <v>22042</v>
      </c>
      <c r="AA88" s="10">
        <f t="shared" si="0"/>
        <v>22042</v>
      </c>
      <c r="AB88" s="10">
        <f t="shared" si="0"/>
        <v>22042</v>
      </c>
      <c r="AC88" s="10">
        <f t="shared" si="0"/>
        <v>22042</v>
      </c>
      <c r="AD88" s="10">
        <f t="shared" si="0"/>
        <v>22042</v>
      </c>
      <c r="AE88" s="10">
        <f t="shared" si="0"/>
        <v>22042</v>
      </c>
      <c r="AF88" s="10">
        <f t="shared" si="0"/>
        <v>22042</v>
      </c>
      <c r="AG88" s="10">
        <f t="shared" si="0"/>
        <v>22042</v>
      </c>
      <c r="AH88" s="10">
        <f t="shared" si="0"/>
        <v>22042</v>
      </c>
      <c r="AI88" s="10">
        <f t="shared" si="0"/>
        <v>22042</v>
      </c>
      <c r="AJ88" s="10">
        <f t="shared" si="0"/>
        <v>22042</v>
      </c>
      <c r="AK88" s="10">
        <f t="shared" si="0"/>
        <v>22042</v>
      </c>
      <c r="AL88" s="10">
        <f t="shared" si="0"/>
        <v>22042</v>
      </c>
      <c r="AM88" s="10">
        <f t="shared" si="0"/>
        <v>22042</v>
      </c>
      <c r="AN88" s="10">
        <f t="shared" si="0"/>
        <v>22042</v>
      </c>
      <c r="AO88" s="10">
        <f t="shared" si="0"/>
        <v>22042</v>
      </c>
      <c r="AP88" s="10">
        <f t="shared" si="0"/>
        <v>22042</v>
      </c>
      <c r="AQ88" s="10">
        <f t="shared" si="0"/>
        <v>22042</v>
      </c>
      <c r="AR88" s="10">
        <f t="shared" si="0"/>
        <v>22042</v>
      </c>
      <c r="AS88" s="10">
        <f t="shared" si="0"/>
        <v>22042</v>
      </c>
      <c r="AT88" s="10">
        <f t="shared" si="0"/>
        <v>22042</v>
      </c>
      <c r="AU88" s="10">
        <f t="shared" si="0"/>
        <v>22042</v>
      </c>
      <c r="AV88" s="10">
        <f t="shared" si="0"/>
        <v>22042</v>
      </c>
      <c r="AW88" s="10">
        <f t="shared" si="0"/>
        <v>22042</v>
      </c>
      <c r="AX88" s="10">
        <f t="shared" si="0"/>
        <v>22042</v>
      </c>
      <c r="AY88" s="10">
        <f t="shared" si="0"/>
        <v>22042</v>
      </c>
      <c r="AZ88" s="10">
        <f t="shared" si="0"/>
        <v>22042</v>
      </c>
      <c r="BA88" s="10">
        <f t="shared" si="0"/>
        <v>22042</v>
      </c>
      <c r="BB88" s="10">
        <f t="shared" si="0"/>
        <v>22042</v>
      </c>
      <c r="BC88" s="10">
        <f t="shared" si="0"/>
        <v>22042</v>
      </c>
      <c r="BD88" s="10">
        <f t="shared" si="0"/>
        <v>22042</v>
      </c>
      <c r="BE88" s="10">
        <f t="shared" si="0"/>
        <v>22042</v>
      </c>
      <c r="BF88" s="10">
        <f t="shared" si="0"/>
        <v>22042</v>
      </c>
      <c r="BG88" s="10">
        <f t="shared" si="0"/>
        <v>22042</v>
      </c>
      <c r="BH88" s="10">
        <f t="shared" si="0"/>
        <v>22042</v>
      </c>
      <c r="BI88" s="10">
        <f t="shared" si="0"/>
        <v>22042</v>
      </c>
      <c r="BJ88" s="10">
        <f t="shared" si="0"/>
        <v>22042</v>
      </c>
      <c r="BK88" s="10">
        <f t="shared" si="0"/>
        <v>22042</v>
      </c>
      <c r="BL88" s="10">
        <f t="shared" si="0"/>
        <v>22042</v>
      </c>
      <c r="BM88" s="10">
        <f t="shared" si="0"/>
        <v>22042</v>
      </c>
      <c r="BN88" s="10">
        <f t="shared" si="0"/>
        <v>22042</v>
      </c>
      <c r="BO88" s="10">
        <f t="shared" si="0"/>
        <v>22042</v>
      </c>
      <c r="BP88" s="10">
        <f t="shared" si="0"/>
        <v>22042</v>
      </c>
      <c r="BQ88" s="10">
        <f t="shared" si="0"/>
        <v>22042</v>
      </c>
      <c r="BR88" s="10">
        <f t="shared" ref="BR88:DN88" si="1">SUM(BR2:BR86)</f>
        <v>22042</v>
      </c>
      <c r="BS88" s="10">
        <f t="shared" si="1"/>
        <v>22042</v>
      </c>
      <c r="BT88" s="10">
        <f t="shared" si="1"/>
        <v>22042</v>
      </c>
      <c r="BU88" s="10">
        <f t="shared" si="1"/>
        <v>22042</v>
      </c>
      <c r="BV88" s="10">
        <f t="shared" si="1"/>
        <v>22042</v>
      </c>
      <c r="BW88" s="10">
        <f t="shared" si="1"/>
        <v>22042</v>
      </c>
      <c r="BX88" s="10">
        <f t="shared" si="1"/>
        <v>22042</v>
      </c>
      <c r="BY88" s="10">
        <f t="shared" si="1"/>
        <v>22042</v>
      </c>
      <c r="BZ88" s="10">
        <f t="shared" si="1"/>
        <v>22042</v>
      </c>
      <c r="CA88" s="10">
        <f t="shared" si="1"/>
        <v>22042</v>
      </c>
      <c r="CB88" s="10">
        <f t="shared" si="1"/>
        <v>22042</v>
      </c>
      <c r="CC88" s="10">
        <f t="shared" si="1"/>
        <v>22042</v>
      </c>
      <c r="CD88" s="10">
        <f t="shared" si="1"/>
        <v>22042</v>
      </c>
      <c r="CE88" s="10">
        <f t="shared" si="1"/>
        <v>22042</v>
      </c>
      <c r="CF88" s="10">
        <f t="shared" si="1"/>
        <v>22042</v>
      </c>
      <c r="CG88" s="10">
        <f t="shared" si="1"/>
        <v>22042</v>
      </c>
      <c r="CH88" s="10">
        <f t="shared" si="1"/>
        <v>22042</v>
      </c>
      <c r="CI88" s="10">
        <f t="shared" si="1"/>
        <v>22042</v>
      </c>
      <c r="CJ88" s="10">
        <f t="shared" si="1"/>
        <v>22042</v>
      </c>
      <c r="CK88" s="10">
        <f t="shared" si="1"/>
        <v>22042</v>
      </c>
      <c r="CL88" s="10">
        <f t="shared" si="1"/>
        <v>22042</v>
      </c>
      <c r="CM88" s="10">
        <f t="shared" si="1"/>
        <v>22042</v>
      </c>
      <c r="CN88" s="10">
        <f t="shared" si="1"/>
        <v>22042</v>
      </c>
      <c r="CO88" s="10">
        <f t="shared" si="1"/>
        <v>22042</v>
      </c>
      <c r="CP88" s="10">
        <f t="shared" si="1"/>
        <v>22042</v>
      </c>
      <c r="CQ88" s="10">
        <f t="shared" si="1"/>
        <v>22042</v>
      </c>
      <c r="CR88" s="10">
        <f t="shared" si="1"/>
        <v>22042</v>
      </c>
      <c r="CS88" s="10">
        <f t="shared" si="1"/>
        <v>22042</v>
      </c>
      <c r="CT88" s="10">
        <f t="shared" si="1"/>
        <v>22042</v>
      </c>
      <c r="CU88" s="10">
        <f t="shared" si="1"/>
        <v>22042</v>
      </c>
      <c r="CV88" s="10">
        <f t="shared" si="1"/>
        <v>22042</v>
      </c>
      <c r="CW88" s="10">
        <f t="shared" si="1"/>
        <v>22042</v>
      </c>
      <c r="CX88" s="10">
        <f t="shared" si="1"/>
        <v>22042</v>
      </c>
      <c r="CY88" s="10">
        <f t="shared" si="1"/>
        <v>22042</v>
      </c>
      <c r="CZ88" s="10">
        <f t="shared" si="1"/>
        <v>22042</v>
      </c>
      <c r="DA88" s="10">
        <f t="shared" si="1"/>
        <v>22042</v>
      </c>
      <c r="DB88" s="10">
        <f t="shared" si="1"/>
        <v>22042</v>
      </c>
      <c r="DC88" s="10">
        <f t="shared" si="1"/>
        <v>22042</v>
      </c>
      <c r="DD88" s="10">
        <f t="shared" si="1"/>
        <v>22042</v>
      </c>
      <c r="DE88" s="10">
        <f t="shared" si="1"/>
        <v>22042</v>
      </c>
      <c r="DF88" s="10">
        <f t="shared" si="1"/>
        <v>22042</v>
      </c>
      <c r="DG88" s="10">
        <f t="shared" si="1"/>
        <v>22042</v>
      </c>
      <c r="DH88" s="10">
        <f t="shared" si="1"/>
        <v>22042</v>
      </c>
      <c r="DI88" s="10">
        <f t="shared" si="1"/>
        <v>22042</v>
      </c>
      <c r="DJ88" s="10">
        <f t="shared" si="1"/>
        <v>22042</v>
      </c>
      <c r="DK88" s="10">
        <f t="shared" si="1"/>
        <v>22042</v>
      </c>
      <c r="DL88" s="10">
        <f t="shared" si="1"/>
        <v>22042</v>
      </c>
      <c r="DM88" s="10">
        <f t="shared" si="1"/>
        <v>22042</v>
      </c>
      <c r="DN88" s="10">
        <f t="shared" si="1"/>
        <v>22042</v>
      </c>
      <c r="DO88" s="10">
        <f>SUM(DO2:DO86)</f>
        <v>22042</v>
      </c>
    </row>
    <row r="89" spans="1:119" s="10" customFormat="1" x14ac:dyDescent="0.2">
      <c r="A89" s="10" t="s">
        <v>137</v>
      </c>
      <c r="B89" s="10" t="s">
        <v>139</v>
      </c>
      <c r="E89" s="10">
        <f>SUM(E3:E86)</f>
        <v>21939</v>
      </c>
      <c r="F89" s="10">
        <f t="shared" ref="F89:BQ89" si="2">SUM(F3:F86)</f>
        <v>21939</v>
      </c>
      <c r="G89" s="10">
        <f t="shared" si="2"/>
        <v>21939</v>
      </c>
      <c r="H89" s="10">
        <f t="shared" si="2"/>
        <v>21939</v>
      </c>
      <c r="I89" s="10">
        <f t="shared" si="2"/>
        <v>21939</v>
      </c>
      <c r="J89" s="10">
        <f t="shared" si="2"/>
        <v>21939</v>
      </c>
      <c r="K89" s="10">
        <f t="shared" si="2"/>
        <v>21939</v>
      </c>
      <c r="L89" s="10">
        <f t="shared" si="2"/>
        <v>21939</v>
      </c>
      <c r="M89" s="10">
        <f t="shared" si="2"/>
        <v>21939</v>
      </c>
      <c r="N89" s="10">
        <f t="shared" si="2"/>
        <v>21939</v>
      </c>
      <c r="O89" s="10">
        <f t="shared" si="2"/>
        <v>21939</v>
      </c>
      <c r="P89" s="10">
        <f t="shared" si="2"/>
        <v>21939</v>
      </c>
      <c r="Q89" s="10">
        <f t="shared" si="2"/>
        <v>21939</v>
      </c>
      <c r="R89" s="10">
        <f t="shared" si="2"/>
        <v>21939</v>
      </c>
      <c r="S89" s="10">
        <f t="shared" si="2"/>
        <v>21939</v>
      </c>
      <c r="T89" s="10">
        <f t="shared" si="2"/>
        <v>21939</v>
      </c>
      <c r="U89" s="10">
        <f t="shared" si="2"/>
        <v>21939</v>
      </c>
      <c r="V89" s="10">
        <f t="shared" si="2"/>
        <v>21939</v>
      </c>
      <c r="W89" s="10">
        <f t="shared" si="2"/>
        <v>21939</v>
      </c>
      <c r="X89" s="10">
        <f t="shared" si="2"/>
        <v>21939</v>
      </c>
      <c r="Y89" s="10">
        <f t="shared" si="2"/>
        <v>21939</v>
      </c>
      <c r="Z89" s="10">
        <f t="shared" si="2"/>
        <v>21939</v>
      </c>
      <c r="AA89" s="10">
        <f t="shared" si="2"/>
        <v>21939</v>
      </c>
      <c r="AB89" s="10">
        <f t="shared" si="2"/>
        <v>21939</v>
      </c>
      <c r="AC89" s="10">
        <f t="shared" si="2"/>
        <v>21939</v>
      </c>
      <c r="AD89" s="10">
        <f t="shared" si="2"/>
        <v>21939</v>
      </c>
      <c r="AE89" s="10">
        <f t="shared" si="2"/>
        <v>21939</v>
      </c>
      <c r="AF89" s="10">
        <f t="shared" si="2"/>
        <v>21939</v>
      </c>
      <c r="AG89" s="10">
        <f t="shared" si="2"/>
        <v>21939</v>
      </c>
      <c r="AH89" s="10">
        <f t="shared" si="2"/>
        <v>21939</v>
      </c>
      <c r="AI89" s="10">
        <f t="shared" si="2"/>
        <v>21939</v>
      </c>
      <c r="AJ89" s="10">
        <f t="shared" si="2"/>
        <v>21939</v>
      </c>
      <c r="AK89" s="10">
        <f t="shared" si="2"/>
        <v>21939</v>
      </c>
      <c r="AL89" s="10">
        <f t="shared" si="2"/>
        <v>21939</v>
      </c>
      <c r="AM89" s="10">
        <f t="shared" si="2"/>
        <v>21939</v>
      </c>
      <c r="AN89" s="10">
        <f t="shared" si="2"/>
        <v>21939</v>
      </c>
      <c r="AO89" s="10">
        <f t="shared" si="2"/>
        <v>21939</v>
      </c>
      <c r="AP89" s="10">
        <f t="shared" si="2"/>
        <v>21939</v>
      </c>
      <c r="AQ89" s="10">
        <f t="shared" si="2"/>
        <v>21939</v>
      </c>
      <c r="AR89" s="10">
        <f t="shared" si="2"/>
        <v>21939</v>
      </c>
      <c r="AS89" s="10">
        <f t="shared" si="2"/>
        <v>21939</v>
      </c>
      <c r="AT89" s="10">
        <f t="shared" si="2"/>
        <v>21939</v>
      </c>
      <c r="AU89" s="10">
        <f t="shared" si="2"/>
        <v>21939</v>
      </c>
      <c r="AV89" s="10">
        <f t="shared" si="2"/>
        <v>21939</v>
      </c>
      <c r="AW89" s="10">
        <f t="shared" si="2"/>
        <v>21939</v>
      </c>
      <c r="AX89" s="10">
        <f t="shared" si="2"/>
        <v>21939</v>
      </c>
      <c r="AY89" s="10">
        <f t="shared" si="2"/>
        <v>21939</v>
      </c>
      <c r="AZ89" s="10">
        <f t="shared" si="2"/>
        <v>21939</v>
      </c>
      <c r="BA89" s="10">
        <f t="shared" si="2"/>
        <v>21939</v>
      </c>
      <c r="BB89" s="10">
        <f t="shared" si="2"/>
        <v>21939</v>
      </c>
      <c r="BC89" s="10">
        <f t="shared" si="2"/>
        <v>21939</v>
      </c>
      <c r="BD89" s="10">
        <f t="shared" si="2"/>
        <v>21939</v>
      </c>
      <c r="BE89" s="10">
        <f t="shared" si="2"/>
        <v>21939</v>
      </c>
      <c r="BF89" s="10">
        <f t="shared" si="2"/>
        <v>21939</v>
      </c>
      <c r="BG89" s="10">
        <f t="shared" si="2"/>
        <v>21939</v>
      </c>
      <c r="BH89" s="10">
        <f t="shared" si="2"/>
        <v>21939</v>
      </c>
      <c r="BI89" s="10">
        <f t="shared" si="2"/>
        <v>21939</v>
      </c>
      <c r="BJ89" s="10">
        <f t="shared" si="2"/>
        <v>21939</v>
      </c>
      <c r="BK89" s="10">
        <f t="shared" si="2"/>
        <v>21939</v>
      </c>
      <c r="BL89" s="10">
        <f t="shared" si="2"/>
        <v>21939</v>
      </c>
      <c r="BM89" s="10">
        <f t="shared" si="2"/>
        <v>21939</v>
      </c>
      <c r="BN89" s="10">
        <f t="shared" si="2"/>
        <v>21939</v>
      </c>
      <c r="BO89" s="10">
        <f t="shared" si="2"/>
        <v>21939</v>
      </c>
      <c r="BP89" s="10">
        <f t="shared" si="2"/>
        <v>21939</v>
      </c>
      <c r="BQ89" s="10">
        <f t="shared" si="2"/>
        <v>21939</v>
      </c>
      <c r="BR89" s="10">
        <f t="shared" ref="BR89:DO89" si="3">SUM(BR3:BR86)</f>
        <v>21939</v>
      </c>
      <c r="BS89" s="10">
        <f t="shared" si="3"/>
        <v>21939</v>
      </c>
      <c r="BT89" s="10">
        <f t="shared" si="3"/>
        <v>21939</v>
      </c>
      <c r="BU89" s="10">
        <f t="shared" si="3"/>
        <v>21939</v>
      </c>
      <c r="BV89" s="10">
        <f t="shared" si="3"/>
        <v>21939</v>
      </c>
      <c r="BW89" s="10">
        <f t="shared" si="3"/>
        <v>21939</v>
      </c>
      <c r="BX89" s="10">
        <f t="shared" si="3"/>
        <v>21939</v>
      </c>
      <c r="BY89" s="10">
        <f t="shared" si="3"/>
        <v>21939</v>
      </c>
      <c r="BZ89" s="10">
        <f t="shared" si="3"/>
        <v>21939</v>
      </c>
      <c r="CA89" s="10">
        <f t="shared" si="3"/>
        <v>21939</v>
      </c>
      <c r="CB89" s="10">
        <f t="shared" si="3"/>
        <v>21939</v>
      </c>
      <c r="CC89" s="10">
        <f t="shared" si="3"/>
        <v>21939</v>
      </c>
      <c r="CD89" s="10">
        <f t="shared" si="3"/>
        <v>21939</v>
      </c>
      <c r="CE89" s="10">
        <f t="shared" si="3"/>
        <v>21939</v>
      </c>
      <c r="CF89" s="10">
        <f t="shared" si="3"/>
        <v>21939</v>
      </c>
      <c r="CG89" s="10">
        <f t="shared" si="3"/>
        <v>21939</v>
      </c>
      <c r="CH89" s="10">
        <f t="shared" si="3"/>
        <v>21939</v>
      </c>
      <c r="CI89" s="10">
        <f t="shared" si="3"/>
        <v>21939</v>
      </c>
      <c r="CJ89" s="10">
        <f t="shared" si="3"/>
        <v>21939</v>
      </c>
      <c r="CK89" s="10">
        <f t="shared" si="3"/>
        <v>21939</v>
      </c>
      <c r="CL89" s="10">
        <f t="shared" si="3"/>
        <v>21939</v>
      </c>
      <c r="CM89" s="10">
        <f t="shared" si="3"/>
        <v>21939</v>
      </c>
      <c r="CN89" s="10">
        <f t="shared" si="3"/>
        <v>21939</v>
      </c>
      <c r="CO89" s="10">
        <f t="shared" si="3"/>
        <v>21939</v>
      </c>
      <c r="CP89" s="10">
        <f t="shared" si="3"/>
        <v>21939</v>
      </c>
      <c r="CQ89" s="10">
        <f t="shared" si="3"/>
        <v>21939</v>
      </c>
      <c r="CR89" s="10">
        <f t="shared" si="3"/>
        <v>21939</v>
      </c>
      <c r="CS89" s="10">
        <f t="shared" si="3"/>
        <v>21939</v>
      </c>
      <c r="CT89" s="10">
        <f t="shared" si="3"/>
        <v>21939</v>
      </c>
      <c r="CU89" s="10">
        <f t="shared" si="3"/>
        <v>21939</v>
      </c>
      <c r="CV89" s="10">
        <f t="shared" si="3"/>
        <v>21939</v>
      </c>
      <c r="CW89" s="10">
        <f t="shared" si="3"/>
        <v>21939</v>
      </c>
      <c r="CX89" s="10">
        <f t="shared" si="3"/>
        <v>21939</v>
      </c>
      <c r="CY89" s="10">
        <f t="shared" si="3"/>
        <v>21939</v>
      </c>
      <c r="CZ89" s="10">
        <f t="shared" si="3"/>
        <v>21939</v>
      </c>
      <c r="DA89" s="10">
        <f t="shared" si="3"/>
        <v>21939</v>
      </c>
      <c r="DB89" s="10">
        <f t="shared" si="3"/>
        <v>21939</v>
      </c>
      <c r="DC89" s="10">
        <f t="shared" si="3"/>
        <v>21939</v>
      </c>
      <c r="DD89" s="10">
        <f t="shared" si="3"/>
        <v>21939</v>
      </c>
      <c r="DE89" s="10">
        <f t="shared" si="3"/>
        <v>21939</v>
      </c>
      <c r="DF89" s="10">
        <f t="shared" si="3"/>
        <v>21939</v>
      </c>
      <c r="DG89" s="10">
        <f t="shared" si="3"/>
        <v>21939</v>
      </c>
      <c r="DH89" s="10">
        <f t="shared" si="3"/>
        <v>21939</v>
      </c>
      <c r="DI89" s="10">
        <f t="shared" si="3"/>
        <v>21939</v>
      </c>
      <c r="DJ89" s="10">
        <f t="shared" si="3"/>
        <v>21939</v>
      </c>
      <c r="DK89" s="10">
        <f t="shared" si="3"/>
        <v>21939</v>
      </c>
      <c r="DL89" s="10">
        <f t="shared" si="3"/>
        <v>21939</v>
      </c>
      <c r="DM89" s="10">
        <f t="shared" si="3"/>
        <v>21939</v>
      </c>
      <c r="DN89" s="10">
        <f t="shared" si="3"/>
        <v>21939</v>
      </c>
      <c r="DO89" s="10">
        <f t="shared" si="3"/>
        <v>21939</v>
      </c>
    </row>
    <row r="90" spans="1:119" x14ac:dyDescent="0.2">
      <c r="A90" s="45"/>
      <c r="B90" s="45"/>
      <c r="C90" s="45"/>
      <c r="D90" s="45"/>
      <c r="E90">
        <v>1901</v>
      </c>
      <c r="F90">
        <v>1902</v>
      </c>
      <c r="G90">
        <v>1903</v>
      </c>
      <c r="H90">
        <v>1904</v>
      </c>
      <c r="I90">
        <v>1905</v>
      </c>
      <c r="J90">
        <v>1906</v>
      </c>
      <c r="K90">
        <v>1907</v>
      </c>
      <c r="L90">
        <v>1908</v>
      </c>
      <c r="M90">
        <v>1909</v>
      </c>
      <c r="N90">
        <v>1910</v>
      </c>
      <c r="O90">
        <v>1911</v>
      </c>
      <c r="P90">
        <v>1912</v>
      </c>
      <c r="Q90">
        <v>1913</v>
      </c>
      <c r="R90">
        <v>1914</v>
      </c>
      <c r="S90">
        <v>1915</v>
      </c>
      <c r="T90">
        <v>1916</v>
      </c>
      <c r="U90">
        <v>1917</v>
      </c>
      <c r="V90">
        <v>1918</v>
      </c>
      <c r="W90">
        <v>1919</v>
      </c>
      <c r="X90">
        <v>1920</v>
      </c>
      <c r="Y90">
        <v>1921</v>
      </c>
      <c r="Z90">
        <v>1922</v>
      </c>
      <c r="AA90">
        <v>1923</v>
      </c>
      <c r="AB90">
        <v>1924</v>
      </c>
      <c r="AC90">
        <v>1925</v>
      </c>
      <c r="AD90">
        <v>1926</v>
      </c>
      <c r="AE90">
        <v>1927</v>
      </c>
      <c r="AF90">
        <v>1928</v>
      </c>
      <c r="AG90">
        <v>1929</v>
      </c>
      <c r="AH90">
        <v>1930</v>
      </c>
      <c r="AI90">
        <v>1931</v>
      </c>
      <c r="AJ90">
        <v>1932</v>
      </c>
      <c r="AK90">
        <v>1933</v>
      </c>
      <c r="AL90">
        <v>1934</v>
      </c>
      <c r="AM90">
        <v>1935</v>
      </c>
      <c r="AN90">
        <v>1936</v>
      </c>
      <c r="AO90">
        <v>1937</v>
      </c>
      <c r="AP90">
        <v>1938</v>
      </c>
      <c r="AQ90">
        <v>1939</v>
      </c>
      <c r="AR90">
        <v>1940</v>
      </c>
      <c r="AS90">
        <v>1941</v>
      </c>
      <c r="AT90">
        <v>1942</v>
      </c>
      <c r="AU90">
        <v>1943</v>
      </c>
      <c r="AV90">
        <v>1944</v>
      </c>
      <c r="AW90">
        <v>1945</v>
      </c>
      <c r="AX90">
        <v>1946</v>
      </c>
      <c r="AY90">
        <v>1947</v>
      </c>
      <c r="AZ90">
        <v>1948</v>
      </c>
      <c r="BA90">
        <v>1949</v>
      </c>
      <c r="BB90">
        <v>1950</v>
      </c>
      <c r="BC90">
        <v>1951</v>
      </c>
      <c r="BD90">
        <v>1952</v>
      </c>
      <c r="BE90">
        <v>1953</v>
      </c>
      <c r="BF90">
        <v>1954</v>
      </c>
      <c r="BG90">
        <v>1955</v>
      </c>
      <c r="BH90">
        <v>1956</v>
      </c>
      <c r="BI90">
        <v>1957</v>
      </c>
      <c r="BJ90">
        <v>1958</v>
      </c>
      <c r="BK90">
        <v>1959</v>
      </c>
      <c r="BL90">
        <v>1960</v>
      </c>
      <c r="BM90">
        <v>1961</v>
      </c>
      <c r="BN90">
        <v>1962</v>
      </c>
      <c r="BO90">
        <v>1963</v>
      </c>
      <c r="BP90">
        <v>1964</v>
      </c>
      <c r="BQ90">
        <v>1965</v>
      </c>
      <c r="BR90">
        <v>1966</v>
      </c>
      <c r="BS90">
        <v>1967</v>
      </c>
      <c r="BT90">
        <v>1968</v>
      </c>
      <c r="BU90">
        <v>1969</v>
      </c>
      <c r="BV90">
        <v>1970</v>
      </c>
      <c r="BW90">
        <v>1971</v>
      </c>
      <c r="BX90">
        <v>1972</v>
      </c>
      <c r="BY90">
        <v>1973</v>
      </c>
      <c r="BZ90">
        <v>1974</v>
      </c>
      <c r="CA90">
        <v>1975</v>
      </c>
      <c r="CB90">
        <v>1976</v>
      </c>
      <c r="CC90">
        <v>1977</v>
      </c>
      <c r="CD90">
        <v>1978</v>
      </c>
      <c r="CE90">
        <v>1979</v>
      </c>
      <c r="CF90">
        <v>1980</v>
      </c>
      <c r="CG90">
        <v>1981</v>
      </c>
      <c r="CH90">
        <v>1982</v>
      </c>
      <c r="CI90">
        <v>1983</v>
      </c>
      <c r="CJ90">
        <v>1984</v>
      </c>
      <c r="CK90">
        <v>1985</v>
      </c>
      <c r="CL90">
        <v>1986</v>
      </c>
      <c r="CM90">
        <v>1987</v>
      </c>
      <c r="CN90">
        <v>1988</v>
      </c>
      <c r="CO90">
        <v>1989</v>
      </c>
      <c r="CP90">
        <v>1990</v>
      </c>
      <c r="CQ90">
        <v>1991</v>
      </c>
      <c r="CR90">
        <v>1992</v>
      </c>
      <c r="CS90">
        <v>1993</v>
      </c>
      <c r="CT90">
        <v>1994</v>
      </c>
      <c r="CU90">
        <v>1995</v>
      </c>
      <c r="CV90">
        <v>1996</v>
      </c>
      <c r="CW90">
        <v>1997</v>
      </c>
      <c r="CX90">
        <v>1998</v>
      </c>
      <c r="CY90">
        <v>1999</v>
      </c>
      <c r="CZ90">
        <v>2000</v>
      </c>
      <c r="DA90">
        <v>2001</v>
      </c>
      <c r="DB90">
        <v>2002</v>
      </c>
      <c r="DC90">
        <v>2003</v>
      </c>
      <c r="DD90">
        <v>2004</v>
      </c>
      <c r="DE90">
        <v>2005</v>
      </c>
      <c r="DF90">
        <v>2006</v>
      </c>
      <c r="DG90">
        <v>2007</v>
      </c>
      <c r="DH90">
        <v>2008</v>
      </c>
      <c r="DI90">
        <v>2009</v>
      </c>
      <c r="DJ90">
        <v>2010</v>
      </c>
      <c r="DK90">
        <v>2011</v>
      </c>
      <c r="DL90">
        <v>2012</v>
      </c>
      <c r="DM90">
        <v>2013</v>
      </c>
      <c r="DN90">
        <v>2014</v>
      </c>
      <c r="DO90">
        <v>2015</v>
      </c>
    </row>
    <row r="92" spans="1:119" x14ac:dyDescent="0.2">
      <c r="A92" s="10" t="s">
        <v>192</v>
      </c>
      <c r="B92" s="10"/>
      <c r="C92" s="10"/>
      <c r="D92" s="10"/>
      <c r="E92" s="10"/>
      <c r="F92" s="10"/>
      <c r="G92" s="10"/>
      <c r="H92" s="10"/>
    </row>
    <row r="93" spans="1:119" x14ac:dyDescent="0.2">
      <c r="A93" s="10" t="s">
        <v>193</v>
      </c>
      <c r="B93" s="10"/>
      <c r="C93" s="10"/>
      <c r="D93" s="10"/>
      <c r="E93" s="10"/>
      <c r="F93" s="10"/>
      <c r="G93" s="10"/>
      <c r="H93" s="10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75"/>
  <sheetViews>
    <sheetView zoomScaleNormal="100" workbookViewId="0">
      <selection activeCell="H13" sqref="H13"/>
    </sheetView>
  </sheetViews>
  <sheetFormatPr defaultRowHeight="12.75" x14ac:dyDescent="0.2"/>
  <cols>
    <col min="1" max="5" width="11.5703125"/>
    <col min="6" max="6" width="19" customWidth="1"/>
    <col min="7" max="7" width="15.85546875" customWidth="1"/>
    <col min="8" max="8" width="11.5703125"/>
    <col min="9" max="9" width="11.28515625" customWidth="1"/>
    <col min="10" max="10" width="11.5703125"/>
    <col min="11" max="11" width="11.5703125" customWidth="1"/>
    <col min="12" max="12" width="12.5703125"/>
    <col min="13" max="17" width="11.5703125"/>
    <col min="18" max="18" width="11.140625" customWidth="1"/>
    <col min="19" max="25" width="11.5703125"/>
    <col min="26" max="26" width="12.42578125" bestFit="1" customWidth="1"/>
    <col min="27" max="1025" width="11.5703125"/>
  </cols>
  <sheetData>
    <row r="2" spans="1:32" x14ac:dyDescent="0.2">
      <c r="B2" t="s">
        <v>0</v>
      </c>
      <c r="C2" t="s">
        <v>26</v>
      </c>
      <c r="D2" t="s">
        <v>1</v>
      </c>
      <c r="J2">
        <f>G21</f>
        <v>0.67894900000000002</v>
      </c>
      <c r="K2">
        <f>G41</f>
        <v>0.148177</v>
      </c>
      <c r="L2">
        <f>G19+G34+G35+G36+G32+G33</f>
        <v>0.13417099999999998</v>
      </c>
      <c r="N2">
        <f>H21</f>
        <v>0.64563700000000002</v>
      </c>
      <c r="O2">
        <f>H41</f>
        <v>0.149169</v>
      </c>
      <c r="P2">
        <f>H19+H34+H35+H36+H32+H33</f>
        <v>0.130248</v>
      </c>
      <c r="R2" s="7">
        <f>I21</f>
        <v>0.61529887500000013</v>
      </c>
      <c r="S2" s="7">
        <f>I41</f>
        <v>0.15941897499999994</v>
      </c>
      <c r="T2" s="7">
        <f>I19+I34+I35+I36+I32+I33</f>
        <v>0.11572289999999999</v>
      </c>
      <c r="Y2">
        <f>V21</f>
        <v>0.59997699999999998</v>
      </c>
      <c r="Z2">
        <f>V41</f>
        <v>0.16312099999999999</v>
      </c>
      <c r="AA2">
        <f>V19+V34+V35+V36+V32+V33</f>
        <v>8.8067000000000006E-2</v>
      </c>
      <c r="AC2">
        <f>W21</f>
        <v>0.59641900000000003</v>
      </c>
      <c r="AD2">
        <f>W41</f>
        <v>0.14910399999999999</v>
      </c>
      <c r="AE2">
        <f>W19+W34+W35+W36+W32+W33</f>
        <v>0.12920499999999999</v>
      </c>
    </row>
    <row r="3" spans="1:32" x14ac:dyDescent="0.2">
      <c r="B3" s="1" t="s">
        <v>2</v>
      </c>
      <c r="C3" t="s">
        <v>21</v>
      </c>
      <c r="D3" s="1" t="s">
        <v>3</v>
      </c>
      <c r="J3" s="1">
        <f>G15</f>
        <v>2.0818530000000002</v>
      </c>
      <c r="K3">
        <f>G42</f>
        <v>7.4200000000000004E-4</v>
      </c>
      <c r="L3" s="1">
        <f>G39</f>
        <v>9.4657000000000005E-2</v>
      </c>
      <c r="N3" s="1">
        <f>H15</f>
        <v>2.0810490000000001</v>
      </c>
      <c r="O3">
        <f>H42</f>
        <v>6.7299999999999999E-4</v>
      </c>
      <c r="P3" s="1">
        <f>H39</f>
        <v>9.5992999999999995E-2</v>
      </c>
      <c r="R3" s="8">
        <f>I15</f>
        <v>2.2477336499999998</v>
      </c>
      <c r="S3" s="7">
        <f>I42</f>
        <v>8.550500000000001E-4</v>
      </c>
      <c r="T3" s="8">
        <f>I39</f>
        <v>9.4638750000000008E-2</v>
      </c>
      <c r="Y3" s="1">
        <f>V15</f>
        <v>2.5830739999999999</v>
      </c>
      <c r="Z3">
        <f>V42</f>
        <v>0</v>
      </c>
      <c r="AA3" s="1">
        <f>V39</f>
        <v>9.0050000000000005E-2</v>
      </c>
      <c r="AC3" s="1">
        <f>W15</f>
        <v>2.038732</v>
      </c>
      <c r="AD3">
        <f>W42</f>
        <v>1.209E-3</v>
      </c>
      <c r="AE3" s="1">
        <f>W39</f>
        <v>9.9187999999999998E-2</v>
      </c>
    </row>
    <row r="4" spans="1:32" x14ac:dyDescent="0.2">
      <c r="B4" t="s">
        <v>17</v>
      </c>
      <c r="C4" t="s">
        <v>22</v>
      </c>
      <c r="D4" t="s">
        <v>4</v>
      </c>
      <c r="J4">
        <f>G40</f>
        <v>0.361674</v>
      </c>
      <c r="K4">
        <f>G43</f>
        <v>3.1150000000000001E-3</v>
      </c>
      <c r="L4">
        <f>G44</f>
        <v>7.3618000000000003E-2</v>
      </c>
      <c r="N4">
        <f>H40</f>
        <v>0.363707</v>
      </c>
      <c r="O4">
        <f>H43</f>
        <v>2.7599999999999999E-3</v>
      </c>
      <c r="P4">
        <f>H44</f>
        <v>7.3889999999999997E-2</v>
      </c>
      <c r="R4" s="7">
        <f>I40</f>
        <v>0.34965042500000004</v>
      </c>
      <c r="S4" s="7">
        <f>I43</f>
        <v>3.432175E-3</v>
      </c>
      <c r="T4" s="7">
        <f>I44</f>
        <v>8.0299925000000022E-2</v>
      </c>
      <c r="U4" s="7"/>
      <c r="Y4">
        <f>V40</f>
        <v>0.34377799999999997</v>
      </c>
      <c r="Z4">
        <f>V43</f>
        <v>0</v>
      </c>
      <c r="AA4">
        <f>V44</f>
        <v>7.9238000000000003E-2</v>
      </c>
      <c r="AC4">
        <f>W40</f>
        <v>0.34921799999999997</v>
      </c>
      <c r="AD4">
        <f>W43</f>
        <v>4.8690000000000001E-3</v>
      </c>
      <c r="AE4">
        <f>W44</f>
        <v>7.4233999999999994E-2</v>
      </c>
    </row>
    <row r="5" spans="1:32" x14ac:dyDescent="0.2">
      <c r="B5" s="1" t="s">
        <v>5</v>
      </c>
      <c r="D5" s="1" t="s">
        <v>6</v>
      </c>
      <c r="J5" s="1">
        <f>G40</f>
        <v>0.361674</v>
      </c>
      <c r="L5" s="1">
        <f>G18-G39</f>
        <v>0.18890499999999999</v>
      </c>
      <c r="N5" s="1">
        <f>H40</f>
        <v>0.363707</v>
      </c>
      <c r="P5" s="1">
        <f>H18-H39</f>
        <v>0.18924299999999999</v>
      </c>
      <c r="R5" s="8">
        <f>I40</f>
        <v>0.34965042500000004</v>
      </c>
      <c r="T5" s="8">
        <f>I18-I39</f>
        <v>0.20406942499999997</v>
      </c>
      <c r="U5" s="7"/>
      <c r="Y5" s="1">
        <f>V40</f>
        <v>0.34377799999999997</v>
      </c>
      <c r="AA5" s="1">
        <f>V18-V39</f>
        <v>0.19889199999999996</v>
      </c>
      <c r="AC5" s="1">
        <f>W40</f>
        <v>0.34921799999999997</v>
      </c>
      <c r="AE5" s="1">
        <f>W18-W39</f>
        <v>0.19176199999999999</v>
      </c>
    </row>
    <row r="6" spans="1:32" x14ac:dyDescent="0.2">
      <c r="B6" t="s">
        <v>7</v>
      </c>
      <c r="D6" t="s">
        <v>8</v>
      </c>
      <c r="J6">
        <f>G49</f>
        <v>0.34881400000000001</v>
      </c>
      <c r="L6">
        <f>G45</f>
        <v>0.15132000000000001</v>
      </c>
      <c r="N6" s="9">
        <f>H49</f>
        <v>0.361674</v>
      </c>
      <c r="P6">
        <f>H45</f>
        <v>0.15083199999999999</v>
      </c>
      <c r="R6" s="7">
        <f>I49</f>
        <v>0.34951442500000007</v>
      </c>
      <c r="T6" s="7">
        <f>I45</f>
        <v>0.16353567500000002</v>
      </c>
      <c r="Y6">
        <f>V49</f>
        <v>0.33633800000000003</v>
      </c>
      <c r="AA6">
        <f>V45</f>
        <v>0.15421799999999999</v>
      </c>
      <c r="AC6" s="9">
        <f>W49</f>
        <v>0.36180699999999999</v>
      </c>
      <c r="AE6">
        <f>W45</f>
        <v>0.15292700000000001</v>
      </c>
    </row>
    <row r="7" spans="1:32" x14ac:dyDescent="0.2">
      <c r="C7" s="1" t="s">
        <v>10</v>
      </c>
      <c r="D7" t="s">
        <v>9</v>
      </c>
      <c r="K7" s="1">
        <f>G22</f>
        <v>0.30996099999999999</v>
      </c>
      <c r="L7">
        <f>G46</f>
        <v>0.23574300000000001</v>
      </c>
      <c r="O7" s="1">
        <f>H22</f>
        <v>0.31902399999999997</v>
      </c>
      <c r="P7">
        <f>H46</f>
        <v>0.23315900000000001</v>
      </c>
      <c r="S7" s="8">
        <f>I22</f>
        <v>0.34831722500000012</v>
      </c>
      <c r="T7" s="7">
        <f>I46</f>
        <v>0.236123</v>
      </c>
      <c r="Z7" s="1">
        <f>V22</f>
        <v>0.34060299999999999</v>
      </c>
      <c r="AA7">
        <f>V46</f>
        <v>0.22911999999999999</v>
      </c>
      <c r="AD7" s="1">
        <f>W22</f>
        <v>0.33701799999999998</v>
      </c>
      <c r="AE7">
        <f>W46</f>
        <v>0.236128</v>
      </c>
    </row>
    <row r="8" spans="1:32" x14ac:dyDescent="0.2">
      <c r="C8" t="s">
        <v>11</v>
      </c>
      <c r="K8">
        <f>G47</f>
        <v>0.27513199999999999</v>
      </c>
      <c r="O8">
        <f>H47</f>
        <v>0.27027099999999998</v>
      </c>
      <c r="S8" s="7">
        <f>I34</f>
        <v>3.8389075000000002E-2</v>
      </c>
      <c r="Z8">
        <f>V34</f>
        <v>3.4216999999999997E-2</v>
      </c>
      <c r="AD8">
        <f>W34</f>
        <v>4.1446999999999998E-2</v>
      </c>
    </row>
    <row r="9" spans="1:32" x14ac:dyDescent="0.2">
      <c r="B9" t="s">
        <v>19</v>
      </c>
      <c r="C9" s="1" t="s">
        <v>13</v>
      </c>
      <c r="D9" t="s">
        <v>12</v>
      </c>
      <c r="J9">
        <f>G59</f>
        <v>0</v>
      </c>
      <c r="K9" s="1">
        <f>G17</f>
        <v>20.007149999999999</v>
      </c>
      <c r="L9">
        <f>G48</f>
        <v>0.282746</v>
      </c>
      <c r="N9">
        <f>H59</f>
        <v>0</v>
      </c>
      <c r="O9" s="1">
        <f>H17</f>
        <v>20.001082</v>
      </c>
      <c r="P9">
        <f>H48</f>
        <v>0.27633000000000002</v>
      </c>
      <c r="R9" s="7">
        <f>I59</f>
        <v>0</v>
      </c>
      <c r="S9" s="8">
        <f>I17</f>
        <v>20.022442224999999</v>
      </c>
      <c r="T9" s="7">
        <f>I48</f>
        <v>0.27519677499999989</v>
      </c>
      <c r="Y9">
        <f>V59</f>
        <v>0</v>
      </c>
      <c r="Z9" s="1">
        <f>V17</f>
        <v>19.936622</v>
      </c>
      <c r="AA9">
        <f>V48</f>
        <v>0.27018199999999998</v>
      </c>
      <c r="AC9">
        <f>W59</f>
        <v>0</v>
      </c>
      <c r="AD9" s="1">
        <f>W17</f>
        <v>20.007366999999999</v>
      </c>
      <c r="AE9">
        <f>W48</f>
        <v>0.26609100000000002</v>
      </c>
    </row>
    <row r="11" spans="1:32" x14ac:dyDescent="0.2">
      <c r="A11" t="s">
        <v>25</v>
      </c>
    </row>
    <row r="12" spans="1:32" x14ac:dyDescent="0.2">
      <c r="A12" t="s">
        <v>18</v>
      </c>
      <c r="G12">
        <v>2007</v>
      </c>
      <c r="H12">
        <v>2008</v>
      </c>
      <c r="I12" s="5" t="s">
        <v>43</v>
      </c>
      <c r="J12" t="s">
        <v>14</v>
      </c>
      <c r="N12" t="s">
        <v>14</v>
      </c>
      <c r="R12" t="s">
        <v>14</v>
      </c>
      <c r="V12">
        <v>1970</v>
      </c>
      <c r="W12">
        <v>2010</v>
      </c>
      <c r="Z12" t="s">
        <v>44</v>
      </c>
      <c r="AB12" t="s">
        <v>46</v>
      </c>
      <c r="AC12" s="26">
        <f>Z33</f>
        <v>2.0313907200000002E-2</v>
      </c>
      <c r="AE12" t="s">
        <v>45</v>
      </c>
      <c r="AF12" t="s">
        <v>52</v>
      </c>
    </row>
    <row r="13" spans="1:32" ht="15" x14ac:dyDescent="0.25">
      <c r="A13" t="s">
        <v>24</v>
      </c>
      <c r="F13" t="str">
        <f>Trends!A2</f>
        <v>sum_xcovmax.nc.txt</v>
      </c>
      <c r="G13" s="2">
        <f>sum_all_txt!DH1</f>
        <v>2.0683240000000001</v>
      </c>
      <c r="H13" s="2">
        <f>sum_all_txt!DI1</f>
        <v>2.0696400000000001</v>
      </c>
      <c r="I13" s="6">
        <f>AVERAGE(sum_all_txt!BX1:DK1)</f>
        <v>2.0520041750000009</v>
      </c>
      <c r="J13" s="3" t="s">
        <v>2</v>
      </c>
      <c r="K13" s="3">
        <f>J2-L2-K3-J4-K2-K4</f>
        <v>3.1069999999999966E-2</v>
      </c>
      <c r="N13" s="3" t="s">
        <v>2</v>
      </c>
      <c r="O13" s="3">
        <f>N2-P2-O3-N4-O2-O4</f>
        <v>-9.2000000000004708E-4</v>
      </c>
      <c r="P13">
        <f>N3-J3</f>
        <v>-8.0400000000002692E-4</v>
      </c>
      <c r="Q13">
        <f>P13-O13</f>
        <v>1.1600000000002017E-4</v>
      </c>
      <c r="R13" s="3" t="s">
        <v>2</v>
      </c>
      <c r="S13" s="11">
        <f>R2-T2-S3-R4-S2-S4</f>
        <v>-1.3780649999999828E-2</v>
      </c>
      <c r="V13" s="2">
        <f>sum_all_txt!BW1</f>
        <v>2.0288089999999999</v>
      </c>
      <c r="W13" s="2">
        <f>sum_all_txt!DK1</f>
        <v>2.071545</v>
      </c>
      <c r="Y13">
        <v>1970</v>
      </c>
      <c r="Z13" s="12">
        <f>Y3+Y5+AA3+AA5+Z7+Z9</f>
        <v>23.493019</v>
      </c>
      <c r="AB13" s="21">
        <f>Z13*AC12*1000</f>
        <v>477.23500781383689</v>
      </c>
      <c r="AD13" s="14" t="s">
        <v>49</v>
      </c>
      <c r="AE13" s="15">
        <f>AC3-Y3</f>
        <v>-0.54434199999999988</v>
      </c>
      <c r="AF13" s="16">
        <f>AE13/(Y14-Y13)</f>
        <v>-1.3608549999999997E-2</v>
      </c>
    </row>
    <row r="14" spans="1:32" x14ac:dyDescent="0.2">
      <c r="A14" t="s">
        <v>23</v>
      </c>
      <c r="F14" t="str">
        <f>Trends!A3</f>
        <v>sum_fu.nc.txt</v>
      </c>
      <c r="G14" s="2">
        <f>sum_all_txt!DH2</f>
        <v>0.28707100000000002</v>
      </c>
      <c r="H14" s="2">
        <f>sum_all_txt!DI2</f>
        <v>0.28773700000000002</v>
      </c>
      <c r="I14" s="6">
        <f>AVERAGE(sum_all_txt!BX2:DK2)</f>
        <v>0.27668929999999997</v>
      </c>
      <c r="J14" s="3" t="s">
        <v>3</v>
      </c>
      <c r="K14" s="3">
        <f>K3-L4+K2</f>
        <v>7.5301000000000007E-2</v>
      </c>
      <c r="N14" s="3" t="s">
        <v>3</v>
      </c>
      <c r="O14" s="3">
        <f>O3-P4+O2</f>
        <v>7.5951999999999992E-2</v>
      </c>
      <c r="P14">
        <f>P3-L3</f>
        <v>1.33599999999999E-3</v>
      </c>
      <c r="Q14">
        <f t="shared" ref="Q14:Q18" si="0">P14-O14</f>
        <v>-7.4616000000000002E-2</v>
      </c>
      <c r="R14" s="3" t="s">
        <v>3</v>
      </c>
      <c r="S14" s="11">
        <f>S3-T4+S2</f>
        <v>7.9974099999999909E-2</v>
      </c>
      <c r="V14" s="2">
        <f>sum_all_txt!BW2</f>
        <v>0.26890599999999998</v>
      </c>
      <c r="W14" s="2">
        <f>sum_all_txt!DK2</f>
        <v>0.28879700000000003</v>
      </c>
      <c r="Y14">
        <v>2010</v>
      </c>
      <c r="Z14" s="12">
        <f>AC3+AC5+AE3+AE5+AD7+AD9</f>
        <v>23.023284999999998</v>
      </c>
      <c r="AB14" s="21">
        <f>Z14*AC12*1000</f>
        <v>467.69287492915203</v>
      </c>
      <c r="AD14" s="15"/>
      <c r="AE14" s="15">
        <f>AE3-AA3</f>
        <v>9.1379999999999934E-3</v>
      </c>
      <c r="AF14" s="16">
        <f>AE14/(Y14-Y13)</f>
        <v>2.2844999999999983E-4</v>
      </c>
    </row>
    <row r="15" spans="1:32" x14ac:dyDescent="0.2">
      <c r="F15" t="str">
        <f>Trends!A4</f>
        <v>sum_cbiotot.nc.txt</v>
      </c>
      <c r="G15" s="2">
        <f>sum_all_txt!DH3</f>
        <v>2.0818530000000002</v>
      </c>
      <c r="H15" s="2">
        <f>sum_all_txt!DI3</f>
        <v>2.0810490000000001</v>
      </c>
      <c r="I15" s="6">
        <f>AVERAGE(sum_all_txt!BX3:DK3)</f>
        <v>2.2477336499999998</v>
      </c>
      <c r="J15" s="3" t="s">
        <v>5</v>
      </c>
      <c r="K15" s="3">
        <f>J4-J6</f>
        <v>1.2859999999999983E-2</v>
      </c>
      <c r="N15" s="3" t="s">
        <v>5</v>
      </c>
      <c r="O15" s="3">
        <f>N4-N6</f>
        <v>2.033000000000007E-3</v>
      </c>
      <c r="P15">
        <f>N5-J5</f>
        <v>2.033000000000007E-3</v>
      </c>
      <c r="Q15">
        <f t="shared" si="0"/>
        <v>0</v>
      </c>
      <c r="R15" s="3" t="s">
        <v>5</v>
      </c>
      <c r="S15" s="11">
        <f>R4-R6</f>
        <v>1.3599999999996948E-4</v>
      </c>
      <c r="V15" s="2">
        <f>sum_all_txt!BW3</f>
        <v>2.5830739999999999</v>
      </c>
      <c r="W15" s="2">
        <f>sum_all_txt!DK3</f>
        <v>2.038732</v>
      </c>
      <c r="Y15" t="s">
        <v>45</v>
      </c>
      <c r="Z15" s="12">
        <f>Z14-Z13</f>
        <v>-0.46973400000000254</v>
      </c>
      <c r="AB15">
        <f>Z15*AC12*1000</f>
        <v>-9.5421328846848539</v>
      </c>
      <c r="AD15" s="15"/>
      <c r="AE15" s="15">
        <f>AC5-Y5</f>
        <v>5.4400000000000004E-3</v>
      </c>
      <c r="AF15" s="16">
        <f>AE15/(Y14-Y13)</f>
        <v>1.36E-4</v>
      </c>
    </row>
    <row r="16" spans="1:32" x14ac:dyDescent="0.2">
      <c r="F16" t="str">
        <f>Trends!A5</f>
        <v>sum_totbiou.nc.txt</v>
      </c>
      <c r="G16" s="2">
        <f>sum_all_txt!DH4</f>
        <v>1.8531759999999999</v>
      </c>
      <c r="H16" s="2">
        <f>sum_all_txt!DI4</f>
        <v>1.853159</v>
      </c>
      <c r="I16" s="6">
        <f>AVERAGE(sum_all_txt!BX4:DK4)</f>
        <v>2.0266335000000004</v>
      </c>
      <c r="J16" s="3" t="s">
        <v>6</v>
      </c>
      <c r="K16" s="3">
        <f>L4-L6+K4</f>
        <v>-7.4587000000000001E-2</v>
      </c>
      <c r="N16" s="3" t="s">
        <v>6</v>
      </c>
      <c r="O16" s="3">
        <f>P4-P6+O4</f>
        <v>-7.4181999999999998E-2</v>
      </c>
      <c r="P16">
        <f>P5-L5</f>
        <v>3.3800000000000496E-4</v>
      </c>
      <c r="Q16">
        <f t="shared" si="0"/>
        <v>7.4520000000000003E-2</v>
      </c>
      <c r="R16" s="3" t="s">
        <v>6</v>
      </c>
      <c r="S16" s="11">
        <f>T4-T6+S4</f>
        <v>-7.9803575000000002E-2</v>
      </c>
      <c r="T16" s="12"/>
      <c r="V16" s="2">
        <f>sum_all_txt!BW4</f>
        <v>2.3673950000000001</v>
      </c>
      <c r="W16" s="2">
        <f>sum_all_txt!DK4</f>
        <v>1.821536</v>
      </c>
      <c r="Y16" t="s">
        <v>47</v>
      </c>
      <c r="Z16" s="12">
        <f>Z15/(Y14-Y13)</f>
        <v>-1.1743350000000064E-2</v>
      </c>
      <c r="AB16">
        <f>AB15/(Y14-Y13)</f>
        <v>-0.23855332211712135</v>
      </c>
      <c r="AD16" s="15"/>
      <c r="AE16" s="15">
        <f>AE5-AA5</f>
        <v>-7.1299999999999697E-3</v>
      </c>
      <c r="AF16" s="16">
        <f>AE16/(Y14-Y13)</f>
        <v>-1.7824999999999924E-4</v>
      </c>
    </row>
    <row r="17" spans="6:32" x14ac:dyDescent="0.2">
      <c r="F17" t="str">
        <f>Trends!A6</f>
        <v>sum_totcsoi.nc.txt</v>
      </c>
      <c r="G17" s="2">
        <f>sum_all_txt!DH5</f>
        <v>20.007149999999999</v>
      </c>
      <c r="H17" s="2">
        <f>sum_all_txt!DI5</f>
        <v>20.001082</v>
      </c>
      <c r="I17" s="6">
        <f>AVERAGE(sum_all_txt!BX5:DK5)</f>
        <v>20.022442224999999</v>
      </c>
      <c r="J17" s="3" t="s">
        <v>10</v>
      </c>
      <c r="K17" s="3">
        <f>J6+L6-L7-K8</f>
        <v>-1.0740999999999945E-2</v>
      </c>
      <c r="N17" s="3" t="s">
        <v>10</v>
      </c>
      <c r="O17" s="3">
        <f>N6+P6-P7-O8</f>
        <v>9.0760000000000285E-3</v>
      </c>
      <c r="P17">
        <f>O7-K7</f>
        <v>9.0629999999999877E-3</v>
      </c>
      <c r="Q17">
        <f t="shared" si="0"/>
        <v>-1.3000000000040757E-5</v>
      </c>
      <c r="R17" s="3" t="s">
        <v>10</v>
      </c>
      <c r="S17" s="11">
        <f>R6+T6-T7-S8</f>
        <v>0.2385380250000001</v>
      </c>
      <c r="V17" s="2">
        <f>sum_all_txt!BW5</f>
        <v>19.936622</v>
      </c>
      <c r="W17" s="2">
        <f>sum_all_txt!DK5</f>
        <v>20.007366999999999</v>
      </c>
      <c r="Y17" t="s">
        <v>86</v>
      </c>
      <c r="AD17" s="15"/>
      <c r="AE17" s="15">
        <f>AD7-Z7</f>
        <v>-3.5850000000000048E-3</v>
      </c>
      <c r="AF17" s="16">
        <f>AE17/(Y14-Y13)</f>
        <v>-8.9625000000000119E-5</v>
      </c>
    </row>
    <row r="18" spans="6:32" ht="15" x14ac:dyDescent="0.25">
      <c r="F18" t="str">
        <f>Trends!A7</f>
        <v>sum_stddown.nc.txt</v>
      </c>
      <c r="G18" s="2">
        <f>sum_all_txt!DH6</f>
        <v>0.28356199999999998</v>
      </c>
      <c r="H18" s="2">
        <f>sum_all_txt!DI6</f>
        <v>0.28523599999999999</v>
      </c>
      <c r="I18" s="6">
        <f>AVERAGE(sum_all_txt!BX6:DK6)</f>
        <v>0.29870817499999996</v>
      </c>
      <c r="J18" s="3" t="s">
        <v>13</v>
      </c>
      <c r="K18" s="3">
        <f>K8-L9</f>
        <v>-7.6140000000000096E-3</v>
      </c>
      <c r="N18" s="3" t="s">
        <v>13</v>
      </c>
      <c r="O18" s="3">
        <f>O8-P9</f>
        <v>-6.0590000000000366E-3</v>
      </c>
      <c r="P18">
        <f>O9-K9</f>
        <v>-6.0679999999990741E-3</v>
      </c>
      <c r="Q18">
        <f t="shared" si="0"/>
        <v>-8.9999999990375557E-6</v>
      </c>
      <c r="R18" s="3" t="s">
        <v>13</v>
      </c>
      <c r="S18" s="11">
        <f>S8-T9</f>
        <v>-0.2368076999999999</v>
      </c>
      <c r="V18" s="2">
        <f>sum_all_txt!BW6</f>
        <v>0.28894199999999998</v>
      </c>
      <c r="W18" s="2">
        <f>sum_all_txt!DK6</f>
        <v>0.29094999999999999</v>
      </c>
      <c r="AD18" s="14" t="s">
        <v>50</v>
      </c>
      <c r="AE18" s="15">
        <f>AD9-Z9</f>
        <v>7.0744999999998726E-2</v>
      </c>
      <c r="AF18" s="16">
        <f>AE18/(Y14-Y13)</f>
        <v>1.7686249999999681E-3</v>
      </c>
    </row>
    <row r="19" spans="6:32" x14ac:dyDescent="0.2">
      <c r="F19" t="str">
        <f>Trends!A8</f>
        <v>sum_cgrain.nc.txt</v>
      </c>
      <c r="G19" s="2">
        <f>sum_all_txt!DH7</f>
        <v>8.0090999999999996E-2</v>
      </c>
      <c r="H19" s="2">
        <f>sum_all_txt!DI7</f>
        <v>7.7396999999999994E-2</v>
      </c>
      <c r="I19" s="6">
        <f>AVERAGE(sum_all_txt!BX7:DK7)</f>
        <v>6.5168199999999982E-2</v>
      </c>
      <c r="S19" s="12"/>
      <c r="V19" s="2">
        <f>sum_all_txt!BW7</f>
        <v>5.2875999999999999E-2</v>
      </c>
      <c r="W19" s="2">
        <f>sum_all_txt!DK7</f>
        <v>7.5991000000000003E-2</v>
      </c>
      <c r="AD19" s="15"/>
      <c r="AE19" s="15"/>
      <c r="AF19" s="15"/>
    </row>
    <row r="20" spans="6:32" x14ac:dyDescent="0.2">
      <c r="F20" t="str">
        <f>Trends!A9</f>
        <v>sum_vegtype0.nc.txt</v>
      </c>
      <c r="G20" s="2">
        <f>sum_all_txt!DH8</f>
        <v>9.2772889999999997</v>
      </c>
      <c r="H20" s="2">
        <f>sum_all_txt!DI8</f>
        <v>9.2770620000000008</v>
      </c>
      <c r="I20" s="6">
        <f>AVERAGE(sum_all_txt!BX8:DK8)</f>
        <v>9.1962628000000013</v>
      </c>
      <c r="J20" s="4" t="s">
        <v>15</v>
      </c>
      <c r="K20" s="4">
        <f>SUM(K13:K18)</f>
        <v>2.6288999999999993E-2</v>
      </c>
      <c r="N20" s="4" t="s">
        <v>15</v>
      </c>
      <c r="O20" s="4">
        <f>SUM(O13:O18)</f>
        <v>5.899999999999947E-3</v>
      </c>
      <c r="P20">
        <f>O21-K21</f>
        <v>5.8979999999984045E-3</v>
      </c>
      <c r="R20" s="4" t="s">
        <v>15</v>
      </c>
      <c r="S20" s="13">
        <f>SUM(S13:S18)</f>
        <v>-1.1743799999999749E-2</v>
      </c>
      <c r="V20" s="2">
        <f>sum_all_txt!BW8</f>
        <v>8.9064510000000006</v>
      </c>
      <c r="W20" s="2">
        <f>sum_all_txt!DK8</f>
        <v>9.3451590000000007</v>
      </c>
      <c r="AB20" s="21"/>
      <c r="AD20" s="15"/>
      <c r="AE20" s="15">
        <f>SUM(AE13:AE18)</f>
        <v>-0.46973400000000121</v>
      </c>
      <c r="AF20" s="15">
        <f>AE20/(Y14-Y13)</f>
        <v>-1.1743350000000031E-2</v>
      </c>
    </row>
    <row r="21" spans="6:32" x14ac:dyDescent="0.2">
      <c r="F21" t="str">
        <f>Trends!A10</f>
        <v>sum_aynpptot.nc.txt</v>
      </c>
      <c r="G21" s="2">
        <f>sum_all_txt!DH9</f>
        <v>0.67894900000000002</v>
      </c>
      <c r="H21" s="2">
        <f>sum_all_txt!DI9</f>
        <v>0.64563700000000002</v>
      </c>
      <c r="I21" s="6">
        <f>AVERAGE(sum_all_txt!BX9:DK9)</f>
        <v>0.61529887500000013</v>
      </c>
      <c r="J21" s="4" t="s">
        <v>16</v>
      </c>
      <c r="K21" s="4">
        <f>J3+J5+L3+L5+K7+K9</f>
        <v>23.0442</v>
      </c>
      <c r="N21" s="4" t="s">
        <v>16</v>
      </c>
      <c r="O21" s="4">
        <f>N3+N5+P3+P5+O7+O9</f>
        <v>23.050097999999998</v>
      </c>
      <c r="R21" s="4" t="s">
        <v>16</v>
      </c>
      <c r="S21" s="13">
        <f>R3+R5+T3+T5+S7+S9</f>
        <v>23.2668517</v>
      </c>
      <c r="V21" s="2">
        <f>sum_all_txt!BW9</f>
        <v>0.59997699999999998</v>
      </c>
      <c r="W21" s="2">
        <f>sum_all_txt!DK9</f>
        <v>0.59641900000000003</v>
      </c>
      <c r="AD21" s="15"/>
      <c r="AE21" s="15"/>
      <c r="AF21" s="15"/>
    </row>
    <row r="22" spans="6:32" ht="15" x14ac:dyDescent="0.25">
      <c r="F22" t="str">
        <f>Trends!A11</f>
        <v>sum_totlit.nc.txt</v>
      </c>
      <c r="G22" s="2">
        <f>sum_all_txt!DH10</f>
        <v>0.30996099999999999</v>
      </c>
      <c r="H22" s="2">
        <f>sum_all_txt!DI10</f>
        <v>0.31902399999999997</v>
      </c>
      <c r="I22" s="6">
        <f>AVERAGE(sum_all_txt!BX10:DK10)</f>
        <v>0.34831722500000012</v>
      </c>
      <c r="V22" s="2">
        <f>sum_all_txt!BW10</f>
        <v>0.34060299999999999</v>
      </c>
      <c r="W22" s="2">
        <f>sum_all_txt!DK10</f>
        <v>0.33701799999999998</v>
      </c>
      <c r="AD22" s="14" t="s">
        <v>51</v>
      </c>
      <c r="AE22" s="15"/>
      <c r="AF22" s="16">
        <f>AF14+AF16</f>
        <v>5.0200000000000597E-5</v>
      </c>
    </row>
    <row r="23" spans="6:32" ht="15" x14ac:dyDescent="0.25">
      <c r="F23" t="str">
        <f>Trends!A12</f>
        <v>sum_ayneetot.nc.txt</v>
      </c>
      <c r="G23" s="2">
        <f>sum_all_txt!DH11</f>
        <v>0.16045999999999999</v>
      </c>
      <c r="H23" s="2">
        <f>sum_all_txt!DI11</f>
        <v>0.13614799999999999</v>
      </c>
      <c r="I23" s="6">
        <f>AVERAGE(sum_all_txt!BX11:DK11)</f>
        <v>0.10397917500000001</v>
      </c>
      <c r="P23">
        <f>P20-O20</f>
        <v>-2.0000000015424346E-6</v>
      </c>
      <c r="V23" s="2">
        <f>sum_all_txt!BW11</f>
        <v>0.100675</v>
      </c>
      <c r="W23" s="2">
        <f>sum_all_txt!DK11</f>
        <v>9.4200000000000006E-2</v>
      </c>
      <c r="AD23" s="14" t="s">
        <v>48</v>
      </c>
      <c r="AE23" s="15"/>
      <c r="AF23" s="16">
        <f>AF15+AF17</f>
        <v>4.637499999999988E-5</v>
      </c>
    </row>
    <row r="24" spans="6:32" x14ac:dyDescent="0.2">
      <c r="F24" t="str">
        <f>Trends!A13</f>
        <v>sum_aynbp.nc.txt</v>
      </c>
      <c r="G24" s="2">
        <f>sum_all_txt!DH12</f>
        <v>2.6287999999999999E-2</v>
      </c>
      <c r="H24" s="2">
        <f>sum_all_txt!DI12</f>
        <v>5.8999999999999999E-3</v>
      </c>
      <c r="I24" s="6">
        <f>AVERAGE(sum_all_txt!BX12:DK12)</f>
        <v>-1.1743650000000005E-2</v>
      </c>
      <c r="P24">
        <f>SUM(P13:P18)</f>
        <v>5.8980000000008886E-3</v>
      </c>
      <c r="V24" s="2">
        <f>sum_all_txt!BW12</f>
        <v>1.2609E-2</v>
      </c>
      <c r="W24" s="2">
        <f>sum_all_txt!DK12</f>
        <v>-3.5005000000000001E-2</v>
      </c>
    </row>
    <row r="25" spans="6:32" x14ac:dyDescent="0.2">
      <c r="F25" t="str">
        <f>Trends!A14</f>
        <v>sum_ayCH4.nc.txt</v>
      </c>
      <c r="G25" s="2">
        <f>sum_all_txt!DH13</f>
        <v>57.573743</v>
      </c>
      <c r="H25" s="2">
        <f>sum_all_txt!DI13</f>
        <v>56.263508000000002</v>
      </c>
      <c r="I25" s="6">
        <f>AVERAGE(sum_all_txt!BX13:DK13)</f>
        <v>56.898239400000001</v>
      </c>
      <c r="V25" s="2">
        <f>sum_all_txt!BW13</f>
        <v>55.999809999999997</v>
      </c>
      <c r="W25" s="2">
        <f>sum_all_txt!DK13</f>
        <v>52.618823999999996</v>
      </c>
    </row>
    <row r="26" spans="6:32" x14ac:dyDescent="0.2">
      <c r="F26" t="str">
        <f>Trends!A15</f>
        <v>sum_ayn2oflux.nc.txt</v>
      </c>
      <c r="G26" s="2">
        <f>sum_all_txt!DH14</f>
        <v>0</v>
      </c>
      <c r="H26" s="2">
        <f>sum_all_txt!DI14</f>
        <v>0</v>
      </c>
      <c r="I26" s="6">
        <f>AVERAGE(sum_all_txt!BX14:DK14)</f>
        <v>0</v>
      </c>
      <c r="T26" s="12">
        <f>S20-I13</f>
        <v>-2.0637479750000005</v>
      </c>
      <c r="V26" s="2">
        <f>sum_all_txt!BW14</f>
        <v>0</v>
      </c>
      <c r="W26" s="2">
        <f>sum_all_txt!DK14</f>
        <v>0</v>
      </c>
    </row>
    <row r="27" spans="6:32" x14ac:dyDescent="0.2">
      <c r="F27" t="str">
        <f>Trends!A16</f>
        <v>sum_gdd5this.nc.txt</v>
      </c>
      <c r="G27" s="2">
        <f>sum_all_txt!DH15</f>
        <v>5440.1343989999996</v>
      </c>
      <c r="H27" s="2">
        <f>sum_all_txt!DI15</f>
        <v>5362.1642780000002</v>
      </c>
      <c r="I27" s="6">
        <f>AVERAGE(sum_all_txt!BX15:DK15)</f>
        <v>5293.5563986500001</v>
      </c>
      <c r="V27" s="2">
        <f>sum_all_txt!BW15</f>
        <v>5307.3874649999998</v>
      </c>
      <c r="W27" s="2">
        <f>sum_all_txt!DK15</f>
        <v>5280.4412419999999</v>
      </c>
    </row>
    <row r="28" spans="6:32" x14ac:dyDescent="0.2">
      <c r="F28" t="str">
        <f>Trends!A17</f>
        <v>sum_ayprcp.nc.txt</v>
      </c>
      <c r="G28" s="2">
        <f>sum_all_txt!DH16</f>
        <v>1478.2789270000001</v>
      </c>
      <c r="H28" s="2">
        <f>sum_all_txt!DI16</f>
        <v>1350.5009399999999</v>
      </c>
      <c r="I28" s="6">
        <f>AVERAGE(sum_all_txt!BX16:DK16)</f>
        <v>1538.9325019999999</v>
      </c>
      <c r="V28" s="2">
        <f>sum_all_txt!BW16</f>
        <v>1525.704166</v>
      </c>
      <c r="W28" s="2">
        <f>sum_all_txt!DK16</f>
        <v>1384.7420059999999</v>
      </c>
    </row>
    <row r="29" spans="6:32" x14ac:dyDescent="0.2">
      <c r="F29" t="str">
        <f>Trends!A18</f>
        <v>sum_totceco.nc.txt</v>
      </c>
      <c r="G29" s="2">
        <f>sum_all_txt!DH17</f>
        <v>23.044198999999999</v>
      </c>
      <c r="H29" s="2">
        <f>sum_all_txt!DI17</f>
        <v>23.0501</v>
      </c>
      <c r="I29" s="6">
        <f>AVERAGE(sum_all_txt!BX17:DK17)</f>
        <v>23.266851450000001</v>
      </c>
      <c r="V29" s="2">
        <f>sum_all_txt!BW17</f>
        <v>23.493020000000001</v>
      </c>
      <c r="W29" s="2">
        <f>sum_all_txt!DK17</f>
        <v>23.023285000000001</v>
      </c>
      <c r="Y29" s="23" t="s">
        <v>66</v>
      </c>
      <c r="Z29" s="24">
        <f>summary!AV33</f>
        <v>22042</v>
      </c>
      <c r="AA29" s="23"/>
    </row>
    <row r="30" spans="6:32" x14ac:dyDescent="0.2">
      <c r="F30" t="str">
        <f>Trends!A19</f>
        <v>sum_yrleach.nc.txt</v>
      </c>
      <c r="G30" s="2">
        <f>sum_all_txt!DH18</f>
        <v>2.4030000000000002E-3</v>
      </c>
      <c r="H30" s="2">
        <f>sum_all_txt!DI18</f>
        <v>1.7730000000000001E-3</v>
      </c>
      <c r="I30" s="6">
        <f>AVERAGE(sum_all_txt!BX18:DK18)</f>
        <v>2.8466999999999998E-3</v>
      </c>
      <c r="K30" s="17"/>
      <c r="L30" s="17"/>
      <c r="M30" s="17"/>
      <c r="N30" s="17"/>
      <c r="O30" s="17"/>
      <c r="P30" s="17"/>
      <c r="Q30" s="17"/>
      <c r="R30" s="17"/>
      <c r="S30" s="17"/>
      <c r="V30" s="2">
        <f>sum_all_txt!BW18</f>
        <v>2.4550000000000002E-3</v>
      </c>
      <c r="W30" s="2">
        <f>sum_all_txt!DK18</f>
        <v>2.232E-3</v>
      </c>
      <c r="Y30" s="23" t="s">
        <v>112</v>
      </c>
      <c r="Z30" s="24">
        <f>Z29*AA30</f>
        <v>22042</v>
      </c>
      <c r="AA30" s="23">
        <v>1</v>
      </c>
    </row>
    <row r="31" spans="6:32" x14ac:dyDescent="0.2">
      <c r="F31" t="str">
        <f>Trends!A20</f>
        <v>sum_logging.nc.txt</v>
      </c>
      <c r="G31" s="2">
        <f>sum_all_txt!DH19</f>
        <v>8.8739999999999999E-3</v>
      </c>
      <c r="H31" s="2">
        <f>sum_all_txt!DI19</f>
        <v>7.3020000000000003E-3</v>
      </c>
      <c r="I31" s="6">
        <f>AVERAGE(sum_all_txt!BX19:DK19)</f>
        <v>9.6504999999999976E-3</v>
      </c>
      <c r="K31" s="17"/>
      <c r="L31" s="17"/>
      <c r="M31" s="17"/>
      <c r="N31" s="17"/>
      <c r="O31" s="17"/>
      <c r="P31" s="17"/>
      <c r="Q31" s="17"/>
      <c r="R31" s="17"/>
      <c r="S31" s="19"/>
      <c r="V31" s="2">
        <f>sum_all_txt!BW19</f>
        <v>0</v>
      </c>
      <c r="W31" s="2">
        <f>sum_all_txt!DK19</f>
        <v>7.9380000000000006E-3</v>
      </c>
      <c r="Y31" s="23" t="s">
        <v>65</v>
      </c>
      <c r="Z31" s="23">
        <f>Z30*960*960</f>
        <v>20313907200</v>
      </c>
      <c r="AA31" s="23" t="s">
        <v>64</v>
      </c>
    </row>
    <row r="32" spans="6:32" x14ac:dyDescent="0.2">
      <c r="F32" t="str">
        <f>Trends!A21</f>
        <v>sum_soilcomb.nc.txt</v>
      </c>
      <c r="G32" s="2">
        <f>sum_all_txt!DH20</f>
        <v>1.4E-5</v>
      </c>
      <c r="H32" s="2">
        <f>sum_all_txt!DI20</f>
        <v>3.1000000000000001E-5</v>
      </c>
      <c r="I32" s="6">
        <f>AVERAGE(sum_all_txt!BX20:DK20)</f>
        <v>9.5500000000000017E-5</v>
      </c>
      <c r="K32" s="17"/>
      <c r="L32" s="17"/>
      <c r="M32" s="17"/>
      <c r="N32" s="17"/>
      <c r="O32" s="17"/>
      <c r="P32" s="17"/>
      <c r="Q32" s="17"/>
      <c r="R32" s="17"/>
      <c r="S32" s="17"/>
      <c r="V32" s="2">
        <f>sum_all_txt!BW20</f>
        <v>0</v>
      </c>
      <c r="W32" s="2">
        <f>sum_all_txt!DK20</f>
        <v>8.0400000000000003E-4</v>
      </c>
      <c r="Y32" s="23" t="s">
        <v>67</v>
      </c>
      <c r="Z32" s="25">
        <f>Z31/1000000</f>
        <v>20313.907200000001</v>
      </c>
      <c r="AA32" s="23">
        <v>1000000</v>
      </c>
    </row>
    <row r="33" spans="6:31" x14ac:dyDescent="0.2">
      <c r="F33" t="str">
        <f>Trends!A22</f>
        <v>sum_vegcomb.nc.txt</v>
      </c>
      <c r="G33" s="2">
        <f>sum_all_txt!DH21</f>
        <v>9.7E-5</v>
      </c>
      <c r="H33" s="2">
        <f>sum_all_txt!DI21</f>
        <v>7.7000000000000001E-5</v>
      </c>
      <c r="I33" s="6">
        <f>AVERAGE(sum_all_txt!BX21:DK21)</f>
        <v>3.2445000000000005E-4</v>
      </c>
      <c r="K33" s="17"/>
      <c r="L33" s="17"/>
      <c r="M33" s="17"/>
      <c r="N33" s="17"/>
      <c r="O33" s="17"/>
      <c r="P33" s="17"/>
      <c r="Q33" s="17"/>
      <c r="R33" s="17"/>
      <c r="S33" s="17"/>
      <c r="V33" s="2">
        <f>sum_all_txt!BW21</f>
        <v>0</v>
      </c>
      <c r="W33" s="2">
        <f>sum_all_txt!DK21</f>
        <v>1.601E-3</v>
      </c>
      <c r="Y33" s="23" t="s">
        <v>68</v>
      </c>
      <c r="Z33" s="37">
        <f>Z32/1000000</f>
        <v>2.0313907200000002E-2</v>
      </c>
      <c r="AA33" s="23">
        <v>1000000</v>
      </c>
    </row>
    <row r="34" spans="6:31" x14ac:dyDescent="0.2">
      <c r="F34" t="str">
        <f>Trends!A23</f>
        <v>sum_strawc.nc.txt</v>
      </c>
      <c r="G34" s="2">
        <f>sum_all_txt!DH22</f>
        <v>4.3040000000000002E-2</v>
      </c>
      <c r="H34" s="2">
        <f>sum_all_txt!DI22</f>
        <v>4.265E-2</v>
      </c>
      <c r="I34" s="6">
        <f>AVERAGE(sum_all_txt!BX22:DK22)</f>
        <v>3.8389075000000002E-2</v>
      </c>
      <c r="K34" s="18"/>
      <c r="L34" s="17"/>
      <c r="M34" s="17"/>
      <c r="N34" s="17"/>
      <c r="O34" s="18"/>
      <c r="P34" s="17"/>
      <c r="Q34" s="17"/>
      <c r="R34" s="17"/>
      <c r="S34" s="20"/>
      <c r="V34" s="2">
        <f>sum_all_txt!BW22</f>
        <v>3.4216999999999997E-2</v>
      </c>
      <c r="W34" s="2">
        <f>sum_all_txt!DK22</f>
        <v>4.1446999999999998E-2</v>
      </c>
      <c r="Y34" s="23"/>
      <c r="Z34" s="23"/>
      <c r="AA34" s="23"/>
    </row>
    <row r="35" spans="6:31" x14ac:dyDescent="0.2">
      <c r="F35" t="str">
        <f>Trends!A24</f>
        <v>sum_deadcrem.nc.txt</v>
      </c>
      <c r="G35" s="2">
        <f>sum_all_txt!DH23</f>
        <v>6.6000000000000005E-5</v>
      </c>
      <c r="H35" s="2">
        <f>sum_all_txt!DI23</f>
        <v>1.5899999999999999E-4</v>
      </c>
      <c r="I35" s="6">
        <f>AVERAGE(sum_all_txt!BX23:DK23)</f>
        <v>1.4642500000000002E-4</v>
      </c>
      <c r="K35" s="17"/>
      <c r="L35" s="17"/>
      <c r="M35" s="17"/>
      <c r="N35" s="17"/>
      <c r="O35" s="17"/>
      <c r="P35" s="17"/>
      <c r="Q35" s="17"/>
      <c r="R35" s="17"/>
      <c r="S35" s="17"/>
      <c r="V35" s="2">
        <f>sum_all_txt!BW23</f>
        <v>0</v>
      </c>
      <c r="W35" s="2">
        <f>sum_all_txt!DK23</f>
        <v>1.02E-4</v>
      </c>
      <c r="Y35" s="23">
        <v>1970</v>
      </c>
      <c r="Z35" s="24">
        <f>Z13*1000*Z33</f>
        <v>477.23500781383683</v>
      </c>
      <c r="AA35" s="23" t="s">
        <v>46</v>
      </c>
    </row>
    <row r="36" spans="6:31" x14ac:dyDescent="0.2">
      <c r="F36" t="str">
        <f>Trends!A25</f>
        <v>sum_livecrem.nc.txt</v>
      </c>
      <c r="G36" s="2">
        <f>sum_all_txt!DH24</f>
        <v>1.0862999999999999E-2</v>
      </c>
      <c r="H36" s="2">
        <f>sum_all_txt!DI24</f>
        <v>9.9340000000000001E-3</v>
      </c>
      <c r="I36" s="6">
        <f>AVERAGE(sum_all_txt!BX24:DK24)</f>
        <v>1.159925E-2</v>
      </c>
      <c r="K36" s="17" t="s">
        <v>76</v>
      </c>
      <c r="L36" s="17"/>
      <c r="M36" s="17"/>
      <c r="N36" s="17"/>
      <c r="O36" s="17"/>
      <c r="P36" s="17"/>
      <c r="Q36" s="17"/>
      <c r="R36" s="17"/>
      <c r="S36" s="17"/>
      <c r="V36" s="2">
        <f>sum_all_txt!BW24</f>
        <v>9.7400000000000004E-4</v>
      </c>
      <c r="W36" s="2">
        <f>sum_all_txt!DK24</f>
        <v>9.2599999999999991E-3</v>
      </c>
      <c r="Y36" s="23">
        <v>2010</v>
      </c>
      <c r="Z36" s="24">
        <f>Z14*1000*Z33</f>
        <v>467.69287492915197</v>
      </c>
      <c r="AA36" s="23" t="s">
        <v>46</v>
      </c>
    </row>
    <row r="37" spans="6:31" x14ac:dyDescent="0.2">
      <c r="F37" t="str">
        <f>Trends!A26</f>
        <v>sum_cdisturb.nc.txt</v>
      </c>
      <c r="G37" s="2">
        <f>sum_all_txt!DH25</f>
        <v>1.0189999999999999E-3</v>
      </c>
      <c r="H37" s="2">
        <f>sum_all_txt!DI25</f>
        <v>9.5E-4</v>
      </c>
      <c r="I37" s="6">
        <f>AVERAGE(sum_all_txt!BX25:DK25)</f>
        <v>9.4414999999999972E-4</v>
      </c>
      <c r="K37" s="17" t="s">
        <v>77</v>
      </c>
      <c r="L37" s="17"/>
      <c r="M37" s="17"/>
      <c r="N37" s="17"/>
      <c r="O37" s="17"/>
      <c r="P37" s="17" t="s">
        <v>55</v>
      </c>
      <c r="Q37" s="17"/>
      <c r="R37" s="17"/>
      <c r="S37" s="17"/>
      <c r="V37" s="2">
        <f>sum_all_txt!BW25</f>
        <v>9.7400000000000004E-4</v>
      </c>
      <c r="W37" s="2">
        <f>sum_all_txt!DK25</f>
        <v>8.3699999999999996E-4</v>
      </c>
      <c r="Y37" s="23" t="s">
        <v>69</v>
      </c>
      <c r="Z37" s="24">
        <f>Z36-Z35</f>
        <v>-9.542132884684861</v>
      </c>
      <c r="AA37" s="23"/>
    </row>
    <row r="38" spans="6:31" x14ac:dyDescent="0.2">
      <c r="F38" t="str">
        <f>Trends!A27</f>
        <v>sum_totwdl.nc.txt</v>
      </c>
      <c r="G38" s="2">
        <f>sum_all_txt!DH26</f>
        <v>0</v>
      </c>
      <c r="H38" s="2">
        <f>sum_all_txt!DI26</f>
        <v>0</v>
      </c>
      <c r="I38" s="6">
        <f>AVERAGE(sum_all_txt!BX26:DK26)</f>
        <v>2.7500000000000001E-7</v>
      </c>
      <c r="K38" s="17" t="s">
        <v>53</v>
      </c>
      <c r="L38" s="17"/>
      <c r="M38" s="17"/>
      <c r="N38" s="17"/>
      <c r="O38" s="17"/>
      <c r="P38" s="17" t="s">
        <v>56</v>
      </c>
      <c r="Q38" s="17"/>
      <c r="R38" s="17"/>
      <c r="S38" s="17"/>
      <c r="V38" s="2">
        <f>sum_all_txt!BW26</f>
        <v>1.9999999999999999E-6</v>
      </c>
      <c r="W38" s="2">
        <f>sum_all_txt!DK26</f>
        <v>0</v>
      </c>
      <c r="Y38" s="23" t="s">
        <v>70</v>
      </c>
      <c r="Z38" s="23">
        <f>Z37/(Y14-Y13)</f>
        <v>-0.23855332211712152</v>
      </c>
      <c r="AA38" s="23"/>
    </row>
    <row r="39" spans="6:31" x14ac:dyDescent="0.2">
      <c r="F39" t="str">
        <f>Trends!A28</f>
        <v>sum_stdwdc.nc.txt</v>
      </c>
      <c r="G39" s="2">
        <f>sum_all_txt!DH27</f>
        <v>9.4657000000000005E-2</v>
      </c>
      <c r="H39" s="2">
        <f>sum_all_txt!DI27</f>
        <v>9.5992999999999995E-2</v>
      </c>
      <c r="I39" s="6">
        <f>AVERAGE(sum_all_txt!BX27:DK27)</f>
        <v>9.4638750000000008E-2</v>
      </c>
      <c r="K39" s="17" t="s">
        <v>54</v>
      </c>
      <c r="L39" s="17"/>
      <c r="M39" s="17"/>
      <c r="N39" s="17"/>
      <c r="O39" s="17"/>
      <c r="P39" s="17" t="s">
        <v>57</v>
      </c>
      <c r="Q39" s="17"/>
      <c r="R39" s="17"/>
      <c r="S39" s="17"/>
      <c r="V39" s="2">
        <f>sum_all_txt!BW27</f>
        <v>9.0050000000000005E-2</v>
      </c>
      <c r="W39" s="2">
        <f>sum_all_txt!DK27</f>
        <v>9.9187999999999998E-2</v>
      </c>
    </row>
    <row r="40" spans="6:31" x14ac:dyDescent="0.2">
      <c r="F40" t="str">
        <f>Trends!A29</f>
        <v>sum_rawlitc.nc.txt</v>
      </c>
      <c r="G40" s="2">
        <f>sum_all_txt!DH28</f>
        <v>0.361674</v>
      </c>
      <c r="H40" s="2">
        <f>sum_all_txt!DI28</f>
        <v>0.363707</v>
      </c>
      <c r="I40" s="6">
        <f>AVERAGE(sum_all_txt!BX28:DK28)</f>
        <v>0.34965042500000004</v>
      </c>
      <c r="K40" s="17"/>
      <c r="L40" s="17"/>
      <c r="M40" s="17"/>
      <c r="N40" s="17"/>
      <c r="O40" s="17"/>
      <c r="P40" s="17"/>
      <c r="Q40" s="17"/>
      <c r="R40" s="17"/>
      <c r="S40" s="17"/>
      <c r="V40" s="2">
        <f>sum_all_txt!BW28</f>
        <v>0.34377799999999997</v>
      </c>
      <c r="W40" s="2">
        <f>sum_all_txt!DK28</f>
        <v>0.34921799999999997</v>
      </c>
      <c r="Y40" s="36" t="s">
        <v>113</v>
      </c>
      <c r="Z40" s="36"/>
      <c r="AA40" s="36"/>
      <c r="AB40" s="36"/>
      <c r="AC40" s="10"/>
      <c r="AD40" s="10"/>
      <c r="AE40" s="10"/>
    </row>
    <row r="41" spans="6:31" x14ac:dyDescent="0.2">
      <c r="F41" t="str">
        <f>Trends!A30</f>
        <v>sum_fallw.nc.txt</v>
      </c>
      <c r="G41" s="2">
        <f>sum_all_txt!DH29</f>
        <v>0.148177</v>
      </c>
      <c r="H41" s="2">
        <f>sum_all_txt!DI29</f>
        <v>0.149169</v>
      </c>
      <c r="I41" s="6">
        <f>AVERAGE(sum_all_txt!BX29:DK29)</f>
        <v>0.15941897499999994</v>
      </c>
      <c r="K41" s="17" t="s">
        <v>78</v>
      </c>
      <c r="L41" s="17"/>
      <c r="M41" s="17"/>
      <c r="N41" s="17"/>
      <c r="O41" s="17"/>
      <c r="P41" s="17"/>
      <c r="Q41" s="17"/>
      <c r="R41" s="17"/>
      <c r="S41" s="17"/>
      <c r="V41" s="2">
        <f>sum_all_txt!BW29</f>
        <v>0.16312099999999999</v>
      </c>
      <c r="W41" s="2">
        <f>sum_all_txt!DK29</f>
        <v>0.14910399999999999</v>
      </c>
      <c r="Y41" s="36" t="s">
        <v>111</v>
      </c>
      <c r="Z41" s="36"/>
      <c r="AA41" s="36"/>
      <c r="AB41" s="36"/>
      <c r="AC41" s="10"/>
      <c r="AD41" s="10"/>
    </row>
    <row r="42" spans="6:31" x14ac:dyDescent="0.2">
      <c r="F42" t="str">
        <f>Trends!A31</f>
        <v>sum_livc2std.nc.txt</v>
      </c>
      <c r="G42" s="2">
        <f>sum_all_txt!DH30</f>
        <v>7.4200000000000004E-4</v>
      </c>
      <c r="H42" s="2">
        <f>sum_all_txt!DI30</f>
        <v>6.7299999999999999E-4</v>
      </c>
      <c r="I42" s="6">
        <f>AVERAGE(sum_all_txt!BX30:DK30)</f>
        <v>8.550500000000001E-4</v>
      </c>
      <c r="K42" s="17" t="s">
        <v>79</v>
      </c>
      <c r="L42" s="17"/>
      <c r="M42" s="17"/>
      <c r="N42" s="17"/>
      <c r="O42" s="17"/>
      <c r="P42" s="17"/>
      <c r="Q42" s="17"/>
      <c r="R42" s="17"/>
      <c r="S42" s="17"/>
      <c r="V42" s="2">
        <f>sum_all_txt!BW30</f>
        <v>0</v>
      </c>
      <c r="W42" s="2">
        <f>sum_all_txt!DK30</f>
        <v>1.209E-3</v>
      </c>
      <c r="Y42" s="36"/>
      <c r="Z42" s="36"/>
      <c r="AA42" s="36"/>
      <c r="AB42" s="36"/>
      <c r="AC42" s="10"/>
      <c r="AD42" s="10"/>
    </row>
    <row r="43" spans="6:31" x14ac:dyDescent="0.2">
      <c r="F43" t="str">
        <f>Trends!A32</f>
        <v>sum_livc2down.nc.txt</v>
      </c>
      <c r="G43" s="2">
        <f>sum_all_txt!DH31</f>
        <v>3.1150000000000001E-3</v>
      </c>
      <c r="H43" s="2">
        <f>sum_all_txt!DI31</f>
        <v>2.7599999999999999E-3</v>
      </c>
      <c r="I43" s="6">
        <f>AVERAGE(sum_all_txt!BX31:DK31)</f>
        <v>3.432175E-3</v>
      </c>
      <c r="V43" s="2">
        <f>sum_all_txt!BW31</f>
        <v>0</v>
      </c>
      <c r="W43" s="2">
        <f>sum_all_txt!DK31</f>
        <v>4.8690000000000001E-3</v>
      </c>
    </row>
    <row r="44" spans="6:31" x14ac:dyDescent="0.2">
      <c r="F44" t="str">
        <f>Trends!A33</f>
        <v>sum_stdwcloss.nc.txt</v>
      </c>
      <c r="G44" s="2">
        <f>sum_all_txt!DH32</f>
        <v>7.3618000000000003E-2</v>
      </c>
      <c r="H44" s="2">
        <f>sum_all_txt!DI32</f>
        <v>7.3889999999999997E-2</v>
      </c>
      <c r="I44" s="6">
        <f>AVERAGE(sum_all_txt!BX32:DK32)</f>
        <v>8.0299925000000022E-2</v>
      </c>
      <c r="V44" s="2">
        <f>sum_all_txt!BW32</f>
        <v>7.9238000000000003E-2</v>
      </c>
      <c r="W44" s="2">
        <f>sum_all_txt!DK32</f>
        <v>7.4233999999999994E-2</v>
      </c>
      <c r="Y44">
        <v>9.2159999999999999E-7</v>
      </c>
    </row>
    <row r="45" spans="6:31" x14ac:dyDescent="0.2">
      <c r="F45" t="str">
        <f>Trends!A34</f>
        <v>sum_down2lit.nc.txt</v>
      </c>
      <c r="G45" s="2">
        <f>sum_all_txt!DH33</f>
        <v>0.15132000000000001</v>
      </c>
      <c r="H45" s="2">
        <f>sum_all_txt!DI33</f>
        <v>0.15083199999999999</v>
      </c>
      <c r="I45" s="6">
        <f>AVERAGE(sum_all_txt!BX33:DK33)</f>
        <v>0.16353567500000002</v>
      </c>
      <c r="V45" s="2">
        <f>sum_all_txt!BW33</f>
        <v>0.15421799999999999</v>
      </c>
      <c r="W45" s="2">
        <f>sum_all_txt!DK33</f>
        <v>0.15292700000000001</v>
      </c>
      <c r="Y45">
        <f>Z29*Y44</f>
        <v>2.0313907199999998E-2</v>
      </c>
    </row>
    <row r="46" spans="6:31" x14ac:dyDescent="0.2">
      <c r="F46" t="str">
        <f>Trends!A35</f>
        <v>sum_lit2co2.nc.txt</v>
      </c>
      <c r="G46" s="2">
        <f>sum_all_txt!DH34</f>
        <v>0.23574300000000001</v>
      </c>
      <c r="H46" s="2">
        <f>sum_all_txt!DI34</f>
        <v>0.23315900000000001</v>
      </c>
      <c r="I46" s="6">
        <f>AVERAGE(sum_all_txt!BX34:DK34)</f>
        <v>0.236123</v>
      </c>
      <c r="S46" s="7"/>
      <c r="T46" s="22"/>
      <c r="V46" s="2">
        <f>sum_all_txt!BW34</f>
        <v>0.22911999999999999</v>
      </c>
      <c r="W46" s="2">
        <f>sum_all_txt!DK34</f>
        <v>0.236128</v>
      </c>
    </row>
    <row r="47" spans="6:31" x14ac:dyDescent="0.2">
      <c r="F47" t="str">
        <f>Trends!A36</f>
        <v>sum_lit2soc.nc.txt</v>
      </c>
      <c r="G47" s="2">
        <f>sum_all_txt!DH35</f>
        <v>0.27513199999999999</v>
      </c>
      <c r="H47" s="2">
        <f>sum_all_txt!DI35</f>
        <v>0.27027099999999998</v>
      </c>
      <c r="I47" s="6">
        <f>AVERAGE(sum_all_txt!BX35:DK35)</f>
        <v>0.27699087499999991</v>
      </c>
      <c r="S47" s="7"/>
      <c r="T47" s="22"/>
      <c r="V47" s="2">
        <f>sum_all_txt!BW35</f>
        <v>0.26902199999999998</v>
      </c>
      <c r="W47" s="2">
        <f>sum_all_txt!DK35</f>
        <v>0.27317799999999998</v>
      </c>
    </row>
    <row r="48" spans="6:31" x14ac:dyDescent="0.2">
      <c r="F48" t="str">
        <f>Trends!A37</f>
        <v>sum_soc2co2.nc.txt</v>
      </c>
      <c r="G48" s="2">
        <f>sum_all_txt!DH36</f>
        <v>0.282746</v>
      </c>
      <c r="H48" s="2">
        <f>sum_all_txt!DI36</f>
        <v>0.27633000000000002</v>
      </c>
      <c r="I48" s="6">
        <f>AVERAGE(sum_all_txt!BX36:DK36)</f>
        <v>0.27519677499999989</v>
      </c>
      <c r="S48" s="7"/>
      <c r="T48" s="22"/>
      <c r="V48" s="2">
        <f>sum_all_txt!BW36</f>
        <v>0.27018199999999998</v>
      </c>
      <c r="W48" s="2">
        <f>sum_all_txt!DK36</f>
        <v>0.26609100000000002</v>
      </c>
    </row>
    <row r="49" spans="6:23" x14ac:dyDescent="0.2">
      <c r="F49" t="str">
        <f>Trends!A38</f>
        <v>sum_raw2lit.nc.txt</v>
      </c>
      <c r="G49" s="2">
        <f>sum_all_txt!DH37</f>
        <v>0.34881400000000001</v>
      </c>
      <c r="H49" s="2">
        <f>sum_all_txt!DI37</f>
        <v>0.361674</v>
      </c>
      <c r="I49" s="6">
        <f>AVERAGE(sum_all_txt!BX37:DK37)</f>
        <v>0.34951442500000007</v>
      </c>
      <c r="S49" s="7"/>
      <c r="T49" s="22"/>
      <c r="V49" s="2">
        <f>sum_all_txt!BW37</f>
        <v>0.33633800000000003</v>
      </c>
      <c r="W49" s="2">
        <f>sum_all_txt!DK37</f>
        <v>0.36180699999999999</v>
      </c>
    </row>
    <row r="50" spans="6:23" x14ac:dyDescent="0.2">
      <c r="G50" s="2"/>
      <c r="H50" s="2"/>
      <c r="I50" s="6"/>
      <c r="S50" s="7"/>
      <c r="T50" s="22"/>
      <c r="V50" s="2"/>
      <c r="W50" s="2"/>
    </row>
    <row r="51" spans="6:23" x14ac:dyDescent="0.2">
      <c r="G51" s="2"/>
      <c r="H51" s="2"/>
      <c r="I51" s="6"/>
      <c r="S51" s="7"/>
      <c r="T51" s="22"/>
      <c r="V51" s="2"/>
      <c r="W51" s="2"/>
    </row>
    <row r="52" spans="6:23" x14ac:dyDescent="0.2">
      <c r="G52" s="2"/>
      <c r="H52" s="2"/>
      <c r="I52" s="6"/>
      <c r="V52" s="2"/>
      <c r="W52" s="2"/>
    </row>
    <row r="53" spans="6:23" x14ac:dyDescent="0.2">
      <c r="G53" s="2"/>
      <c r="H53" s="2"/>
      <c r="I53" s="6"/>
      <c r="S53" s="7"/>
      <c r="V53" s="2"/>
      <c r="W53" s="2"/>
    </row>
    <row r="54" spans="6:23" x14ac:dyDescent="0.2">
      <c r="G54" s="2"/>
      <c r="H54" s="2"/>
      <c r="I54" s="6"/>
      <c r="V54" s="2"/>
      <c r="W54" s="2"/>
    </row>
    <row r="55" spans="6:23" x14ac:dyDescent="0.2">
      <c r="G55" s="2"/>
      <c r="H55" s="2"/>
      <c r="I55" s="6"/>
      <c r="V55" s="2"/>
      <c r="W55" s="2"/>
    </row>
    <row r="56" spans="6:23" x14ac:dyDescent="0.2">
      <c r="G56" s="2"/>
      <c r="H56" s="2"/>
      <c r="I56" s="6"/>
      <c r="V56" s="2"/>
      <c r="W56" s="2"/>
    </row>
    <row r="57" spans="6:23" x14ac:dyDescent="0.2">
      <c r="G57" s="2"/>
      <c r="H57" s="2"/>
      <c r="I57" s="6"/>
      <c r="V57" s="2"/>
      <c r="W57" s="2"/>
    </row>
    <row r="58" spans="6:23" x14ac:dyDescent="0.2">
      <c r="G58" s="2"/>
      <c r="H58" s="2"/>
      <c r="I58" s="6"/>
      <c r="V58" s="2"/>
      <c r="W58" s="2"/>
    </row>
    <row r="59" spans="6:23" x14ac:dyDescent="0.2">
      <c r="G59" s="2"/>
      <c r="H59" s="2"/>
      <c r="I59" s="6"/>
      <c r="V59" s="2"/>
      <c r="W59" s="2"/>
    </row>
    <row r="60" spans="6:23" x14ac:dyDescent="0.2">
      <c r="G60" s="2"/>
      <c r="H60" s="2"/>
      <c r="I60" s="6"/>
      <c r="V60" s="2"/>
      <c r="W60" s="2"/>
    </row>
    <row r="61" spans="6:23" x14ac:dyDescent="0.2">
      <c r="G61" s="2"/>
      <c r="H61" s="2"/>
      <c r="I61" s="6"/>
      <c r="V61" s="2"/>
      <c r="W61" s="2"/>
    </row>
    <row r="62" spans="6:23" x14ac:dyDescent="0.2">
      <c r="G62" s="2"/>
      <c r="H62" s="2"/>
      <c r="I62" s="6"/>
      <c r="V62" s="2"/>
      <c r="W62" s="2"/>
    </row>
    <row r="63" spans="6:23" x14ac:dyDescent="0.2">
      <c r="G63" s="2"/>
      <c r="H63" s="2"/>
      <c r="I63" s="6"/>
      <c r="V63" s="2"/>
      <c r="W63" s="2"/>
    </row>
    <row r="64" spans="6:23" x14ac:dyDescent="0.2">
      <c r="G64" s="2"/>
      <c r="H64" s="2"/>
      <c r="I64" s="6"/>
      <c r="V64" s="2"/>
      <c r="W64" s="2"/>
    </row>
    <row r="65" spans="7:23" x14ac:dyDescent="0.2">
      <c r="G65" s="2"/>
      <c r="H65" s="2"/>
      <c r="I65" s="6"/>
      <c r="V65" s="2"/>
      <c r="W65" s="2"/>
    </row>
    <row r="66" spans="7:23" x14ac:dyDescent="0.2">
      <c r="G66" s="2"/>
      <c r="H66" s="2"/>
      <c r="I66" s="6"/>
      <c r="V66" s="2"/>
      <c r="W66" s="2"/>
    </row>
    <row r="67" spans="7:23" x14ac:dyDescent="0.2">
      <c r="G67" s="2"/>
      <c r="H67" s="2"/>
      <c r="I67" s="6"/>
      <c r="V67" s="2"/>
      <c r="W67" s="2"/>
    </row>
    <row r="68" spans="7:23" x14ac:dyDescent="0.2">
      <c r="G68" s="2"/>
      <c r="H68" s="2"/>
      <c r="I68" s="6"/>
      <c r="V68" s="2"/>
      <c r="W68" s="2"/>
    </row>
    <row r="69" spans="7:23" x14ac:dyDescent="0.2">
      <c r="G69" s="2"/>
      <c r="H69" s="2"/>
      <c r="I69" s="6"/>
    </row>
    <row r="70" spans="7:23" x14ac:dyDescent="0.2">
      <c r="G70" s="2"/>
      <c r="H70" s="2"/>
      <c r="I70" s="6"/>
    </row>
    <row r="71" spans="7:23" x14ac:dyDescent="0.2">
      <c r="G71" s="2"/>
      <c r="H71" s="2"/>
      <c r="I71" s="6"/>
    </row>
    <row r="72" spans="7:23" x14ac:dyDescent="0.2">
      <c r="G72" s="2"/>
      <c r="H72" s="2"/>
      <c r="I72" s="6"/>
    </row>
    <row r="73" spans="7:23" x14ac:dyDescent="0.2">
      <c r="G73" s="2"/>
      <c r="H73" s="2"/>
      <c r="I73" s="6"/>
    </row>
    <row r="74" spans="7:23" x14ac:dyDescent="0.2">
      <c r="G74" s="2"/>
      <c r="H74" s="2"/>
      <c r="I74" s="6"/>
    </row>
    <row r="75" spans="7:23" x14ac:dyDescent="0.2">
      <c r="G75" s="2"/>
      <c r="H75" s="2"/>
      <c r="I75" s="6"/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05"/>
  <sheetViews>
    <sheetView tabSelected="1" zoomScale="60" zoomScaleNormal="60" workbookViewId="0">
      <selection activeCell="B106" sqref="B106"/>
    </sheetView>
  </sheetViews>
  <sheetFormatPr defaultRowHeight="12.75" x14ac:dyDescent="0.2"/>
  <cols>
    <col min="1" max="1" width="26.140625" customWidth="1"/>
    <col min="117" max="117" width="22.42578125" customWidth="1"/>
  </cols>
  <sheetData>
    <row r="1" spans="1:118" x14ac:dyDescent="0.2">
      <c r="A1" t="s">
        <v>20</v>
      </c>
      <c r="B1">
        <v>1901</v>
      </c>
      <c r="C1">
        <v>1902</v>
      </c>
      <c r="D1">
        <v>1903</v>
      </c>
      <c r="E1">
        <v>1904</v>
      </c>
      <c r="F1">
        <v>1905</v>
      </c>
      <c r="G1">
        <v>1906</v>
      </c>
      <c r="H1">
        <v>1907</v>
      </c>
      <c r="I1">
        <v>1908</v>
      </c>
      <c r="J1">
        <v>1909</v>
      </c>
      <c r="K1">
        <v>1910</v>
      </c>
      <c r="L1">
        <v>1911</v>
      </c>
      <c r="M1">
        <v>1912</v>
      </c>
      <c r="N1">
        <v>1913</v>
      </c>
      <c r="O1">
        <v>1914</v>
      </c>
      <c r="P1">
        <v>1915</v>
      </c>
      <c r="Q1">
        <v>1916</v>
      </c>
      <c r="R1">
        <v>1917</v>
      </c>
      <c r="S1">
        <v>1918</v>
      </c>
      <c r="T1">
        <v>1919</v>
      </c>
      <c r="U1">
        <v>1920</v>
      </c>
      <c r="V1">
        <v>1921</v>
      </c>
      <c r="W1">
        <v>1922</v>
      </c>
      <c r="X1">
        <v>1923</v>
      </c>
      <c r="Y1">
        <v>1924</v>
      </c>
      <c r="Z1">
        <v>1925</v>
      </c>
      <c r="AA1">
        <v>1926</v>
      </c>
      <c r="AB1">
        <v>1927</v>
      </c>
      <c r="AC1">
        <v>1928</v>
      </c>
      <c r="AD1">
        <v>1929</v>
      </c>
      <c r="AE1">
        <v>1930</v>
      </c>
      <c r="AF1">
        <v>1931</v>
      </c>
      <c r="AG1">
        <v>1932</v>
      </c>
      <c r="AH1">
        <v>1933</v>
      </c>
      <c r="AI1">
        <v>1934</v>
      </c>
      <c r="AJ1">
        <v>1935</v>
      </c>
      <c r="AK1">
        <v>1936</v>
      </c>
      <c r="AL1">
        <v>1937</v>
      </c>
      <c r="AM1">
        <v>1938</v>
      </c>
      <c r="AN1">
        <v>1939</v>
      </c>
      <c r="AO1">
        <v>1940</v>
      </c>
      <c r="AP1">
        <v>1941</v>
      </c>
      <c r="AQ1">
        <v>1942</v>
      </c>
      <c r="AR1">
        <v>1943</v>
      </c>
      <c r="AS1">
        <v>1944</v>
      </c>
      <c r="AT1">
        <v>1945</v>
      </c>
      <c r="AU1">
        <v>1946</v>
      </c>
      <c r="AV1">
        <v>1947</v>
      </c>
      <c r="AW1">
        <v>1948</v>
      </c>
      <c r="AX1">
        <v>1949</v>
      </c>
      <c r="AY1">
        <v>1950</v>
      </c>
      <c r="AZ1">
        <v>1951</v>
      </c>
      <c r="BA1">
        <v>1952</v>
      </c>
      <c r="BB1">
        <v>1953</v>
      </c>
      <c r="BC1">
        <v>1954</v>
      </c>
      <c r="BD1">
        <v>1955</v>
      </c>
      <c r="BE1">
        <v>1956</v>
      </c>
      <c r="BF1">
        <v>1957</v>
      </c>
      <c r="BG1">
        <v>1958</v>
      </c>
      <c r="BH1">
        <v>1959</v>
      </c>
      <c r="BI1">
        <v>1960</v>
      </c>
      <c r="BJ1">
        <v>1961</v>
      </c>
      <c r="BK1">
        <v>1962</v>
      </c>
      <c r="BL1">
        <v>1963</v>
      </c>
      <c r="BM1">
        <v>1964</v>
      </c>
      <c r="BN1">
        <v>1965</v>
      </c>
      <c r="BO1">
        <v>1966</v>
      </c>
      <c r="BP1">
        <v>1967</v>
      </c>
      <c r="BQ1">
        <v>1968</v>
      </c>
      <c r="BR1">
        <v>1969</v>
      </c>
      <c r="BS1">
        <v>1970</v>
      </c>
      <c r="BT1" s="10">
        <v>1971</v>
      </c>
      <c r="BU1" s="10">
        <v>1972</v>
      </c>
      <c r="BV1" s="10">
        <v>1973</v>
      </c>
      <c r="BW1" s="10">
        <v>1974</v>
      </c>
      <c r="BX1" s="10">
        <v>1975</v>
      </c>
      <c r="BY1" s="10">
        <v>1976</v>
      </c>
      <c r="BZ1" s="10">
        <v>1977</v>
      </c>
      <c r="CA1" s="10">
        <v>1978</v>
      </c>
      <c r="CB1" s="10">
        <v>1979</v>
      </c>
      <c r="CC1" s="10">
        <v>1980</v>
      </c>
      <c r="CD1" s="10">
        <v>1981</v>
      </c>
      <c r="CE1" s="10">
        <v>1982</v>
      </c>
      <c r="CF1" s="10">
        <v>1983</v>
      </c>
      <c r="CG1" s="10">
        <v>1984</v>
      </c>
      <c r="CH1" s="10">
        <v>1985</v>
      </c>
      <c r="CI1" s="10">
        <v>1986</v>
      </c>
      <c r="CJ1" s="10">
        <v>1987</v>
      </c>
      <c r="CK1" s="10">
        <v>1988</v>
      </c>
      <c r="CL1" s="10">
        <v>1989</v>
      </c>
      <c r="CM1" s="10">
        <v>1990</v>
      </c>
      <c r="CN1" s="10">
        <v>1991</v>
      </c>
      <c r="CO1" s="10">
        <v>1992</v>
      </c>
      <c r="CP1" s="10">
        <v>1993</v>
      </c>
      <c r="CQ1" s="10">
        <v>1994</v>
      </c>
      <c r="CR1" s="10">
        <v>1995</v>
      </c>
      <c r="CS1" s="10">
        <v>1996</v>
      </c>
      <c r="CT1" s="10">
        <v>1997</v>
      </c>
      <c r="CU1" s="10">
        <v>1998</v>
      </c>
      <c r="CV1" s="10">
        <v>1999</v>
      </c>
      <c r="CW1" s="10">
        <v>2000</v>
      </c>
      <c r="CX1" s="10">
        <v>2001</v>
      </c>
      <c r="CY1" s="10">
        <v>2002</v>
      </c>
      <c r="CZ1" s="10">
        <v>2003</v>
      </c>
      <c r="DA1" s="10">
        <v>2004</v>
      </c>
      <c r="DB1" s="10">
        <v>2005</v>
      </c>
      <c r="DC1" s="10">
        <v>2006</v>
      </c>
      <c r="DD1" s="10">
        <v>2007</v>
      </c>
      <c r="DE1" s="10">
        <v>2008</v>
      </c>
      <c r="DF1" s="10">
        <v>2009</v>
      </c>
      <c r="DG1" s="10">
        <v>2010</v>
      </c>
      <c r="DH1">
        <v>2011</v>
      </c>
      <c r="DI1">
        <v>2012</v>
      </c>
      <c r="DJ1">
        <v>2013</v>
      </c>
      <c r="DK1">
        <v>2014</v>
      </c>
      <c r="DL1">
        <v>2015</v>
      </c>
    </row>
    <row r="2" spans="1:118" x14ac:dyDescent="0.2">
      <c r="A2" t="str">
        <f>sum_all_txt!A1</f>
        <v>sum_xcovmax.nc.txt</v>
      </c>
      <c r="B2">
        <f>sum_all_txt!F1</f>
        <v>2.0156969999999998</v>
      </c>
      <c r="C2">
        <f>sum_all_txt!G1</f>
        <v>2.0203250000000001</v>
      </c>
      <c r="D2">
        <f>sum_all_txt!H1</f>
        <v>2.0238640000000001</v>
      </c>
      <c r="E2">
        <f>sum_all_txt!I1</f>
        <v>2.0264500000000001</v>
      </c>
      <c r="F2">
        <f>sum_all_txt!J1</f>
        <v>2.0271750000000002</v>
      </c>
      <c r="G2">
        <f>sum_all_txt!K1</f>
        <v>2.0274019999999999</v>
      </c>
      <c r="H2">
        <f>sum_all_txt!L1</f>
        <v>2.0279919999999998</v>
      </c>
      <c r="I2">
        <f>sum_all_txt!M1</f>
        <v>2.0284</v>
      </c>
      <c r="J2">
        <f>sum_all_txt!N1</f>
        <v>2.0284909999999998</v>
      </c>
      <c r="K2">
        <f>sum_all_txt!O1</f>
        <v>2.0284909999999998</v>
      </c>
      <c r="L2">
        <f>sum_all_txt!P1</f>
        <v>2.0284909999999998</v>
      </c>
      <c r="M2">
        <f>sum_all_txt!Q1</f>
        <v>2.0285359999999999</v>
      </c>
      <c r="N2">
        <f>sum_all_txt!R1</f>
        <v>2.0286270000000002</v>
      </c>
      <c r="O2">
        <f>sum_all_txt!S1</f>
        <v>2.0287630000000001</v>
      </c>
      <c r="P2">
        <f>sum_all_txt!T1</f>
        <v>2.0287630000000001</v>
      </c>
      <c r="Q2">
        <f>sum_all_txt!U1</f>
        <v>2.0287630000000001</v>
      </c>
      <c r="R2">
        <f>sum_all_txt!V1</f>
        <v>2.0287630000000001</v>
      </c>
      <c r="S2">
        <f>sum_all_txt!W1</f>
        <v>2.0287630000000001</v>
      </c>
      <c r="T2">
        <f>sum_all_txt!X1</f>
        <v>2.0287630000000001</v>
      </c>
      <c r="U2">
        <f>sum_all_txt!Y1</f>
        <v>2.0287630000000001</v>
      </c>
      <c r="V2">
        <f>sum_all_txt!Z1</f>
        <v>2.0287630000000001</v>
      </c>
      <c r="W2">
        <f>sum_all_txt!AA1</f>
        <v>2.0287630000000001</v>
      </c>
      <c r="X2">
        <f>sum_all_txt!AB1</f>
        <v>2.0287630000000001</v>
      </c>
      <c r="Y2">
        <f>sum_all_txt!AC1</f>
        <v>2.0287630000000001</v>
      </c>
      <c r="Z2">
        <f>sum_all_txt!AD1</f>
        <v>2.0287630000000001</v>
      </c>
      <c r="AA2">
        <f>sum_all_txt!AE1</f>
        <v>2.0287630000000001</v>
      </c>
      <c r="AB2">
        <f>sum_all_txt!AF1</f>
        <v>2.0287630000000001</v>
      </c>
      <c r="AC2">
        <f>sum_all_txt!AG1</f>
        <v>2.028718</v>
      </c>
      <c r="AD2">
        <f>sum_all_txt!AH1</f>
        <v>2.0288089999999999</v>
      </c>
      <c r="AE2">
        <f>sum_all_txt!AI1</f>
        <v>2.0288089999999999</v>
      </c>
      <c r="AF2">
        <f>sum_all_txt!AJ1</f>
        <v>2.0288089999999999</v>
      </c>
      <c r="AG2">
        <f>sum_all_txt!AK1</f>
        <v>2.0288089999999999</v>
      </c>
      <c r="AH2">
        <f>sum_all_txt!AL1</f>
        <v>2.0287630000000001</v>
      </c>
      <c r="AI2">
        <f>sum_all_txt!AM1</f>
        <v>2.0288089999999999</v>
      </c>
      <c r="AJ2">
        <f>sum_all_txt!AN1</f>
        <v>2.0288089999999999</v>
      </c>
      <c r="AK2">
        <f>sum_all_txt!AO1</f>
        <v>2.0288089999999999</v>
      </c>
      <c r="AL2">
        <f>sum_all_txt!AP1</f>
        <v>2.0288089999999999</v>
      </c>
      <c r="AM2">
        <f>sum_all_txt!AQ1</f>
        <v>2.0287630000000001</v>
      </c>
      <c r="AN2">
        <f>sum_all_txt!AR1</f>
        <v>2.0288089999999999</v>
      </c>
      <c r="AO2">
        <f>sum_all_txt!AS1</f>
        <v>2.0288089999999999</v>
      </c>
      <c r="AP2">
        <f>sum_all_txt!AT1</f>
        <v>2.0288089999999999</v>
      </c>
      <c r="AQ2">
        <f>sum_all_txt!AU1</f>
        <v>2.0288089999999999</v>
      </c>
      <c r="AR2">
        <f>sum_all_txt!AV1</f>
        <v>2.0288089999999999</v>
      </c>
      <c r="AS2">
        <f>sum_all_txt!AW1</f>
        <v>2.0288089999999999</v>
      </c>
      <c r="AT2">
        <f>sum_all_txt!AX1</f>
        <v>2.0288089999999999</v>
      </c>
      <c r="AU2">
        <f>sum_all_txt!AY1</f>
        <v>2.0288089999999999</v>
      </c>
      <c r="AV2">
        <f>sum_all_txt!AZ1</f>
        <v>2.0288089999999999</v>
      </c>
      <c r="AW2">
        <f>sum_all_txt!BA1</f>
        <v>2.0288089999999999</v>
      </c>
      <c r="AX2">
        <f>sum_all_txt!BB1</f>
        <v>2.0288089999999999</v>
      </c>
      <c r="AY2">
        <f>sum_all_txt!BC1</f>
        <v>2.0288089999999999</v>
      </c>
      <c r="AZ2">
        <f>sum_all_txt!BD1</f>
        <v>2.0288089999999999</v>
      </c>
      <c r="BA2">
        <f>sum_all_txt!BE1</f>
        <v>2.0288089999999999</v>
      </c>
      <c r="BB2">
        <f>sum_all_txt!BF1</f>
        <v>2.0287630000000001</v>
      </c>
      <c r="BC2">
        <f>sum_all_txt!BG1</f>
        <v>2.0288089999999999</v>
      </c>
      <c r="BD2">
        <f>sum_all_txt!BH1</f>
        <v>2.0288089999999999</v>
      </c>
      <c r="BE2">
        <f>sum_all_txt!BI1</f>
        <v>2.0287630000000001</v>
      </c>
      <c r="BF2">
        <f>sum_all_txt!BJ1</f>
        <v>2.0288089999999999</v>
      </c>
      <c r="BG2">
        <f>sum_all_txt!BK1</f>
        <v>2.0288089999999999</v>
      </c>
      <c r="BH2">
        <f>sum_all_txt!BL1</f>
        <v>2.0288089999999999</v>
      </c>
      <c r="BI2">
        <f>sum_all_txt!BM1</f>
        <v>2.0287630000000001</v>
      </c>
      <c r="BJ2">
        <f>sum_all_txt!BN1</f>
        <v>2.0288089999999999</v>
      </c>
      <c r="BK2">
        <f>sum_all_txt!BO1</f>
        <v>2.0288089999999999</v>
      </c>
      <c r="BL2">
        <f>sum_all_txt!BP1</f>
        <v>2.0288089999999999</v>
      </c>
      <c r="BM2">
        <f>sum_all_txt!BQ1</f>
        <v>2.0287630000000001</v>
      </c>
      <c r="BN2">
        <f>sum_all_txt!BR1</f>
        <v>2.0288089999999999</v>
      </c>
      <c r="BO2">
        <f>sum_all_txt!BS1</f>
        <v>2.0288089999999999</v>
      </c>
      <c r="BP2">
        <f>sum_all_txt!BT1</f>
        <v>2.0288089999999999</v>
      </c>
      <c r="BQ2">
        <f>sum_all_txt!BU1</f>
        <v>2.0289450000000002</v>
      </c>
      <c r="BR2">
        <f>sum_all_txt!BV1</f>
        <v>2.0288089999999999</v>
      </c>
      <c r="BS2">
        <f>sum_all_txt!BW1</f>
        <v>2.0288089999999999</v>
      </c>
      <c r="BT2" s="10">
        <f>sum_all_txt!BX1</f>
        <v>2.03017</v>
      </c>
      <c r="BU2" s="10">
        <f>sum_all_txt!BY1</f>
        <v>2.0313949999999998</v>
      </c>
      <c r="BV2" s="10">
        <f>sum_all_txt!BZ1</f>
        <v>2.0323020000000001</v>
      </c>
      <c r="BW2" s="10">
        <f>sum_all_txt!CA1</f>
        <v>2.0339809999999998</v>
      </c>
      <c r="BX2" s="10">
        <f>sum_all_txt!CB1</f>
        <v>2.0362040000000001</v>
      </c>
      <c r="BY2" s="10">
        <f>sum_all_txt!CC1</f>
        <v>2.038608</v>
      </c>
      <c r="BZ2" s="10">
        <f>sum_all_txt!CD1</f>
        <v>2.0402870000000002</v>
      </c>
      <c r="CA2" s="10">
        <f>sum_all_txt!CE1</f>
        <v>2.0416020000000001</v>
      </c>
      <c r="CB2" s="10">
        <f>sum_all_txt!CF1</f>
        <v>2.04251</v>
      </c>
      <c r="CC2" s="10">
        <f>sum_all_txt!CG1</f>
        <v>2.0437799999999999</v>
      </c>
      <c r="CD2" s="10">
        <f>sum_all_txt!CH1</f>
        <v>2.0444149999999999</v>
      </c>
      <c r="CE2" s="10">
        <f>sum_all_txt!CI1</f>
        <v>2.045096</v>
      </c>
      <c r="CF2" s="10">
        <f>sum_all_txt!CJ1</f>
        <v>2.0461390000000002</v>
      </c>
      <c r="CG2" s="10">
        <f>sum_all_txt!CK1</f>
        <v>2.0480900000000002</v>
      </c>
      <c r="CH2" s="10">
        <f>sum_all_txt!CL1</f>
        <v>2.0483169999999999</v>
      </c>
      <c r="CI2" s="10">
        <f>sum_all_txt!CM1</f>
        <v>2.0490430000000002</v>
      </c>
      <c r="CJ2" s="10">
        <f>sum_all_txt!CN1</f>
        <v>2.0484529999999999</v>
      </c>
      <c r="CK2" s="10">
        <f>sum_all_txt!CO1</f>
        <v>2.0485440000000001</v>
      </c>
      <c r="CL2" s="10">
        <f>sum_all_txt!CP1</f>
        <v>2.0485440000000001</v>
      </c>
      <c r="CM2" s="10">
        <f>sum_all_txt!CQ1</f>
        <v>2.0489069999999998</v>
      </c>
      <c r="CN2" s="10">
        <f>sum_all_txt!CR1</f>
        <v>2.0502220000000002</v>
      </c>
      <c r="CO2" s="10">
        <f>sum_all_txt!CS1</f>
        <v>2.0519919999999998</v>
      </c>
      <c r="CP2" s="10">
        <f>sum_all_txt!CT1</f>
        <v>2.0535800000000002</v>
      </c>
      <c r="CQ2" s="10">
        <f>sum_all_txt!CU1</f>
        <v>2.054532</v>
      </c>
      <c r="CR2" s="10">
        <f>sum_all_txt!CV1</f>
        <v>2.0552579999999998</v>
      </c>
      <c r="CS2" s="10">
        <f>sum_all_txt!CW1</f>
        <v>2.0558930000000002</v>
      </c>
      <c r="CT2" s="10">
        <f>sum_all_txt!CX1</f>
        <v>2.0570270000000002</v>
      </c>
      <c r="CU2" s="10">
        <f>sum_all_txt!CY1</f>
        <v>2.0582069999999999</v>
      </c>
      <c r="CV2" s="10">
        <f>sum_all_txt!CZ1</f>
        <v>2.0603389999999999</v>
      </c>
      <c r="CW2" s="10">
        <f>sum_all_txt!DA1</f>
        <v>2.0625619999999998</v>
      </c>
      <c r="CX2" s="10">
        <f>sum_all_txt!DB1</f>
        <v>2.0635150000000002</v>
      </c>
      <c r="CY2" s="10">
        <f>sum_all_txt!DC1</f>
        <v>2.064559</v>
      </c>
      <c r="CZ2" s="10">
        <f>sum_all_txt!DD1</f>
        <v>2.065239</v>
      </c>
      <c r="DA2" s="10">
        <f>sum_all_txt!DE1</f>
        <v>2.0659649999999998</v>
      </c>
      <c r="DB2" s="10">
        <f>sum_all_txt!DF1</f>
        <v>2.0669629999999999</v>
      </c>
      <c r="DC2" s="10">
        <f>sum_all_txt!DG1</f>
        <v>2.0675530000000002</v>
      </c>
      <c r="DD2" s="10">
        <f>sum_all_txt!DH1</f>
        <v>2.0683240000000001</v>
      </c>
      <c r="DE2" s="10">
        <f>sum_all_txt!DI1</f>
        <v>2.0696400000000001</v>
      </c>
      <c r="DF2" s="10">
        <f>sum_all_txt!DJ1</f>
        <v>2.070865</v>
      </c>
      <c r="DG2" s="10">
        <f>sum_all_txt!DK1</f>
        <v>2.071545</v>
      </c>
      <c r="DH2">
        <f>sum_all_txt!DL1</f>
        <v>2.0719080000000001</v>
      </c>
      <c r="DI2">
        <f>sum_all_txt!DM1</f>
        <v>2.0734050000000002</v>
      </c>
      <c r="DJ2">
        <f>sum_all_txt!DN1</f>
        <v>2.07395</v>
      </c>
      <c r="DK2">
        <f>sum_all_txt!DO1</f>
        <v>2.0750389999999999</v>
      </c>
      <c r="DL2">
        <f>sum_all_txt!DP1</f>
        <v>2.075402</v>
      </c>
    </row>
    <row r="3" spans="1:118" x14ac:dyDescent="0.2">
      <c r="A3" t="str">
        <f>sum_all_txt!A2</f>
        <v>sum_fu.nc.txt</v>
      </c>
      <c r="B3">
        <f>sum_all_txt!F2</f>
        <v>0.26877499999999999</v>
      </c>
      <c r="C3">
        <f>sum_all_txt!G2</f>
        <v>0.268847</v>
      </c>
      <c r="D3">
        <f>sum_all_txt!H2</f>
        <v>0.26889999999999997</v>
      </c>
      <c r="E3">
        <f>sum_all_txt!I2</f>
        <v>0.26894299999999999</v>
      </c>
      <c r="F3">
        <f>sum_all_txt!J2</f>
        <v>0.26897300000000002</v>
      </c>
      <c r="G3">
        <f>sum_all_txt!K2</f>
        <v>0.26898499999999997</v>
      </c>
      <c r="H3">
        <f>sum_all_txt!L2</f>
        <v>0.26899099999999998</v>
      </c>
      <c r="I3">
        <f>sum_all_txt!M2</f>
        <v>0.26899699999999999</v>
      </c>
      <c r="J3">
        <f>sum_all_txt!N2</f>
        <v>0.26899899999999999</v>
      </c>
      <c r="K3">
        <f>sum_all_txt!O2</f>
        <v>0.26899800000000001</v>
      </c>
      <c r="L3">
        <f>sum_all_txt!P2</f>
        <v>0.26900000000000002</v>
      </c>
      <c r="M3">
        <f>sum_all_txt!Q2</f>
        <v>0.26900000000000002</v>
      </c>
      <c r="N3">
        <f>sum_all_txt!R2</f>
        <v>0.26900200000000002</v>
      </c>
      <c r="O3">
        <f>sum_all_txt!S2</f>
        <v>0.26900200000000002</v>
      </c>
      <c r="P3">
        <f>sum_all_txt!T2</f>
        <v>0.26900299999999999</v>
      </c>
      <c r="Q3">
        <f>sum_all_txt!U2</f>
        <v>0.26900400000000002</v>
      </c>
      <c r="R3">
        <f>sum_all_txt!V2</f>
        <v>0.26900499999999999</v>
      </c>
      <c r="S3">
        <f>sum_all_txt!W2</f>
        <v>0.26900600000000002</v>
      </c>
      <c r="T3">
        <f>sum_all_txt!X2</f>
        <v>0.26900499999999999</v>
      </c>
      <c r="U3">
        <f>sum_all_txt!Y2</f>
        <v>0.26900600000000002</v>
      </c>
      <c r="V3">
        <f>sum_all_txt!Z2</f>
        <v>0.269007</v>
      </c>
      <c r="W3">
        <f>sum_all_txt!AA2</f>
        <v>0.26900200000000002</v>
      </c>
      <c r="X3">
        <f>sum_all_txt!AB2</f>
        <v>0.26900000000000002</v>
      </c>
      <c r="Y3">
        <f>sum_all_txt!AC2</f>
        <v>0.26900000000000002</v>
      </c>
      <c r="Z3">
        <f>sum_all_txt!AD2</f>
        <v>0.26900099999999999</v>
      </c>
      <c r="AA3">
        <f>sum_all_txt!AE2</f>
        <v>0.26900099999999999</v>
      </c>
      <c r="AB3">
        <f>sum_all_txt!AF2</f>
        <v>0.26900099999999999</v>
      </c>
      <c r="AC3">
        <f>sum_all_txt!AG2</f>
        <v>0.26900200000000002</v>
      </c>
      <c r="AD3">
        <f>sum_all_txt!AH2</f>
        <v>0.26900099999999999</v>
      </c>
      <c r="AE3">
        <f>sum_all_txt!AI2</f>
        <v>0.26900200000000002</v>
      </c>
      <c r="AF3">
        <f>sum_all_txt!AJ2</f>
        <v>0.26900299999999999</v>
      </c>
      <c r="AG3">
        <f>sum_all_txt!AK2</f>
        <v>0.26900200000000002</v>
      </c>
      <c r="AH3">
        <f>sum_all_txt!AL2</f>
        <v>0.26900200000000002</v>
      </c>
      <c r="AI3">
        <f>sum_all_txt!AM2</f>
        <v>0.26900200000000002</v>
      </c>
      <c r="AJ3">
        <f>sum_all_txt!AN2</f>
        <v>0.26900200000000002</v>
      </c>
      <c r="AK3">
        <f>sum_all_txt!AO2</f>
        <v>0.26900299999999999</v>
      </c>
      <c r="AL3">
        <f>sum_all_txt!AP2</f>
        <v>0.26900200000000002</v>
      </c>
      <c r="AM3">
        <f>sum_all_txt!AQ2</f>
        <v>0.26900200000000002</v>
      </c>
      <c r="AN3">
        <f>sum_all_txt!AR2</f>
        <v>0.26900099999999999</v>
      </c>
      <c r="AO3">
        <f>sum_all_txt!AS2</f>
        <v>0.26900200000000002</v>
      </c>
      <c r="AP3">
        <f>sum_all_txt!AT2</f>
        <v>0.26900099999999999</v>
      </c>
      <c r="AQ3">
        <f>sum_all_txt!AU2</f>
        <v>0.26900200000000002</v>
      </c>
      <c r="AR3">
        <f>sum_all_txt!AV2</f>
        <v>0.26900200000000002</v>
      </c>
      <c r="AS3">
        <f>sum_all_txt!AW2</f>
        <v>0.26900200000000002</v>
      </c>
      <c r="AT3">
        <f>sum_all_txt!AX2</f>
        <v>0.26900200000000002</v>
      </c>
      <c r="AU3">
        <f>sum_all_txt!AY2</f>
        <v>0.26900099999999999</v>
      </c>
      <c r="AV3">
        <f>sum_all_txt!AZ2</f>
        <v>0.26900099999999999</v>
      </c>
      <c r="AW3">
        <f>sum_all_txt!BA2</f>
        <v>0.26900099999999999</v>
      </c>
      <c r="AX3">
        <f>sum_all_txt!BB2</f>
        <v>0.26900099999999999</v>
      </c>
      <c r="AY3">
        <f>sum_all_txt!BC2</f>
        <v>0.26900099999999999</v>
      </c>
      <c r="AZ3">
        <f>sum_all_txt!BD2</f>
        <v>0.26900099999999999</v>
      </c>
      <c r="BA3">
        <f>sum_all_txt!BE2</f>
        <v>0.26900099999999999</v>
      </c>
      <c r="BB3">
        <f>sum_all_txt!BF2</f>
        <v>0.26900099999999999</v>
      </c>
      <c r="BC3">
        <f>sum_all_txt!BG2</f>
        <v>0.26899899999999999</v>
      </c>
      <c r="BD3">
        <f>sum_all_txt!BH2</f>
        <v>0.26900000000000002</v>
      </c>
      <c r="BE3">
        <f>sum_all_txt!BI2</f>
        <v>0.26900000000000002</v>
      </c>
      <c r="BF3">
        <f>sum_all_txt!BJ2</f>
        <v>0.26900000000000002</v>
      </c>
      <c r="BG3">
        <f>sum_all_txt!BK2</f>
        <v>0.26899899999999999</v>
      </c>
      <c r="BH3">
        <f>sum_all_txt!BL2</f>
        <v>0.26899899999999999</v>
      </c>
      <c r="BI3">
        <f>sum_all_txt!BM2</f>
        <v>0.26899899999999999</v>
      </c>
      <c r="BJ3">
        <f>sum_all_txt!BN2</f>
        <v>0.26899899999999999</v>
      </c>
      <c r="BK3">
        <f>sum_all_txt!BO2</f>
        <v>0.26899800000000001</v>
      </c>
      <c r="BL3">
        <f>sum_all_txt!BP2</f>
        <v>0.26899800000000001</v>
      </c>
      <c r="BM3">
        <f>sum_all_txt!BQ2</f>
        <v>0.26899800000000001</v>
      </c>
      <c r="BN3">
        <f>sum_all_txt!BR2</f>
        <v>0.26899800000000001</v>
      </c>
      <c r="BO3">
        <f>sum_all_txt!BS2</f>
        <v>0.26899699999999999</v>
      </c>
      <c r="BP3">
        <f>sum_all_txt!BT2</f>
        <v>0.26899699999999999</v>
      </c>
      <c r="BQ3">
        <f>sum_all_txt!BU2</f>
        <v>0.26863700000000001</v>
      </c>
      <c r="BR3">
        <f>sum_all_txt!BV2</f>
        <v>0.26882200000000001</v>
      </c>
      <c r="BS3">
        <f>sum_all_txt!BW2</f>
        <v>0.26890599999999998</v>
      </c>
      <c r="BT3" s="10">
        <f>sum_all_txt!BX2</f>
        <v>0.26885999999999999</v>
      </c>
      <c r="BU3" s="10">
        <f>sum_all_txt!BY2</f>
        <v>0.26877600000000001</v>
      </c>
      <c r="BV3" s="10">
        <f>sum_all_txt!BZ2</f>
        <v>0.26882600000000001</v>
      </c>
      <c r="BW3" s="10">
        <f>sum_all_txt!CA2</f>
        <v>0.268901</v>
      </c>
      <c r="BX3" s="10">
        <f>sum_all_txt!CB2</f>
        <v>0.26889099999999999</v>
      </c>
      <c r="BY3" s="10">
        <f>sum_all_txt!CC2</f>
        <v>0.26904400000000001</v>
      </c>
      <c r="BZ3" s="10">
        <f>sum_all_txt!CD2</f>
        <v>0.26922400000000002</v>
      </c>
      <c r="CA3" s="10">
        <f>sum_all_txt!CE2</f>
        <v>0.26944699999999999</v>
      </c>
      <c r="CB3" s="10">
        <f>sum_all_txt!CF2</f>
        <v>0.26961299999999999</v>
      </c>
      <c r="CC3" s="10">
        <f>sum_all_txt!CG2</f>
        <v>0.26996799999999999</v>
      </c>
      <c r="CD3" s="10">
        <f>sum_all_txt!CH2</f>
        <v>0.270229</v>
      </c>
      <c r="CE3" s="10">
        <f>sum_all_txt!CI2</f>
        <v>0.27053300000000002</v>
      </c>
      <c r="CF3" s="10">
        <f>sum_all_txt!CJ2</f>
        <v>0.27100000000000002</v>
      </c>
      <c r="CG3" s="10">
        <f>sum_all_txt!CK2</f>
        <v>0.27124500000000001</v>
      </c>
      <c r="CH3" s="10">
        <f>sum_all_txt!CL2</f>
        <v>0.27166800000000002</v>
      </c>
      <c r="CI3" s="10">
        <f>sum_all_txt!CM2</f>
        <v>0.27240300000000001</v>
      </c>
      <c r="CJ3" s="10">
        <f>sum_all_txt!CN2</f>
        <v>0.27327000000000001</v>
      </c>
      <c r="CK3" s="10">
        <f>sum_all_txt!CO2</f>
        <v>0.27415699999999998</v>
      </c>
      <c r="CL3" s="10">
        <f>sum_all_txt!CP2</f>
        <v>0.27504600000000001</v>
      </c>
      <c r="CM3" s="10">
        <f>sum_all_txt!CQ2</f>
        <v>0.27572000000000002</v>
      </c>
      <c r="CN3" s="10">
        <f>sum_all_txt!CR2</f>
        <v>0.27630500000000002</v>
      </c>
      <c r="CO3" s="10">
        <f>sum_all_txt!CS2</f>
        <v>0.27670400000000001</v>
      </c>
      <c r="CP3" s="10">
        <f>sum_all_txt!CT2</f>
        <v>0.27741399999999999</v>
      </c>
      <c r="CQ3" s="10">
        <f>sum_all_txt!CU2</f>
        <v>0.27815299999999998</v>
      </c>
      <c r="CR3" s="10">
        <f>sum_all_txt!CV2</f>
        <v>0.27897300000000003</v>
      </c>
      <c r="CS3" s="10">
        <f>sum_all_txt!CW2</f>
        <v>0.27981</v>
      </c>
      <c r="CT3" s="10">
        <f>sum_all_txt!CX2</f>
        <v>0.28053099999999997</v>
      </c>
      <c r="CU3" s="10">
        <f>sum_all_txt!CY2</f>
        <v>0.281107</v>
      </c>
      <c r="CV3" s="10">
        <f>sum_all_txt!CZ2</f>
        <v>0.28159600000000001</v>
      </c>
      <c r="CW3" s="10">
        <f>sum_all_txt!DA2</f>
        <v>0.28168199999999999</v>
      </c>
      <c r="CX3" s="10">
        <f>sum_all_txt!DB2</f>
        <v>0.28275800000000001</v>
      </c>
      <c r="CY3" s="10">
        <f>sum_all_txt!DC2</f>
        <v>0.28342800000000001</v>
      </c>
      <c r="CZ3" s="10">
        <f>sum_all_txt!DD2</f>
        <v>0.28414600000000001</v>
      </c>
      <c r="DA3" s="10">
        <f>sum_all_txt!DE2</f>
        <v>0.284779</v>
      </c>
      <c r="DB3" s="10">
        <f>sum_all_txt!DF2</f>
        <v>0.28523799999999999</v>
      </c>
      <c r="DC3" s="10">
        <f>sum_all_txt!DG2</f>
        <v>0.28620800000000002</v>
      </c>
      <c r="DD3" s="10">
        <f>sum_all_txt!DH2</f>
        <v>0.28707100000000002</v>
      </c>
      <c r="DE3" s="10">
        <f>sum_all_txt!DI2</f>
        <v>0.28773700000000002</v>
      </c>
      <c r="DF3" s="10">
        <f>sum_all_txt!DJ2</f>
        <v>0.28831400000000001</v>
      </c>
      <c r="DG3" s="10">
        <f>sum_all_txt!DK2</f>
        <v>0.28879700000000003</v>
      </c>
      <c r="DH3">
        <f>sum_all_txt!DL2</f>
        <v>0.28934799999999999</v>
      </c>
      <c r="DI3">
        <f>sum_all_txt!DM2</f>
        <v>0.289935</v>
      </c>
      <c r="DJ3">
        <f>sum_all_txt!DN2</f>
        <v>0.29031000000000001</v>
      </c>
      <c r="DK3">
        <f>sum_all_txt!DO2</f>
        <v>0.29114400000000001</v>
      </c>
      <c r="DL3">
        <f>sum_all_txt!DP2</f>
        <v>0.29164899999999999</v>
      </c>
    </row>
    <row r="4" spans="1:118" s="10" customFormat="1" x14ac:dyDescent="0.2">
      <c r="A4" s="10" t="str">
        <f>sum_all_txt!A3</f>
        <v>sum_cbiotot.nc.txt</v>
      </c>
      <c r="B4" s="10">
        <f>sum_all_txt!F3</f>
        <v>3.0526249999999999</v>
      </c>
      <c r="C4" s="10">
        <f>sum_all_txt!G3</f>
        <v>3.0667089999999999</v>
      </c>
      <c r="D4" s="10">
        <f>sum_all_txt!H3</f>
        <v>3.0853160000000002</v>
      </c>
      <c r="E4" s="10">
        <f>sum_all_txt!I3</f>
        <v>3.0961970000000001</v>
      </c>
      <c r="F4" s="10">
        <f>sum_all_txt!J3</f>
        <v>3.102868</v>
      </c>
      <c r="G4" s="10">
        <f>sum_all_txt!K3</f>
        <v>3.1077590000000002</v>
      </c>
      <c r="H4" s="10">
        <f>sum_all_txt!L3</f>
        <v>3.1133510000000002</v>
      </c>
      <c r="I4" s="10">
        <f>sum_all_txt!M3</f>
        <v>3.1175899999999999</v>
      </c>
      <c r="J4" s="10">
        <f>sum_all_txt!N3</f>
        <v>3.120946</v>
      </c>
      <c r="K4" s="10">
        <f>sum_all_txt!O3</f>
        <v>3.1231490000000002</v>
      </c>
      <c r="L4" s="10">
        <f>sum_all_txt!P3</f>
        <v>3.123869</v>
      </c>
      <c r="M4" s="10">
        <f>sum_all_txt!Q3</f>
        <v>3.123802</v>
      </c>
      <c r="N4" s="10">
        <f>sum_all_txt!R3</f>
        <v>3.1228340000000001</v>
      </c>
      <c r="O4" s="10">
        <f>sum_all_txt!S3</f>
        <v>3.120441</v>
      </c>
      <c r="P4" s="10">
        <f>sum_all_txt!T3</f>
        <v>3.1175419999999998</v>
      </c>
      <c r="Q4" s="10">
        <f>sum_all_txt!U3</f>
        <v>3.114862</v>
      </c>
      <c r="R4" s="10">
        <f>sum_all_txt!V3</f>
        <v>3.1093679999999999</v>
      </c>
      <c r="S4" s="10">
        <f>sum_all_txt!W3</f>
        <v>3.1046040000000001</v>
      </c>
      <c r="T4" s="10">
        <f>sum_all_txt!X3</f>
        <v>3.1001560000000001</v>
      </c>
      <c r="U4" s="10">
        <f>sum_all_txt!Y3</f>
        <v>3.0929790000000001</v>
      </c>
      <c r="V4" s="10">
        <f>sum_all_txt!Z3</f>
        <v>3.0855929999999998</v>
      </c>
      <c r="W4" s="10">
        <f>sum_all_txt!AA3</f>
        <v>3.077426</v>
      </c>
      <c r="X4" s="10">
        <f>sum_all_txt!AB3</f>
        <v>3.0698449999999999</v>
      </c>
      <c r="Y4" s="10">
        <f>sum_all_txt!AC3</f>
        <v>3.0618319999999999</v>
      </c>
      <c r="Z4" s="10">
        <f>sum_all_txt!AD3</f>
        <v>3.0522719999999999</v>
      </c>
      <c r="AA4" s="10">
        <f>sum_all_txt!AE3</f>
        <v>3.0440700000000001</v>
      </c>
      <c r="AB4" s="10">
        <f>sum_all_txt!AF3</f>
        <v>3.0354619999999999</v>
      </c>
      <c r="AC4" s="10">
        <f>sum_all_txt!AG3</f>
        <v>3.0255550000000002</v>
      </c>
      <c r="AD4" s="10">
        <f>sum_all_txt!AH3</f>
        <v>3.0177139999999998</v>
      </c>
      <c r="AE4" s="10">
        <f>sum_all_txt!AI3</f>
        <v>3.0095399999999999</v>
      </c>
      <c r="AF4" s="10">
        <f>sum_all_txt!AJ3</f>
        <v>3.0008699999999999</v>
      </c>
      <c r="AG4" s="10">
        <f>sum_all_txt!AK3</f>
        <v>2.9921000000000002</v>
      </c>
      <c r="AH4" s="10">
        <f>sum_all_txt!AL3</f>
        <v>2.9822860000000002</v>
      </c>
      <c r="AI4" s="10">
        <f>sum_all_txt!AM3</f>
        <v>2.9726840000000001</v>
      </c>
      <c r="AJ4" s="10">
        <f>sum_all_txt!AN3</f>
        <v>2.9631280000000002</v>
      </c>
      <c r="AK4" s="10">
        <f>sum_all_txt!AO3</f>
        <v>2.9554809999999998</v>
      </c>
      <c r="AL4" s="10">
        <f>sum_all_txt!AP3</f>
        <v>2.9451179999999999</v>
      </c>
      <c r="AM4" s="10">
        <f>sum_all_txt!AQ3</f>
        <v>2.9367830000000001</v>
      </c>
      <c r="AN4" s="10">
        <f>sum_all_txt!AR3</f>
        <v>2.9285489999999998</v>
      </c>
      <c r="AO4" s="10">
        <f>sum_all_txt!AS3</f>
        <v>2.9203380000000001</v>
      </c>
      <c r="AP4" s="10">
        <f>sum_all_txt!AT3</f>
        <v>2.9110040000000001</v>
      </c>
      <c r="AQ4" s="10">
        <f>sum_all_txt!AU3</f>
        <v>2.900598</v>
      </c>
      <c r="AR4" s="10">
        <f>sum_all_txt!AV3</f>
        <v>2.8925290000000001</v>
      </c>
      <c r="AS4" s="10">
        <f>sum_all_txt!AW3</f>
        <v>2.8855249999999999</v>
      </c>
      <c r="AT4" s="10">
        <f>sum_all_txt!AX3</f>
        <v>2.8773089999999999</v>
      </c>
      <c r="AU4" s="10">
        <f>sum_all_txt!AY3</f>
        <v>2.8697180000000002</v>
      </c>
      <c r="AV4" s="10">
        <f>sum_all_txt!AZ3</f>
        <v>2.863626</v>
      </c>
      <c r="AW4" s="10">
        <f>sum_all_txt!BA3</f>
        <v>2.8554810000000002</v>
      </c>
      <c r="AX4" s="10">
        <f>sum_all_txt!BB3</f>
        <v>2.8471989999999998</v>
      </c>
      <c r="AY4" s="10">
        <f>sum_all_txt!BC3</f>
        <v>2.8398780000000001</v>
      </c>
      <c r="AZ4" s="10">
        <f>sum_all_txt!BD3</f>
        <v>2.8353199999999998</v>
      </c>
      <c r="BA4" s="10">
        <f>sum_all_txt!BE3</f>
        <v>2.8292229999999998</v>
      </c>
      <c r="BB4" s="10">
        <f>sum_all_txt!BF3</f>
        <v>2.8230140000000001</v>
      </c>
      <c r="BC4" s="10">
        <f>sum_all_txt!BG3</f>
        <v>2.818651</v>
      </c>
      <c r="BD4" s="10">
        <f>sum_all_txt!BH3</f>
        <v>2.8147440000000001</v>
      </c>
      <c r="BE4" s="10">
        <f>sum_all_txt!BI3</f>
        <v>2.8108309999999999</v>
      </c>
      <c r="BF4" s="10">
        <f>sum_all_txt!BJ3</f>
        <v>2.8063509999999998</v>
      </c>
      <c r="BG4" s="10">
        <f>sum_all_txt!BK3</f>
        <v>2.8034970000000001</v>
      </c>
      <c r="BH4" s="10">
        <f>sum_all_txt!BL3</f>
        <v>2.7980260000000001</v>
      </c>
      <c r="BI4" s="10">
        <f>sum_all_txt!BM3</f>
        <v>2.7953939999999999</v>
      </c>
      <c r="BJ4" s="10">
        <f>sum_all_txt!BN3</f>
        <v>2.7934420000000002</v>
      </c>
      <c r="BK4" s="10">
        <f>sum_all_txt!BO3</f>
        <v>2.7912870000000001</v>
      </c>
      <c r="BL4" s="10">
        <f>sum_all_txt!BP3</f>
        <v>2.7899720000000001</v>
      </c>
      <c r="BM4" s="10">
        <f>sum_all_txt!BQ3</f>
        <v>2.7879610000000001</v>
      </c>
      <c r="BN4" s="10">
        <f>sum_all_txt!BR3</f>
        <v>2.7862130000000001</v>
      </c>
      <c r="BO4" s="10">
        <f>sum_all_txt!BS3</f>
        <v>2.7846359999999999</v>
      </c>
      <c r="BP4" s="10">
        <f>sum_all_txt!BT3</f>
        <v>2.7830870000000001</v>
      </c>
      <c r="BQ4" s="10">
        <f>sum_all_txt!BU3</f>
        <v>2.5528249999999999</v>
      </c>
      <c r="BR4" s="10">
        <f>sum_all_txt!BV3</f>
        <v>2.5780630000000002</v>
      </c>
      <c r="BS4" s="10">
        <f>sum_all_txt!BW3</f>
        <v>2.5830739999999999</v>
      </c>
      <c r="BT4" s="10">
        <f>sum_all_txt!BX3</f>
        <v>2.5698690000000002</v>
      </c>
      <c r="BU4" s="10">
        <f>sum_all_txt!BY3</f>
        <v>2.5725519999999999</v>
      </c>
      <c r="BV4" s="10">
        <f>sum_all_txt!BZ3</f>
        <v>2.597683</v>
      </c>
      <c r="BW4" s="10">
        <f>sum_all_txt!CA3</f>
        <v>2.6115650000000001</v>
      </c>
      <c r="BX4" s="10">
        <f>sum_all_txt!CB3</f>
        <v>2.6291890000000002</v>
      </c>
      <c r="BY4" s="10">
        <f>sum_all_txt!CC3</f>
        <v>2.588692</v>
      </c>
      <c r="BZ4" s="10">
        <f>sum_all_txt!CD3</f>
        <v>2.541242</v>
      </c>
      <c r="CA4" s="10">
        <f>sum_all_txt!CE3</f>
        <v>2.4914930000000002</v>
      </c>
      <c r="CB4" s="10">
        <f>sum_all_txt!CF3</f>
        <v>2.5335909999999999</v>
      </c>
      <c r="CC4" s="10">
        <f>sum_all_txt!CG3</f>
        <v>2.503295</v>
      </c>
      <c r="CD4" s="10">
        <f>sum_all_txt!CH3</f>
        <v>2.4517250000000002</v>
      </c>
      <c r="CE4" s="10">
        <f>sum_all_txt!CI3</f>
        <v>2.4082140000000001</v>
      </c>
      <c r="CF4" s="10">
        <f>sum_all_txt!CJ3</f>
        <v>2.3770410000000002</v>
      </c>
      <c r="CG4" s="10">
        <f>sum_all_txt!CK3</f>
        <v>2.3248899999999999</v>
      </c>
      <c r="CH4" s="10">
        <f>sum_all_txt!CL3</f>
        <v>2.271236</v>
      </c>
      <c r="CI4" s="10">
        <f>sum_all_txt!CM3</f>
        <v>2.2243019999999998</v>
      </c>
      <c r="CJ4" s="10">
        <f>sum_all_txt!CN3</f>
        <v>2.2095370000000001</v>
      </c>
      <c r="CK4" s="10">
        <f>sum_all_txt!CO3</f>
        <v>2.1814119999999999</v>
      </c>
      <c r="CL4" s="10">
        <f>sum_all_txt!CP3</f>
        <v>2.1604320000000001</v>
      </c>
      <c r="CM4" s="10">
        <f>sum_all_txt!CQ3</f>
        <v>2.1173410000000001</v>
      </c>
      <c r="CN4" s="10">
        <f>sum_all_txt!CR3</f>
        <v>2.1377039999999998</v>
      </c>
      <c r="CO4" s="10">
        <f>sum_all_txt!CS3</f>
        <v>2.1382729999999999</v>
      </c>
      <c r="CP4" s="10">
        <f>sum_all_txt!CT3</f>
        <v>2.1199919999999999</v>
      </c>
      <c r="CQ4" s="10">
        <f>sum_all_txt!CU3</f>
        <v>2.1176979999999999</v>
      </c>
      <c r="CR4" s="10">
        <f>sum_all_txt!CV3</f>
        <v>2.1153559999999998</v>
      </c>
      <c r="CS4" s="10">
        <f>sum_all_txt!CW3</f>
        <v>2.1005410000000002</v>
      </c>
      <c r="CT4" s="10">
        <f>sum_all_txt!CX3</f>
        <v>2.1069390000000001</v>
      </c>
      <c r="CU4" s="10">
        <f>sum_all_txt!CY3</f>
        <v>2.0638010000000002</v>
      </c>
      <c r="CV4" s="10">
        <f>sum_all_txt!CZ3</f>
        <v>2.0508250000000001</v>
      </c>
      <c r="CW4" s="10">
        <f>sum_all_txt!DA3</f>
        <v>1.99021</v>
      </c>
      <c r="CX4" s="10">
        <f>sum_all_txt!DB3</f>
        <v>2.0372509999999999</v>
      </c>
      <c r="CY4" s="10">
        <f>sum_all_txt!DC3</f>
        <v>2.0595059999999998</v>
      </c>
      <c r="CZ4" s="10">
        <f>sum_all_txt!DD3</f>
        <v>2.0563400000000001</v>
      </c>
      <c r="DA4" s="10">
        <f>sum_all_txt!DE3</f>
        <v>2.073814</v>
      </c>
      <c r="DB4" s="10">
        <f>sum_all_txt!DF3</f>
        <v>2.048349</v>
      </c>
      <c r="DC4" s="10">
        <f>sum_all_txt!DG3</f>
        <v>2.0507550000000001</v>
      </c>
      <c r="DD4" s="10">
        <f>sum_all_txt!DH3</f>
        <v>2.0818530000000002</v>
      </c>
      <c r="DE4" s="10">
        <f>sum_all_txt!DI3</f>
        <v>2.0810490000000001</v>
      </c>
      <c r="DF4" s="10">
        <f>sum_all_txt!DJ3</f>
        <v>2.0750570000000002</v>
      </c>
      <c r="DG4" s="10">
        <f>sum_all_txt!DK3</f>
        <v>2.038732</v>
      </c>
      <c r="DH4" s="10">
        <f>sum_all_txt!DL3</f>
        <v>1.993873</v>
      </c>
      <c r="DI4" s="10">
        <f>sum_all_txt!DM3</f>
        <v>2.0467249999999999</v>
      </c>
      <c r="DJ4" s="10">
        <f>sum_all_txt!DN3</f>
        <v>2.0583580000000001</v>
      </c>
      <c r="DK4" s="10">
        <f>sum_all_txt!DO3</f>
        <v>2.079691</v>
      </c>
      <c r="DL4" s="10">
        <f>sum_all_txt!DP3</f>
        <v>2.0774550000000001</v>
      </c>
      <c r="DN4" s="10">
        <f>AVERAGE(BT4:DG4)</f>
        <v>2.2477336499999998</v>
      </c>
    </row>
    <row r="5" spans="1:118" s="10" customFormat="1" x14ac:dyDescent="0.2">
      <c r="A5" s="10" t="str">
        <f>sum_all_txt!A4</f>
        <v>sum_totbiou.nc.txt</v>
      </c>
      <c r="B5" s="10">
        <f>sum_all_txt!F4</f>
        <v>2.9345189999999999</v>
      </c>
      <c r="C5" s="10">
        <f>sum_all_txt!G4</f>
        <v>2.9104990000000002</v>
      </c>
      <c r="D5" s="10">
        <f>sum_all_txt!H4</f>
        <v>2.9059460000000001</v>
      </c>
      <c r="E5" s="10">
        <f>sum_all_txt!I4</f>
        <v>2.9052220000000002</v>
      </c>
      <c r="F5" s="10">
        <f>sum_all_txt!J4</f>
        <v>2.9051119999999999</v>
      </c>
      <c r="G5" s="10">
        <f>sum_all_txt!K4</f>
        <v>2.9060790000000001</v>
      </c>
      <c r="H5" s="10">
        <f>sum_all_txt!L4</f>
        <v>2.9088020000000001</v>
      </c>
      <c r="I5" s="10">
        <f>sum_all_txt!M4</f>
        <v>2.911203</v>
      </c>
      <c r="J5" s="10">
        <f>sum_all_txt!N4</f>
        <v>2.9133460000000002</v>
      </c>
      <c r="K5" s="10">
        <f>sum_all_txt!O4</f>
        <v>2.9146709999999998</v>
      </c>
      <c r="L5" s="10">
        <f>sum_all_txt!P4</f>
        <v>2.9144600000000001</v>
      </c>
      <c r="M5" s="10">
        <f>sum_all_txt!Q4</f>
        <v>2.9141210000000002</v>
      </c>
      <c r="N5" s="10">
        <f>sum_all_txt!R4</f>
        <v>2.9125299999999998</v>
      </c>
      <c r="O5" s="10">
        <f>sum_all_txt!S4</f>
        <v>2.9102049999999999</v>
      </c>
      <c r="P5" s="10">
        <f>sum_all_txt!T4</f>
        <v>2.9070830000000001</v>
      </c>
      <c r="Q5" s="10">
        <f>sum_all_txt!U4</f>
        <v>2.904118</v>
      </c>
      <c r="R5" s="10">
        <f>sum_all_txt!V4</f>
        <v>2.898698</v>
      </c>
      <c r="S5" s="10">
        <f>sum_all_txt!W4</f>
        <v>2.8936410000000001</v>
      </c>
      <c r="T5" s="10">
        <f>sum_all_txt!X4</f>
        <v>2.8895469999999999</v>
      </c>
      <c r="U5" s="10">
        <f>sum_all_txt!Y4</f>
        <v>2.8820220000000001</v>
      </c>
      <c r="V5" s="10">
        <f>sum_all_txt!Z4</f>
        <v>2.8749609999999999</v>
      </c>
      <c r="W5" s="10">
        <f>sum_all_txt!AA4</f>
        <v>2.8665639999999999</v>
      </c>
      <c r="X5" s="10">
        <f>sum_all_txt!AB4</f>
        <v>2.8588710000000002</v>
      </c>
      <c r="Y5" s="10">
        <f>sum_all_txt!AC4</f>
        <v>2.8510659999999999</v>
      </c>
      <c r="Z5" s="10">
        <f>sum_all_txt!AD4</f>
        <v>2.8416429999999999</v>
      </c>
      <c r="AA5" s="10">
        <f>sum_all_txt!AE4</f>
        <v>2.8335020000000002</v>
      </c>
      <c r="AB5" s="10">
        <f>sum_all_txt!AF4</f>
        <v>2.8248060000000002</v>
      </c>
      <c r="AC5" s="10">
        <f>sum_all_txt!AG4</f>
        <v>2.8148390000000001</v>
      </c>
      <c r="AD5" s="10">
        <f>sum_all_txt!AH4</f>
        <v>2.8066749999999998</v>
      </c>
      <c r="AE5" s="10">
        <f>sum_all_txt!AI4</f>
        <v>2.7987540000000002</v>
      </c>
      <c r="AF5" s="10">
        <f>sum_all_txt!AJ4</f>
        <v>2.789974</v>
      </c>
      <c r="AG5" s="10">
        <f>sum_all_txt!AK4</f>
        <v>2.7806389999999999</v>
      </c>
      <c r="AH5" s="10">
        <f>sum_all_txt!AL4</f>
        <v>2.7710979999999998</v>
      </c>
      <c r="AI5" s="10">
        <f>sum_all_txt!AM4</f>
        <v>2.7614480000000001</v>
      </c>
      <c r="AJ5" s="10">
        <f>sum_all_txt!AN4</f>
        <v>2.7519279999999999</v>
      </c>
      <c r="AK5" s="10">
        <f>sum_all_txt!AO4</f>
        <v>2.7440259999999999</v>
      </c>
      <c r="AL5" s="10">
        <f>sum_all_txt!AP4</f>
        <v>2.733841</v>
      </c>
      <c r="AM5" s="10">
        <f>sum_all_txt!AQ4</f>
        <v>2.7250519999999998</v>
      </c>
      <c r="AN5" s="10">
        <f>sum_all_txt!AR4</f>
        <v>2.717187</v>
      </c>
      <c r="AO5" s="10">
        <f>sum_all_txt!AS4</f>
        <v>2.7082410000000001</v>
      </c>
      <c r="AP5" s="10">
        <f>sum_all_txt!AT4</f>
        <v>2.6991689999999999</v>
      </c>
      <c r="AQ5" s="10">
        <f>sum_all_txt!AU4</f>
        <v>2.6888700000000001</v>
      </c>
      <c r="AR5" s="10">
        <f>sum_all_txt!AV4</f>
        <v>2.6806350000000001</v>
      </c>
      <c r="AS5" s="10">
        <f>sum_all_txt!AW4</f>
        <v>2.6735259999999998</v>
      </c>
      <c r="AT5" s="10">
        <f>sum_all_txt!AX4</f>
        <v>2.6653159999999998</v>
      </c>
      <c r="AU5" s="10">
        <f>sum_all_txt!AY4</f>
        <v>2.6577920000000002</v>
      </c>
      <c r="AV5" s="10">
        <f>sum_all_txt!AZ4</f>
        <v>2.6513900000000001</v>
      </c>
      <c r="AW5" s="10">
        <f>sum_all_txt!BA4</f>
        <v>2.6434190000000002</v>
      </c>
      <c r="AX5" s="10">
        <f>sum_all_txt!BB4</f>
        <v>2.6352159999999998</v>
      </c>
      <c r="AY5" s="10">
        <f>sum_all_txt!BC4</f>
        <v>2.627599</v>
      </c>
      <c r="AZ5" s="10">
        <f>sum_all_txt!BD4</f>
        <v>2.6225909999999999</v>
      </c>
      <c r="BA5" s="10">
        <f>sum_all_txt!BE4</f>
        <v>2.616746</v>
      </c>
      <c r="BB5" s="10">
        <f>sum_all_txt!BF4</f>
        <v>2.6100370000000002</v>
      </c>
      <c r="BC5" s="10">
        <f>sum_all_txt!BG4</f>
        <v>2.6056140000000001</v>
      </c>
      <c r="BD5" s="10">
        <f>sum_all_txt!BH4</f>
        <v>2.6012849999999998</v>
      </c>
      <c r="BE5" s="10">
        <f>sum_all_txt!BI4</f>
        <v>2.5969950000000002</v>
      </c>
      <c r="BF5" s="10">
        <f>sum_all_txt!BJ4</f>
        <v>2.5924849999999999</v>
      </c>
      <c r="BG5" s="10">
        <f>sum_all_txt!BK4</f>
        <v>2.5898409999999998</v>
      </c>
      <c r="BH5" s="10">
        <f>sum_all_txt!BL4</f>
        <v>2.5843120000000002</v>
      </c>
      <c r="BI5" s="10">
        <f>sum_all_txt!BM4</f>
        <v>2.5813999999999999</v>
      </c>
      <c r="BJ5" s="10">
        <f>sum_all_txt!BN4</f>
        <v>2.579237</v>
      </c>
      <c r="BK5" s="10">
        <f>sum_all_txt!BO4</f>
        <v>2.5772539999999999</v>
      </c>
      <c r="BL5" s="10">
        <f>sum_all_txt!BP4</f>
        <v>2.5757889999999999</v>
      </c>
      <c r="BM5" s="10">
        <f>sum_all_txt!BQ4</f>
        <v>2.573251</v>
      </c>
      <c r="BN5" s="10">
        <f>sum_all_txt!BR4</f>
        <v>2.571129</v>
      </c>
      <c r="BO5" s="10">
        <f>sum_all_txt!BS4</f>
        <v>2.5694569999999999</v>
      </c>
      <c r="BP5" s="10">
        <f>sum_all_txt!BT4</f>
        <v>2.568012</v>
      </c>
      <c r="BQ5" s="10">
        <f>sum_all_txt!BU4</f>
        <v>2.3376199999999998</v>
      </c>
      <c r="BR5" s="10">
        <f>sum_all_txt!BV4</f>
        <v>2.3624480000000001</v>
      </c>
      <c r="BS5" s="10">
        <f>sum_all_txt!BW4</f>
        <v>2.3673950000000001</v>
      </c>
      <c r="BT5" s="10">
        <f>sum_all_txt!BX4</f>
        <v>2.3583349999999998</v>
      </c>
      <c r="BU5" s="10">
        <f>sum_all_txt!BY4</f>
        <v>2.3533249999999999</v>
      </c>
      <c r="BV5" s="10">
        <f>sum_all_txt!BZ4</f>
        <v>2.3756080000000002</v>
      </c>
      <c r="BW5" s="10">
        <f>sum_all_txt!CA4</f>
        <v>2.386174</v>
      </c>
      <c r="BX5" s="10">
        <f>sum_all_txt!CB4</f>
        <v>2.4031470000000001</v>
      </c>
      <c r="BY5" s="10">
        <f>sum_all_txt!CC4</f>
        <v>2.3689</v>
      </c>
      <c r="BZ5" s="10">
        <f>sum_all_txt!CD4</f>
        <v>2.3247279999999999</v>
      </c>
      <c r="CA5" s="10">
        <f>sum_all_txt!CE4</f>
        <v>2.2843450000000001</v>
      </c>
      <c r="CB5" s="10">
        <f>sum_all_txt!CF4</f>
        <v>2.3162419999999999</v>
      </c>
      <c r="CC5" s="10">
        <f>sum_all_txt!CG4</f>
        <v>2.2865739999999999</v>
      </c>
      <c r="CD5" s="10">
        <f>sum_all_txt!CH4</f>
        <v>2.239392</v>
      </c>
      <c r="CE5" s="10">
        <f>sum_all_txt!CI4</f>
        <v>2.1887460000000001</v>
      </c>
      <c r="CF5" s="10">
        <f>sum_all_txt!CJ4</f>
        <v>2.1539429999999999</v>
      </c>
      <c r="CG5" s="10">
        <f>sum_all_txt!CK4</f>
        <v>2.1041850000000002</v>
      </c>
      <c r="CH5" s="10">
        <f>sum_all_txt!CL4</f>
        <v>2.0551979999999999</v>
      </c>
      <c r="CI5" s="10">
        <f>sum_all_txt!CM4</f>
        <v>2.007091</v>
      </c>
      <c r="CJ5" s="10">
        <f>sum_all_txt!CN4</f>
        <v>1.9876590000000001</v>
      </c>
      <c r="CK5" s="10">
        <f>sum_all_txt!CO4</f>
        <v>1.958596</v>
      </c>
      <c r="CL5" s="10">
        <f>sum_all_txt!CP4</f>
        <v>1.938909</v>
      </c>
      <c r="CM5" s="10">
        <f>sum_all_txt!CQ4</f>
        <v>1.898163</v>
      </c>
      <c r="CN5" s="10">
        <f>sum_all_txt!CR4</f>
        <v>1.9111940000000001</v>
      </c>
      <c r="CO5" s="10">
        <f>sum_all_txt!CS4</f>
        <v>1.9086259999999999</v>
      </c>
      <c r="CP5" s="10">
        <f>sum_all_txt!CT4</f>
        <v>1.891837</v>
      </c>
      <c r="CQ5" s="10">
        <f>sum_all_txt!CU4</f>
        <v>1.8914310000000001</v>
      </c>
      <c r="CR5" s="10">
        <f>sum_all_txt!CV4</f>
        <v>1.891124</v>
      </c>
      <c r="CS5" s="10">
        <f>sum_all_txt!CW4</f>
        <v>1.8776930000000001</v>
      </c>
      <c r="CT5" s="10">
        <f>sum_all_txt!CX4</f>
        <v>1.8799809999999999</v>
      </c>
      <c r="CU5" s="10">
        <f>sum_all_txt!CY4</f>
        <v>1.842913</v>
      </c>
      <c r="CV5" s="10">
        <f>sum_all_txt!CZ4</f>
        <v>1.8331059999999999</v>
      </c>
      <c r="CW5" s="10">
        <f>sum_all_txt!DA4</f>
        <v>1.781401</v>
      </c>
      <c r="CX5" s="10">
        <f>sum_all_txt!DB4</f>
        <v>1.8123069999999999</v>
      </c>
      <c r="CY5" s="10">
        <f>sum_all_txt!DC4</f>
        <v>1.8317840000000001</v>
      </c>
      <c r="CZ5" s="10">
        <f>sum_all_txt!DD4</f>
        <v>1.8326819999999999</v>
      </c>
      <c r="DA5" s="10">
        <f>sum_all_txt!DE4</f>
        <v>1.850239</v>
      </c>
      <c r="DB5" s="10">
        <f>sum_all_txt!DF4</f>
        <v>1.832862</v>
      </c>
      <c r="DC5" s="10">
        <f>sum_all_txt!DG4</f>
        <v>1.8303</v>
      </c>
      <c r="DD5" s="10">
        <f>sum_all_txt!DH4</f>
        <v>1.8531759999999999</v>
      </c>
      <c r="DE5" s="10">
        <f>sum_all_txt!DI4</f>
        <v>1.853159</v>
      </c>
      <c r="DF5" s="10">
        <f>sum_all_txt!DJ4</f>
        <v>1.8487290000000001</v>
      </c>
      <c r="DG5" s="10">
        <f>sum_all_txt!DK4</f>
        <v>1.821536</v>
      </c>
      <c r="DH5" s="10">
        <f>sum_all_txt!DL4</f>
        <v>1.7837689999999999</v>
      </c>
      <c r="DI5" s="10">
        <f>sum_all_txt!DM4</f>
        <v>1.82203</v>
      </c>
      <c r="DJ5" s="10">
        <f>sum_all_txt!DN4</f>
        <v>1.827736</v>
      </c>
      <c r="DK5" s="10">
        <f>sum_all_txt!DO4</f>
        <v>1.850155</v>
      </c>
      <c r="DL5" s="10">
        <f>sum_all_txt!DP4</f>
        <v>1.849407</v>
      </c>
      <c r="DN5" s="10">
        <f>AVERAGE(BT5:DG5)</f>
        <v>2.0266335000000004</v>
      </c>
    </row>
    <row r="6" spans="1:118" x14ac:dyDescent="0.2">
      <c r="A6" t="str">
        <f>sum_all_txt!A5</f>
        <v>sum_totcsoi.nc.txt</v>
      </c>
      <c r="B6">
        <f>sum_all_txt!F5</f>
        <v>19.49258</v>
      </c>
      <c r="C6">
        <f>sum_all_txt!G5</f>
        <v>19.589437</v>
      </c>
      <c r="D6">
        <f>sum_all_txt!H5</f>
        <v>19.589437</v>
      </c>
      <c r="E6">
        <f>sum_all_txt!I5</f>
        <v>19.590098999999999</v>
      </c>
      <c r="F6">
        <f>sum_all_txt!J5</f>
        <v>19.594974000000001</v>
      </c>
      <c r="G6">
        <f>sum_all_txt!K5</f>
        <v>19.601361000000001</v>
      </c>
      <c r="H6">
        <f>sum_all_txt!L5</f>
        <v>19.607841000000001</v>
      </c>
      <c r="I6">
        <f>sum_all_txt!M5</f>
        <v>19.614229000000002</v>
      </c>
      <c r="J6">
        <f>sum_all_txt!N5</f>
        <v>19.620391000000001</v>
      </c>
      <c r="K6">
        <f>sum_all_txt!O5</f>
        <v>19.62669</v>
      </c>
      <c r="L6">
        <f>sum_all_txt!P5</f>
        <v>19.633044000000002</v>
      </c>
      <c r="M6">
        <f>sum_all_txt!Q5</f>
        <v>19.639344999999999</v>
      </c>
      <c r="N6">
        <f>sum_all_txt!R5</f>
        <v>19.645735999999999</v>
      </c>
      <c r="O6">
        <f>sum_all_txt!S5</f>
        <v>19.652127</v>
      </c>
      <c r="P6">
        <f>sum_all_txt!T5</f>
        <v>19.658246999999999</v>
      </c>
      <c r="Q6">
        <f>sum_all_txt!U5</f>
        <v>19.663974</v>
      </c>
      <c r="R6">
        <f>sum_all_txt!V5</f>
        <v>19.669640999999999</v>
      </c>
      <c r="S6">
        <f>sum_all_txt!W5</f>
        <v>19.675415000000001</v>
      </c>
      <c r="T6">
        <f>sum_all_txt!X5</f>
        <v>19.680983000000001</v>
      </c>
      <c r="U6">
        <f>sum_all_txt!Y5</f>
        <v>19.686463</v>
      </c>
      <c r="V6">
        <f>sum_all_txt!Z5</f>
        <v>19.690643000000001</v>
      </c>
      <c r="W6">
        <f>sum_all_txt!AA5</f>
        <v>19.695943</v>
      </c>
      <c r="X6">
        <f>sum_all_txt!AB5</f>
        <v>19.700915999999999</v>
      </c>
      <c r="Y6">
        <f>sum_all_txt!AC5</f>
        <v>19.705594000000001</v>
      </c>
      <c r="Z6">
        <f>sum_all_txt!AD5</f>
        <v>19.710132999999999</v>
      </c>
      <c r="AA6">
        <f>sum_all_txt!AE5</f>
        <v>19.714994000000001</v>
      </c>
      <c r="AB6">
        <f>sum_all_txt!AF5</f>
        <v>19.719819000000001</v>
      </c>
      <c r="AC6">
        <f>sum_all_txt!AG5</f>
        <v>19.724657000000001</v>
      </c>
      <c r="AD6">
        <f>sum_all_txt!AH5</f>
        <v>19.729320000000001</v>
      </c>
      <c r="AE6">
        <f>sum_all_txt!AI5</f>
        <v>19.733998</v>
      </c>
      <c r="AF6">
        <f>sum_all_txt!AJ5</f>
        <v>19.739196</v>
      </c>
      <c r="AG6">
        <f>sum_all_txt!AK5</f>
        <v>19.744893999999999</v>
      </c>
      <c r="AH6">
        <f>sum_all_txt!AL5</f>
        <v>19.750782000000001</v>
      </c>
      <c r="AI6">
        <f>sum_all_txt!AM5</f>
        <v>19.756855000000002</v>
      </c>
      <c r="AJ6">
        <f>sum_all_txt!AN5</f>
        <v>19.762405999999999</v>
      </c>
      <c r="AK6">
        <f>sum_all_txt!AO5</f>
        <v>19.767932999999999</v>
      </c>
      <c r="AL6">
        <f>sum_all_txt!AP5</f>
        <v>19.773230999999999</v>
      </c>
      <c r="AM6">
        <f>sum_all_txt!AQ5</f>
        <v>19.778729999999999</v>
      </c>
      <c r="AN6">
        <f>sum_all_txt!AR5</f>
        <v>19.783926999999998</v>
      </c>
      <c r="AO6">
        <f>sum_all_txt!AS5</f>
        <v>19.789504999999998</v>
      </c>
      <c r="AP6">
        <f>sum_all_txt!AT5</f>
        <v>19.795477999999999</v>
      </c>
      <c r="AQ6">
        <f>sum_all_txt!AU5</f>
        <v>19.801387999999999</v>
      </c>
      <c r="AR6">
        <f>sum_all_txt!AV5</f>
        <v>19.806674999999998</v>
      </c>
      <c r="AS6">
        <f>sum_all_txt!AW5</f>
        <v>19.811547000000001</v>
      </c>
      <c r="AT6">
        <f>sum_all_txt!AX5</f>
        <v>19.816535999999999</v>
      </c>
      <c r="AU6">
        <f>sum_all_txt!AY5</f>
        <v>19.821342999999999</v>
      </c>
      <c r="AV6">
        <f>sum_all_txt!AZ5</f>
        <v>19.826243999999999</v>
      </c>
      <c r="AW6">
        <f>sum_all_txt!BA5</f>
        <v>19.831603000000001</v>
      </c>
      <c r="AX6">
        <f>sum_all_txt!BB5</f>
        <v>19.836932000000001</v>
      </c>
      <c r="AY6">
        <f>sum_all_txt!BC5</f>
        <v>19.841951999999999</v>
      </c>
      <c r="AZ6">
        <f>sum_all_txt!BD5</f>
        <v>19.846661000000001</v>
      </c>
      <c r="BA6">
        <f>sum_all_txt!BE5</f>
        <v>19.851413000000001</v>
      </c>
      <c r="BB6">
        <f>sum_all_txt!BF5</f>
        <v>19.856539999999999</v>
      </c>
      <c r="BC6">
        <f>sum_all_txt!BG5</f>
        <v>19.861432000000001</v>
      </c>
      <c r="BD6">
        <f>sum_all_txt!BH5</f>
        <v>19.866396999999999</v>
      </c>
      <c r="BE6">
        <f>sum_all_txt!BI5</f>
        <v>19.871587000000002</v>
      </c>
      <c r="BF6">
        <f>sum_all_txt!BJ5</f>
        <v>19.876746000000001</v>
      </c>
      <c r="BG6">
        <f>sum_all_txt!BK5</f>
        <v>19.882089000000001</v>
      </c>
      <c r="BH6">
        <f>sum_all_txt!BL5</f>
        <v>19.887442</v>
      </c>
      <c r="BI6">
        <f>sum_all_txt!BM5</f>
        <v>19.892413000000001</v>
      </c>
      <c r="BJ6">
        <f>sum_all_txt!BN5</f>
        <v>19.89723</v>
      </c>
      <c r="BK6">
        <f>sum_all_txt!BO5</f>
        <v>19.902180999999999</v>
      </c>
      <c r="BL6">
        <f>sum_all_txt!BP5</f>
        <v>19.906866999999998</v>
      </c>
      <c r="BM6">
        <f>sum_all_txt!BQ5</f>
        <v>19.912673000000002</v>
      </c>
      <c r="BN6">
        <f>sum_all_txt!BR5</f>
        <v>19.918146</v>
      </c>
      <c r="BO6">
        <f>sum_all_txt!BS5</f>
        <v>19.923738</v>
      </c>
      <c r="BP6">
        <f>sum_all_txt!BT5</f>
        <v>19.929044999999999</v>
      </c>
      <c r="BQ6">
        <f>sum_all_txt!BU5</f>
        <v>19.934405000000002</v>
      </c>
      <c r="BR6">
        <f>sum_all_txt!BV5</f>
        <v>19.937781999999999</v>
      </c>
      <c r="BS6">
        <f>sum_all_txt!BW5</f>
        <v>19.936622</v>
      </c>
      <c r="BT6" s="10">
        <f>sum_all_txt!BX5</f>
        <v>19.936440999999999</v>
      </c>
      <c r="BU6" s="10">
        <f>sum_all_txt!BY5</f>
        <v>19.931283000000001</v>
      </c>
      <c r="BV6" s="10">
        <f>sum_all_txt!BZ5</f>
        <v>19.939838000000002</v>
      </c>
      <c r="BW6" s="10">
        <f>sum_all_txt!CA5</f>
        <v>19.943754999999999</v>
      </c>
      <c r="BX6" s="10">
        <f>sum_all_txt!CB5</f>
        <v>19.955338999999999</v>
      </c>
      <c r="BY6" s="10">
        <f>sum_all_txt!CC5</f>
        <v>19.967317999999999</v>
      </c>
      <c r="BZ6" s="10">
        <f>sum_all_txt!CD5</f>
        <v>19.987120000000001</v>
      </c>
      <c r="CA6" s="10">
        <f>sum_all_txt!CE5</f>
        <v>20.001904</v>
      </c>
      <c r="CB6" s="10">
        <f>sum_all_txt!CF5</f>
        <v>20.008863999999999</v>
      </c>
      <c r="CC6" s="10">
        <f>sum_all_txt!CG5</f>
        <v>20.014178999999999</v>
      </c>
      <c r="CD6" s="10">
        <f>sum_all_txt!CH5</f>
        <v>20.015450999999999</v>
      </c>
      <c r="CE6" s="10">
        <f>sum_all_txt!CI5</f>
        <v>20.010728</v>
      </c>
      <c r="CF6" s="10">
        <f>sum_all_txt!CJ5</f>
        <v>20.021854999999999</v>
      </c>
      <c r="CG6" s="10">
        <f>sum_all_txt!CK5</f>
        <v>20.034656999999999</v>
      </c>
      <c r="CH6" s="10">
        <f>sum_all_txt!CL5</f>
        <v>20.042362000000001</v>
      </c>
      <c r="CI6" s="10">
        <f>sum_all_txt!CM5</f>
        <v>20.041316999999999</v>
      </c>
      <c r="CJ6" s="10">
        <f>sum_all_txt!CN5</f>
        <v>20.046316000000001</v>
      </c>
      <c r="CK6" s="10">
        <f>sum_all_txt!CO5</f>
        <v>20.056360000000002</v>
      </c>
      <c r="CL6" s="10">
        <f>sum_all_txt!CP5</f>
        <v>20.061934000000001</v>
      </c>
      <c r="CM6" s="10">
        <f>sum_all_txt!CQ5</f>
        <v>20.067757</v>
      </c>
      <c r="CN6" s="10">
        <f>sum_all_txt!CR5</f>
        <v>20.064851000000001</v>
      </c>
      <c r="CO6" s="10">
        <f>sum_all_txt!CS5</f>
        <v>20.065377000000002</v>
      </c>
      <c r="CP6" s="10">
        <f>sum_all_txt!CT5</f>
        <v>20.076333000000002</v>
      </c>
      <c r="CQ6" s="10">
        <f>sum_all_txt!CU5</f>
        <v>20.078856999999999</v>
      </c>
      <c r="CR6" s="10">
        <f>sum_all_txt!CV5</f>
        <v>20.065946</v>
      </c>
      <c r="CS6" s="10">
        <f>sum_all_txt!CW5</f>
        <v>20.065241</v>
      </c>
      <c r="CT6" s="10">
        <f>sum_all_txt!CX5</f>
        <v>20.06345</v>
      </c>
      <c r="CU6" s="10">
        <f>sum_all_txt!CY5</f>
        <v>20.065175</v>
      </c>
      <c r="CV6" s="10">
        <f>sum_all_txt!CZ5</f>
        <v>20.050024000000001</v>
      </c>
      <c r="CW6" s="10">
        <f>sum_all_txt!DA5</f>
        <v>20.036462</v>
      </c>
      <c r="CX6" s="10">
        <f>sum_all_txt!DB5</f>
        <v>20.034054999999999</v>
      </c>
      <c r="CY6" s="10">
        <f>sum_all_txt!DC5</f>
        <v>20.026278999999999</v>
      </c>
      <c r="CZ6" s="10">
        <f>sum_all_txt!DD5</f>
        <v>20.031863999999999</v>
      </c>
      <c r="DA6" s="10">
        <f>sum_all_txt!DE5</f>
        <v>20.031179999999999</v>
      </c>
      <c r="DB6" s="10">
        <f>sum_all_txt!DF5</f>
        <v>20.027065</v>
      </c>
      <c r="DC6" s="10">
        <f>sum_all_txt!DG5</f>
        <v>20.014766000000002</v>
      </c>
      <c r="DD6" s="10">
        <f>sum_all_txt!DH5</f>
        <v>20.007149999999999</v>
      </c>
      <c r="DE6" s="10">
        <f>sum_all_txt!DI5</f>
        <v>20.001082</v>
      </c>
      <c r="DF6" s="10">
        <f>sum_all_txt!DJ5</f>
        <v>20.000387</v>
      </c>
      <c r="DG6" s="10">
        <f>sum_all_txt!DK5</f>
        <v>20.007366999999999</v>
      </c>
      <c r="DH6">
        <f>sum_all_txt!DL5</f>
        <v>20.008618999999999</v>
      </c>
      <c r="DI6">
        <f>sum_all_txt!DM5</f>
        <v>19.98995</v>
      </c>
      <c r="DJ6">
        <f>sum_all_txt!DN5</f>
        <v>19.986592999999999</v>
      </c>
      <c r="DK6">
        <f>sum_all_txt!DO5</f>
        <v>19.996877999999999</v>
      </c>
      <c r="DL6">
        <f>sum_all_txt!DP5</f>
        <v>20.004826999999999</v>
      </c>
    </row>
    <row r="7" spans="1:118" x14ac:dyDescent="0.2">
      <c r="A7" t="str">
        <f>sum_all_txt!A6</f>
        <v>sum_stddown.nc.txt</v>
      </c>
      <c r="B7">
        <f>sum_all_txt!F6</f>
        <v>0.27694800000000003</v>
      </c>
      <c r="C7">
        <f>sum_all_txt!G6</f>
        <v>0.25253900000000001</v>
      </c>
      <c r="D7">
        <f>sum_all_txt!H6</f>
        <v>0.24521100000000001</v>
      </c>
      <c r="E7">
        <f>sum_all_txt!I6</f>
        <v>0.24552299999999999</v>
      </c>
      <c r="F7">
        <f>sum_all_txt!J6</f>
        <v>0.24773600000000001</v>
      </c>
      <c r="G7">
        <f>sum_all_txt!K6</f>
        <v>0.25047900000000001</v>
      </c>
      <c r="H7">
        <f>sum_all_txt!L6</f>
        <v>0.25339800000000001</v>
      </c>
      <c r="I7">
        <f>sum_all_txt!M6</f>
        <v>0.256519</v>
      </c>
      <c r="J7">
        <f>sum_all_txt!N6</f>
        <v>0.259681</v>
      </c>
      <c r="K7">
        <f>sum_all_txt!O6</f>
        <v>0.26302500000000001</v>
      </c>
      <c r="L7">
        <f>sum_all_txt!P6</f>
        <v>0.266069</v>
      </c>
      <c r="M7">
        <f>sum_all_txt!Q6</f>
        <v>0.26912599999999998</v>
      </c>
      <c r="N7">
        <f>sum_all_txt!R6</f>
        <v>0.27193400000000001</v>
      </c>
      <c r="O7">
        <f>sum_all_txt!S6</f>
        <v>0.274621</v>
      </c>
      <c r="P7">
        <f>sum_all_txt!T6</f>
        <v>0.27717399999999998</v>
      </c>
      <c r="Q7">
        <f>sum_all_txt!U6</f>
        <v>0.27948899999999999</v>
      </c>
      <c r="R7">
        <f>sum_all_txt!V6</f>
        <v>0.28179799999999999</v>
      </c>
      <c r="S7">
        <f>sum_all_txt!W6</f>
        <v>0.28398200000000001</v>
      </c>
      <c r="T7">
        <f>sum_all_txt!X6</f>
        <v>0.28582999999999997</v>
      </c>
      <c r="U7">
        <f>sum_all_txt!Y6</f>
        <v>0.28775899999999999</v>
      </c>
      <c r="V7">
        <f>sum_all_txt!Z6</f>
        <v>0.28906799999999999</v>
      </c>
      <c r="W7">
        <f>sum_all_txt!AA6</f>
        <v>0.29041699999999998</v>
      </c>
      <c r="X7">
        <f>sum_all_txt!AB6</f>
        <v>0.29170499999999999</v>
      </c>
      <c r="Y7">
        <f>sum_all_txt!AC6</f>
        <v>0.292958</v>
      </c>
      <c r="Z7">
        <f>sum_all_txt!AD6</f>
        <v>0.29410599999999998</v>
      </c>
      <c r="AA7">
        <f>sum_all_txt!AE6</f>
        <v>0.29514600000000002</v>
      </c>
      <c r="AB7">
        <f>sum_all_txt!AF6</f>
        <v>0.29615200000000003</v>
      </c>
      <c r="AC7">
        <f>sum_all_txt!AG6</f>
        <v>0.297043</v>
      </c>
      <c r="AD7">
        <f>sum_all_txt!AH6</f>
        <v>0.29784100000000002</v>
      </c>
      <c r="AE7">
        <f>sum_all_txt!AI6</f>
        <v>0.29864400000000002</v>
      </c>
      <c r="AF7">
        <f>sum_all_txt!AJ6</f>
        <v>0.29940600000000001</v>
      </c>
      <c r="AG7">
        <f>sum_all_txt!AK6</f>
        <v>0.30007699999999998</v>
      </c>
      <c r="AH7">
        <f>sum_all_txt!AL6</f>
        <v>0.30064600000000002</v>
      </c>
      <c r="AI7">
        <f>sum_all_txt!AM6</f>
        <v>0.30112800000000001</v>
      </c>
      <c r="AJ7">
        <f>sum_all_txt!AN6</f>
        <v>0.30154799999999998</v>
      </c>
      <c r="AK7">
        <f>sum_all_txt!AO6</f>
        <v>0.301954</v>
      </c>
      <c r="AL7">
        <f>sum_all_txt!AP6</f>
        <v>0.302319</v>
      </c>
      <c r="AM7">
        <f>sum_all_txt!AQ6</f>
        <v>0.302589</v>
      </c>
      <c r="AN7">
        <f>sum_all_txt!AR6</f>
        <v>0.30287900000000001</v>
      </c>
      <c r="AO7">
        <f>sum_all_txt!AS6</f>
        <v>0.30315900000000001</v>
      </c>
      <c r="AP7">
        <f>sum_all_txt!AT6</f>
        <v>0.303344</v>
      </c>
      <c r="AQ7">
        <f>sum_all_txt!AU6</f>
        <v>0.30342999999999998</v>
      </c>
      <c r="AR7">
        <f>sum_all_txt!AV6</f>
        <v>0.30345</v>
      </c>
      <c r="AS7">
        <f>sum_all_txt!AW6</f>
        <v>0.30352000000000001</v>
      </c>
      <c r="AT7">
        <f>sum_all_txt!AX6</f>
        <v>0.30359900000000001</v>
      </c>
      <c r="AU7">
        <f>sum_all_txt!AY6</f>
        <v>0.30366300000000002</v>
      </c>
      <c r="AV7">
        <f>sum_all_txt!AZ6</f>
        <v>0.30374099999999998</v>
      </c>
      <c r="AW7">
        <f>sum_all_txt!BA6</f>
        <v>0.30382700000000001</v>
      </c>
      <c r="AX7">
        <f>sum_all_txt!BB6</f>
        <v>0.30382500000000001</v>
      </c>
      <c r="AY7">
        <f>sum_all_txt!BC6</f>
        <v>0.30377900000000002</v>
      </c>
      <c r="AZ7">
        <f>sum_all_txt!BD6</f>
        <v>0.30375200000000002</v>
      </c>
      <c r="BA7">
        <f>sum_all_txt!BE6</f>
        <v>0.30383399999999999</v>
      </c>
      <c r="BB7">
        <f>sum_all_txt!BF6</f>
        <v>0.3039</v>
      </c>
      <c r="BC7">
        <f>sum_all_txt!BG6</f>
        <v>0.30394199999999999</v>
      </c>
      <c r="BD7">
        <f>sum_all_txt!BH6</f>
        <v>0.30408299999999999</v>
      </c>
      <c r="BE7">
        <f>sum_all_txt!BI6</f>
        <v>0.30427199999999999</v>
      </c>
      <c r="BF7">
        <f>sum_all_txt!BJ6</f>
        <v>0.30445800000000001</v>
      </c>
      <c r="BG7">
        <f>sum_all_txt!BK6</f>
        <v>0.30471999999999999</v>
      </c>
      <c r="BH7">
        <f>sum_all_txt!BL6</f>
        <v>0.30496499999999999</v>
      </c>
      <c r="BI7">
        <f>sum_all_txt!BM6</f>
        <v>0.30510999999999999</v>
      </c>
      <c r="BJ7">
        <f>sum_all_txt!BN6</f>
        <v>0.30533900000000003</v>
      </c>
      <c r="BK7">
        <f>sum_all_txt!BO6</f>
        <v>0.30566700000000002</v>
      </c>
      <c r="BL7">
        <f>sum_all_txt!BP6</f>
        <v>0.30605500000000002</v>
      </c>
      <c r="BM7">
        <f>sum_all_txt!BQ6</f>
        <v>0.30644500000000002</v>
      </c>
      <c r="BN7">
        <f>sum_all_txt!BR6</f>
        <v>0.306782</v>
      </c>
      <c r="BO7">
        <f>sum_all_txt!BS6</f>
        <v>0.30713099999999999</v>
      </c>
      <c r="BP7">
        <f>sum_all_txt!BT6</f>
        <v>0.30752200000000002</v>
      </c>
      <c r="BQ7">
        <f>sum_all_txt!BU6</f>
        <v>0.28084599999999998</v>
      </c>
      <c r="BR7">
        <f>sum_all_txt!BV6</f>
        <v>0.28003899999999998</v>
      </c>
      <c r="BS7">
        <f>sum_all_txt!BW6</f>
        <v>0.28894199999999998</v>
      </c>
      <c r="BT7" s="10">
        <f>sum_all_txt!BX6</f>
        <v>0.29361300000000001</v>
      </c>
      <c r="BU7" s="10">
        <f>sum_all_txt!BY6</f>
        <v>0.297651</v>
      </c>
      <c r="BV7" s="10">
        <f>sum_all_txt!BZ6</f>
        <v>0.29890099999999997</v>
      </c>
      <c r="BW7" s="10">
        <f>sum_all_txt!CA6</f>
        <v>0.29447899999999999</v>
      </c>
      <c r="BX7" s="10">
        <f>sum_all_txt!CB6</f>
        <v>0.29606199999999999</v>
      </c>
      <c r="BY7" s="10">
        <f>sum_all_txt!CC6</f>
        <v>0.315828</v>
      </c>
      <c r="BZ7" s="10">
        <f>sum_all_txt!CD6</f>
        <v>0.32177</v>
      </c>
      <c r="CA7" s="10">
        <f>sum_all_txt!CE6</f>
        <v>0.30442000000000002</v>
      </c>
      <c r="CB7" s="10">
        <f>sum_all_txt!CF6</f>
        <v>0.29548400000000002</v>
      </c>
      <c r="CC7" s="10">
        <f>sum_all_txt!CG6</f>
        <v>0.29482900000000001</v>
      </c>
      <c r="CD7" s="10">
        <f>sum_all_txt!CH6</f>
        <v>0.31334200000000001</v>
      </c>
      <c r="CE7" s="10">
        <f>sum_all_txt!CI6</f>
        <v>0.33811400000000003</v>
      </c>
      <c r="CF7" s="10">
        <f>sum_all_txt!CJ6</f>
        <v>0.34461900000000001</v>
      </c>
      <c r="CG7" s="10">
        <f>sum_all_txt!CK6</f>
        <v>0.34671000000000002</v>
      </c>
      <c r="CH7" s="10">
        <f>sum_all_txt!CL6</f>
        <v>0.340447</v>
      </c>
      <c r="CI7" s="10">
        <f>sum_all_txt!CM6</f>
        <v>0.33200400000000002</v>
      </c>
      <c r="CJ7" s="10">
        <f>sum_all_txt!CN6</f>
        <v>0.32229000000000002</v>
      </c>
      <c r="CK7" s="10">
        <f>sum_all_txt!CO6</f>
        <v>0.31458799999999998</v>
      </c>
      <c r="CL7" s="10">
        <f>sum_all_txt!CP6</f>
        <v>0.30795</v>
      </c>
      <c r="CM7" s="10">
        <f>sum_all_txt!CQ6</f>
        <v>0.30056100000000002</v>
      </c>
      <c r="CN7" s="10">
        <f>sum_all_txt!CR6</f>
        <v>0.29446</v>
      </c>
      <c r="CO7" s="10">
        <f>sum_all_txt!CS6</f>
        <v>0.29132599999999997</v>
      </c>
      <c r="CP7" s="10">
        <f>sum_all_txt!CT6</f>
        <v>0.28747699999999998</v>
      </c>
      <c r="CQ7" s="10">
        <f>sum_all_txt!CU6</f>
        <v>0.28501300000000002</v>
      </c>
      <c r="CR7" s="10">
        <f>sum_all_txt!CV6</f>
        <v>0.285362</v>
      </c>
      <c r="CS7" s="10">
        <f>sum_all_txt!CW6</f>
        <v>0.28569</v>
      </c>
      <c r="CT7" s="10">
        <f>sum_all_txt!CX6</f>
        <v>0.28418599999999999</v>
      </c>
      <c r="CU7" s="10">
        <f>sum_all_txt!CY6</f>
        <v>0.282412</v>
      </c>
      <c r="CV7" s="10">
        <f>sum_all_txt!CZ6</f>
        <v>0.28045900000000001</v>
      </c>
      <c r="CW7" s="10">
        <f>sum_all_txt!DA6</f>
        <v>0.27990900000000002</v>
      </c>
      <c r="CX7" s="10">
        <f>sum_all_txt!DB6</f>
        <v>0.27326400000000001</v>
      </c>
      <c r="CY7" s="10">
        <f>sum_all_txt!DC6</f>
        <v>0.27460499999999999</v>
      </c>
      <c r="CZ7" s="10">
        <f>sum_all_txt!DD6</f>
        <v>0.27765000000000001</v>
      </c>
      <c r="DA7" s="10">
        <f>sum_all_txt!DE6</f>
        <v>0.27885100000000002</v>
      </c>
      <c r="DB7" s="10">
        <f>sum_all_txt!DF6</f>
        <v>0.28223500000000001</v>
      </c>
      <c r="DC7" s="10">
        <f>sum_all_txt!DG6</f>
        <v>0.28286800000000001</v>
      </c>
      <c r="DD7" s="10">
        <f>sum_all_txt!DH6</f>
        <v>0.28356199999999998</v>
      </c>
      <c r="DE7" s="10">
        <f>sum_all_txt!DI6</f>
        <v>0.28523599999999999</v>
      </c>
      <c r="DF7" s="10">
        <f>sum_all_txt!DJ6</f>
        <v>0.28915000000000002</v>
      </c>
      <c r="DG7" s="10">
        <f>sum_all_txt!DK6</f>
        <v>0.29094999999999999</v>
      </c>
      <c r="DH7">
        <f>sum_all_txt!DL6</f>
        <v>0.288022</v>
      </c>
      <c r="DI7">
        <f>sum_all_txt!DM6</f>
        <v>0.286881</v>
      </c>
      <c r="DJ7">
        <f>sum_all_txt!DN6</f>
        <v>0.29254000000000002</v>
      </c>
      <c r="DK7">
        <f>sum_all_txt!DO6</f>
        <v>0.29624099999999998</v>
      </c>
      <c r="DL7">
        <f>sum_all_txt!DP6</f>
        <v>0.30068099999999998</v>
      </c>
    </row>
    <row r="8" spans="1:118" x14ac:dyDescent="0.2">
      <c r="A8" t="str">
        <f>sum_all_txt!A7</f>
        <v>sum_cgrain.nc.txt</v>
      </c>
      <c r="B8">
        <f>sum_all_txt!F7</f>
        <v>0</v>
      </c>
      <c r="C8">
        <f>sum_all_txt!G7</f>
        <v>4.4537E-2</v>
      </c>
      <c r="D8">
        <f>sum_all_txt!H7</f>
        <v>4.2861000000000003E-2</v>
      </c>
      <c r="E8">
        <f>sum_all_txt!I7</f>
        <v>4.3506000000000003E-2</v>
      </c>
      <c r="F8">
        <f>sum_all_txt!J7</f>
        <v>4.5780000000000001E-2</v>
      </c>
      <c r="G8">
        <f>sum_all_txt!K7</f>
        <v>4.7383000000000002E-2</v>
      </c>
      <c r="H8">
        <f>sum_all_txt!L7</f>
        <v>4.8527000000000001E-2</v>
      </c>
      <c r="I8">
        <f>sum_all_txt!M7</f>
        <v>4.9251999999999997E-2</v>
      </c>
      <c r="J8">
        <f>sum_all_txt!N7</f>
        <v>4.9887000000000001E-2</v>
      </c>
      <c r="K8">
        <f>sum_all_txt!O7</f>
        <v>5.0193000000000002E-2</v>
      </c>
      <c r="L8">
        <f>sum_all_txt!P7</f>
        <v>5.0437999999999997E-2</v>
      </c>
      <c r="M8">
        <f>sum_all_txt!Q7</f>
        <v>5.0606999999999999E-2</v>
      </c>
      <c r="N8">
        <f>sum_all_txt!R7</f>
        <v>5.0893000000000001E-2</v>
      </c>
      <c r="O8">
        <f>sum_all_txt!S7</f>
        <v>5.0909999999999997E-2</v>
      </c>
      <c r="P8">
        <f>sum_all_txt!T7</f>
        <v>5.1028999999999998E-2</v>
      </c>
      <c r="Q8">
        <f>sum_all_txt!U7</f>
        <v>5.1204E-2</v>
      </c>
      <c r="R8">
        <f>sum_all_txt!V7</f>
        <v>5.1059E-2</v>
      </c>
      <c r="S8">
        <f>sum_all_txt!W7</f>
        <v>5.1230999999999999E-2</v>
      </c>
      <c r="T8">
        <f>sum_all_txt!X7</f>
        <v>5.1277000000000003E-2</v>
      </c>
      <c r="U8">
        <f>sum_all_txt!Y7</f>
        <v>5.1443000000000003E-2</v>
      </c>
      <c r="V8">
        <f>sum_all_txt!Z7</f>
        <v>5.1288E-2</v>
      </c>
      <c r="W8">
        <f>sum_all_txt!AA7</f>
        <v>5.1180000000000003E-2</v>
      </c>
      <c r="X8">
        <f>sum_all_txt!AB7</f>
        <v>5.1293999999999999E-2</v>
      </c>
      <c r="Y8">
        <f>sum_all_txt!AC7</f>
        <v>5.1242000000000003E-2</v>
      </c>
      <c r="Z8">
        <f>sum_all_txt!AD7</f>
        <v>5.1464999999999997E-2</v>
      </c>
      <c r="AA8">
        <f>sum_all_txt!AE7</f>
        <v>5.1542999999999999E-2</v>
      </c>
      <c r="AB8">
        <f>sum_all_txt!AF7</f>
        <v>5.1450000000000003E-2</v>
      </c>
      <c r="AC8">
        <f>sum_all_txt!AG7</f>
        <v>5.1513999999999997E-2</v>
      </c>
      <c r="AD8">
        <f>sum_all_txt!AH7</f>
        <v>5.1626999999999999E-2</v>
      </c>
      <c r="AE8">
        <f>sum_all_txt!AI7</f>
        <v>5.1443999999999997E-2</v>
      </c>
      <c r="AF8">
        <f>sum_all_txt!AJ7</f>
        <v>5.1589000000000003E-2</v>
      </c>
      <c r="AG8">
        <f>sum_all_txt!AK7</f>
        <v>5.1820999999999999E-2</v>
      </c>
      <c r="AH8">
        <f>sum_all_txt!AL7</f>
        <v>5.1712000000000001E-2</v>
      </c>
      <c r="AI8">
        <f>sum_all_txt!AM7</f>
        <v>5.1681999999999999E-2</v>
      </c>
      <c r="AJ8">
        <f>sum_all_txt!AN7</f>
        <v>5.1669E-2</v>
      </c>
      <c r="AK8">
        <f>sum_all_txt!AO7</f>
        <v>5.1686000000000003E-2</v>
      </c>
      <c r="AL8">
        <f>sum_all_txt!AP7</f>
        <v>5.1676E-2</v>
      </c>
      <c r="AM8">
        <f>sum_all_txt!AQ7</f>
        <v>5.1749999999999997E-2</v>
      </c>
      <c r="AN8">
        <f>sum_all_txt!AR7</f>
        <v>5.1859000000000002E-2</v>
      </c>
      <c r="AO8">
        <f>sum_all_txt!AS7</f>
        <v>5.1843E-2</v>
      </c>
      <c r="AP8">
        <f>sum_all_txt!AT7</f>
        <v>5.1887000000000003E-2</v>
      </c>
      <c r="AQ8">
        <f>sum_all_txt!AU7</f>
        <v>5.1742999999999997E-2</v>
      </c>
      <c r="AR8">
        <f>sum_all_txt!AV7</f>
        <v>5.1722999999999998E-2</v>
      </c>
      <c r="AS8">
        <f>sum_all_txt!AW7</f>
        <v>5.1947E-2</v>
      </c>
      <c r="AT8">
        <f>sum_all_txt!AX7</f>
        <v>5.1860999999999997E-2</v>
      </c>
      <c r="AU8">
        <f>sum_all_txt!AY7</f>
        <v>5.1999999999999998E-2</v>
      </c>
      <c r="AV8">
        <f>sum_all_txt!AZ7</f>
        <v>5.2041999999999998E-2</v>
      </c>
      <c r="AW8">
        <f>sum_all_txt!BA7</f>
        <v>5.1987999999999999E-2</v>
      </c>
      <c r="AX8">
        <f>sum_all_txt!BB7</f>
        <v>5.1929999999999997E-2</v>
      </c>
      <c r="AY8">
        <f>sum_all_txt!BC7</f>
        <v>5.2138999999999998E-2</v>
      </c>
      <c r="AZ8">
        <f>sum_all_txt!BD7</f>
        <v>5.1977000000000002E-2</v>
      </c>
      <c r="BA8">
        <f>sum_all_txt!BE7</f>
        <v>5.2284999999999998E-2</v>
      </c>
      <c r="BB8">
        <f>sum_all_txt!BF7</f>
        <v>5.2252E-2</v>
      </c>
      <c r="BC8">
        <f>sum_all_txt!BG7</f>
        <v>5.2151999999999997E-2</v>
      </c>
      <c r="BD8">
        <f>sum_all_txt!BH7</f>
        <v>5.2188999999999999E-2</v>
      </c>
      <c r="BE8">
        <f>sum_all_txt!BI7</f>
        <v>5.2374999999999998E-2</v>
      </c>
      <c r="BF8">
        <f>sum_all_txt!BJ7</f>
        <v>5.2247000000000002E-2</v>
      </c>
      <c r="BG8">
        <f>sum_all_txt!BK7</f>
        <v>5.2202999999999999E-2</v>
      </c>
      <c r="BH8">
        <f>sum_all_txt!BL7</f>
        <v>5.2318999999999997E-2</v>
      </c>
      <c r="BI8">
        <f>sum_all_txt!BM7</f>
        <v>5.2507999999999999E-2</v>
      </c>
      <c r="BJ8">
        <f>sum_all_txt!BN7</f>
        <v>5.2505999999999997E-2</v>
      </c>
      <c r="BK8">
        <f>sum_all_txt!BO7</f>
        <v>5.2443999999999998E-2</v>
      </c>
      <c r="BL8">
        <f>sum_all_txt!BP7</f>
        <v>5.2500999999999999E-2</v>
      </c>
      <c r="BM8">
        <f>sum_all_txt!BQ7</f>
        <v>5.2595000000000003E-2</v>
      </c>
      <c r="BN8">
        <f>sum_all_txt!BR7</f>
        <v>5.2687999999999999E-2</v>
      </c>
      <c r="BO8">
        <f>sum_all_txt!BS7</f>
        <v>5.2671999999999997E-2</v>
      </c>
      <c r="BP8">
        <f>sum_all_txt!BT7</f>
        <v>5.2884E-2</v>
      </c>
      <c r="BQ8">
        <f>sum_all_txt!BU7</f>
        <v>5.2810000000000003E-2</v>
      </c>
      <c r="BR8">
        <f>sum_all_txt!BV7</f>
        <v>5.2845000000000003E-2</v>
      </c>
      <c r="BS8">
        <f>sum_all_txt!BW7</f>
        <v>5.2875999999999999E-2</v>
      </c>
      <c r="BT8" s="10">
        <f>sum_all_txt!BX7</f>
        <v>5.1256000000000003E-2</v>
      </c>
      <c r="BU8" s="10">
        <f>sum_all_txt!BY7</f>
        <v>5.3539000000000003E-2</v>
      </c>
      <c r="BV8" s="10">
        <f>sum_all_txt!BZ7</f>
        <v>5.6744999999999997E-2</v>
      </c>
      <c r="BW8" s="10">
        <f>sum_all_txt!CA7</f>
        <v>5.7339000000000001E-2</v>
      </c>
      <c r="BX8" s="10">
        <f>sum_all_txt!CB7</f>
        <v>5.7305000000000002E-2</v>
      </c>
      <c r="BY8" s="10">
        <f>sum_all_txt!CC7</f>
        <v>5.3768999999999997E-2</v>
      </c>
      <c r="BZ8" s="10">
        <f>sum_all_txt!CD7</f>
        <v>5.6795999999999999E-2</v>
      </c>
      <c r="CA8" s="10">
        <f>sum_all_txt!CE7</f>
        <v>5.6343999999999998E-2</v>
      </c>
      <c r="CB8" s="10">
        <f>sum_all_txt!CF7</f>
        <v>5.8896999999999998E-2</v>
      </c>
      <c r="CC8" s="10">
        <f>sum_all_txt!CG7</f>
        <v>5.5479000000000001E-2</v>
      </c>
      <c r="CD8" s="10">
        <f>sum_all_txt!CH7</f>
        <v>5.6889000000000002E-2</v>
      </c>
      <c r="CE8" s="10">
        <f>sum_all_txt!CI7</f>
        <v>6.0318999999999998E-2</v>
      </c>
      <c r="CF8" s="10">
        <f>sum_all_txt!CJ7</f>
        <v>6.1036E-2</v>
      </c>
      <c r="CG8" s="10">
        <f>sum_all_txt!CK7</f>
        <v>6.1686999999999999E-2</v>
      </c>
      <c r="CH8" s="10">
        <f>sum_all_txt!CL7</f>
        <v>6.1935999999999998E-2</v>
      </c>
      <c r="CI8" s="10">
        <f>sum_all_txt!CM7</f>
        <v>6.0839999999999998E-2</v>
      </c>
      <c r="CJ8" s="10">
        <f>sum_all_txt!CN7</f>
        <v>6.4047999999999994E-2</v>
      </c>
      <c r="CK8" s="10">
        <f>sum_all_txt!CO7</f>
        <v>6.4792000000000002E-2</v>
      </c>
      <c r="CL8" s="10">
        <f>sum_all_txt!CP7</f>
        <v>6.3955999999999999E-2</v>
      </c>
      <c r="CM8" s="10">
        <f>sum_all_txt!CQ7</f>
        <v>6.0226000000000002E-2</v>
      </c>
      <c r="CN8" s="10">
        <f>sum_all_txt!CR7</f>
        <v>6.8862000000000007E-2</v>
      </c>
      <c r="CO8" s="10">
        <f>sum_all_txt!CS7</f>
        <v>6.8635000000000002E-2</v>
      </c>
      <c r="CP8" s="10">
        <f>sum_all_txt!CT7</f>
        <v>6.6721000000000003E-2</v>
      </c>
      <c r="CQ8" s="10">
        <f>sum_all_txt!CU7</f>
        <v>6.9758000000000001E-2</v>
      </c>
      <c r="CR8" s="10">
        <f>sum_all_txt!CV7</f>
        <v>6.9746000000000002E-2</v>
      </c>
      <c r="CS8" s="10">
        <f>sum_all_txt!CW7</f>
        <v>6.8297999999999998E-2</v>
      </c>
      <c r="CT8" s="10">
        <f>sum_all_txt!CX7</f>
        <v>7.0876999999999996E-2</v>
      </c>
      <c r="CU8" s="10">
        <f>sum_all_txt!CY7</f>
        <v>6.6545000000000007E-2</v>
      </c>
      <c r="CV8" s="10">
        <f>sum_all_txt!CZ7</f>
        <v>6.8136000000000002E-2</v>
      </c>
      <c r="CW8" s="10">
        <f>sum_all_txt!DA7</f>
        <v>6.1484999999999998E-2</v>
      </c>
      <c r="CX8" s="10">
        <f>sum_all_txt!DB7</f>
        <v>7.4135000000000006E-2</v>
      </c>
      <c r="CY8" s="10">
        <f>sum_all_txt!DC7</f>
        <v>7.5075000000000003E-2</v>
      </c>
      <c r="CZ8" s="10">
        <f>sum_all_txt!DD7</f>
        <v>7.5119000000000005E-2</v>
      </c>
      <c r="DA8" s="10">
        <f>sum_all_txt!DE7</f>
        <v>7.6059000000000002E-2</v>
      </c>
      <c r="DB8" s="10">
        <f>sum_all_txt!DF7</f>
        <v>6.9930000000000006E-2</v>
      </c>
      <c r="DC8" s="10">
        <f>sum_all_txt!DG7</f>
        <v>7.4490000000000001E-2</v>
      </c>
      <c r="DD8" s="10">
        <f>sum_all_txt!DH7</f>
        <v>8.0090999999999996E-2</v>
      </c>
      <c r="DE8" s="10">
        <f>sum_all_txt!DI7</f>
        <v>7.7396999999999994E-2</v>
      </c>
      <c r="DF8" s="10">
        <f>sum_all_txt!DJ7</f>
        <v>7.6179999999999998E-2</v>
      </c>
      <c r="DG8" s="10">
        <f>sum_all_txt!DK7</f>
        <v>7.5991000000000003E-2</v>
      </c>
      <c r="DH8">
        <f>sum_all_txt!DL7</f>
        <v>7.2036000000000003E-2</v>
      </c>
      <c r="DI8">
        <f>sum_all_txt!DM7</f>
        <v>8.1455E-2</v>
      </c>
      <c r="DJ8">
        <f>sum_all_txt!DN7</f>
        <v>7.9052999999999998E-2</v>
      </c>
      <c r="DK8">
        <f>sum_all_txt!DO7</f>
        <v>8.1901000000000002E-2</v>
      </c>
      <c r="DL8">
        <f>sum_all_txt!DP7</f>
        <v>8.4150000000000003E-2</v>
      </c>
    </row>
    <row r="9" spans="1:118" x14ac:dyDescent="0.2">
      <c r="A9" t="str">
        <f>sum_all_txt!A8</f>
        <v>sum_vegtype0.nc.txt</v>
      </c>
      <c r="B9">
        <f>sum_all_txt!F8</f>
        <v>9.1431810000000002</v>
      </c>
      <c r="C9">
        <f>sum_all_txt!G8</f>
        <v>9.0284910000000007</v>
      </c>
      <c r="D9">
        <f>sum_all_txt!H8</f>
        <v>8.9117139999999999</v>
      </c>
      <c r="E9">
        <f>sum_all_txt!I8</f>
        <v>8.8469739999999994</v>
      </c>
      <c r="F9">
        <f>sum_all_txt!J8</f>
        <v>8.8163959999999992</v>
      </c>
      <c r="G9">
        <f>sum_all_txt!K8</f>
        <v>8.7990200000000005</v>
      </c>
      <c r="H9">
        <f>sum_all_txt!L8</f>
        <v>8.7876329999999996</v>
      </c>
      <c r="I9">
        <f>sum_all_txt!M8</f>
        <v>8.7809179999999998</v>
      </c>
      <c r="J9">
        <f>sum_all_txt!N8</f>
        <v>8.7848649999999999</v>
      </c>
      <c r="K9">
        <f>sum_all_txt!O8</f>
        <v>8.7866800000000005</v>
      </c>
      <c r="L9">
        <f>sum_all_txt!P8</f>
        <v>8.7954810000000005</v>
      </c>
      <c r="M9">
        <f>sum_all_txt!Q8</f>
        <v>8.8037379999999992</v>
      </c>
      <c r="N9">
        <f>sum_all_txt!R8</f>
        <v>8.8100900000000006</v>
      </c>
      <c r="O9">
        <f>sum_all_txt!S8</f>
        <v>8.8184830000000005</v>
      </c>
      <c r="P9">
        <f>sum_all_txt!T8</f>
        <v>8.8275559999999995</v>
      </c>
      <c r="Q9">
        <f>sum_all_txt!U8</f>
        <v>8.8335000000000008</v>
      </c>
      <c r="R9">
        <f>sum_all_txt!V8</f>
        <v>8.8400780000000001</v>
      </c>
      <c r="S9">
        <f>sum_all_txt!W8</f>
        <v>8.8467020000000005</v>
      </c>
      <c r="T9">
        <f>sum_all_txt!X8</f>
        <v>8.8518740000000005</v>
      </c>
      <c r="U9">
        <f>sum_all_txt!Y8</f>
        <v>8.8566830000000003</v>
      </c>
      <c r="V9">
        <f>sum_all_txt!Z8</f>
        <v>8.8586790000000004</v>
      </c>
      <c r="W9">
        <f>sum_all_txt!AA8</f>
        <v>8.8638049999999993</v>
      </c>
      <c r="X9">
        <f>sum_all_txt!AB8</f>
        <v>8.8643049999999999</v>
      </c>
      <c r="Y9">
        <f>sum_all_txt!AC8</f>
        <v>8.8677980000000005</v>
      </c>
      <c r="Z9">
        <f>sum_all_txt!AD8</f>
        <v>8.8706560000000003</v>
      </c>
      <c r="AA9">
        <f>sum_all_txt!AE8</f>
        <v>8.8716989999999996</v>
      </c>
      <c r="AB9">
        <f>sum_all_txt!AF8</f>
        <v>8.8764179999999993</v>
      </c>
      <c r="AC9">
        <f>sum_all_txt!AG8</f>
        <v>8.8798200000000005</v>
      </c>
      <c r="AD9">
        <f>sum_all_txt!AH8</f>
        <v>8.8793209999999991</v>
      </c>
      <c r="AE9">
        <f>sum_all_txt!AI8</f>
        <v>8.8800019999999993</v>
      </c>
      <c r="AF9">
        <f>sum_all_txt!AJ8</f>
        <v>8.8850379999999998</v>
      </c>
      <c r="AG9">
        <f>sum_all_txt!AK8</f>
        <v>8.8859449999999995</v>
      </c>
      <c r="AH9">
        <f>sum_all_txt!AL8</f>
        <v>8.8871699999999993</v>
      </c>
      <c r="AI9">
        <f>sum_all_txt!AM8</f>
        <v>8.8865350000000003</v>
      </c>
      <c r="AJ9">
        <f>sum_all_txt!AN8</f>
        <v>8.8892120000000006</v>
      </c>
      <c r="AK9">
        <f>sum_all_txt!AO8</f>
        <v>8.8912980000000008</v>
      </c>
      <c r="AL9">
        <f>sum_all_txt!AP8</f>
        <v>8.8916609999999991</v>
      </c>
      <c r="AM9">
        <f>sum_all_txt!AQ8</f>
        <v>8.8948820000000008</v>
      </c>
      <c r="AN9">
        <f>sum_all_txt!AR8</f>
        <v>8.8943829999999995</v>
      </c>
      <c r="AO9">
        <f>sum_all_txt!AS8</f>
        <v>8.8932490000000008</v>
      </c>
      <c r="AP9">
        <f>sum_all_txt!AT8</f>
        <v>8.8966519999999996</v>
      </c>
      <c r="AQ9">
        <f>sum_all_txt!AU8</f>
        <v>8.8929320000000001</v>
      </c>
      <c r="AR9">
        <f>sum_all_txt!AV8</f>
        <v>8.8960170000000005</v>
      </c>
      <c r="AS9">
        <f>sum_all_txt!AW8</f>
        <v>8.8953819999999997</v>
      </c>
      <c r="AT9">
        <f>sum_all_txt!AX8</f>
        <v>8.9001450000000002</v>
      </c>
      <c r="AU9">
        <f>sum_all_txt!AY8</f>
        <v>8.9011890000000005</v>
      </c>
      <c r="AV9">
        <f>sum_all_txt!AZ8</f>
        <v>8.9007349999999992</v>
      </c>
      <c r="AW9">
        <f>sum_all_txt!BA8</f>
        <v>8.9024590000000003</v>
      </c>
      <c r="AX9">
        <f>sum_all_txt!BB8</f>
        <v>8.9022319999999997</v>
      </c>
      <c r="AY9">
        <f>sum_all_txt!BC8</f>
        <v>8.9040920000000003</v>
      </c>
      <c r="AZ9">
        <f>sum_all_txt!BD8</f>
        <v>8.9049999999999994</v>
      </c>
      <c r="BA9">
        <f>sum_all_txt!BE8</f>
        <v>8.9019600000000008</v>
      </c>
      <c r="BB9">
        <f>sum_all_txt!BF8</f>
        <v>8.9007349999999992</v>
      </c>
      <c r="BC9">
        <f>sum_all_txt!BG8</f>
        <v>8.9021410000000003</v>
      </c>
      <c r="BD9">
        <f>sum_all_txt!BH8</f>
        <v>8.9012340000000005</v>
      </c>
      <c r="BE9">
        <f>sum_all_txt!BI8</f>
        <v>8.9001000000000001</v>
      </c>
      <c r="BF9">
        <f>sum_all_txt!BJ8</f>
        <v>8.8996460000000006</v>
      </c>
      <c r="BG9">
        <f>sum_all_txt!BK8</f>
        <v>8.8997820000000001</v>
      </c>
      <c r="BH9">
        <f>sum_all_txt!BL8</f>
        <v>8.8973779999999998</v>
      </c>
      <c r="BI9">
        <f>sum_all_txt!BM8</f>
        <v>8.8966969999999996</v>
      </c>
      <c r="BJ9">
        <f>sum_all_txt!BN8</f>
        <v>8.8965160000000001</v>
      </c>
      <c r="BK9">
        <f>sum_all_txt!BO8</f>
        <v>8.8972420000000003</v>
      </c>
      <c r="BL9">
        <f>sum_all_txt!BP8</f>
        <v>8.8961070000000007</v>
      </c>
      <c r="BM9">
        <f>sum_all_txt!BQ8</f>
        <v>8.8938839999999999</v>
      </c>
      <c r="BN9">
        <f>sum_all_txt!BR8</f>
        <v>8.8911169999999995</v>
      </c>
      <c r="BO9">
        <f>sum_all_txt!BS8</f>
        <v>8.8902099999999997</v>
      </c>
      <c r="BP9">
        <f>sum_all_txt!BT8</f>
        <v>8.8912080000000007</v>
      </c>
      <c r="BQ9">
        <f>sum_all_txt!BU8</f>
        <v>8.9394790000000004</v>
      </c>
      <c r="BR9">
        <f>sum_all_txt!BV8</f>
        <v>8.9197889999999997</v>
      </c>
      <c r="BS9">
        <f>sum_all_txt!BW8</f>
        <v>8.9064510000000006</v>
      </c>
      <c r="BT9" s="10">
        <f>sum_all_txt!BX8</f>
        <v>8.9171130000000005</v>
      </c>
      <c r="BU9" s="10">
        <f>sum_all_txt!BY8</f>
        <v>8.9314040000000006</v>
      </c>
      <c r="BV9" s="10">
        <f>sum_all_txt!BZ8</f>
        <v>8.9336269999999995</v>
      </c>
      <c r="BW9" s="10">
        <f>sum_all_txt!CA8</f>
        <v>8.9329459999999994</v>
      </c>
      <c r="BX9" s="10">
        <f>sum_all_txt!CB8</f>
        <v>8.9380729999999993</v>
      </c>
      <c r="BY9" s="10">
        <f>sum_all_txt!CC8</f>
        <v>8.9567189999999997</v>
      </c>
      <c r="BZ9" s="10">
        <f>sum_all_txt!CD8</f>
        <v>8.9829419999999995</v>
      </c>
      <c r="CA9" s="10">
        <f>sum_all_txt!CE8</f>
        <v>9.0176029999999994</v>
      </c>
      <c r="CB9" s="10">
        <f>sum_all_txt!CF8</f>
        <v>9.0140189999999993</v>
      </c>
      <c r="CC9" s="10">
        <f>sum_all_txt!CG8</f>
        <v>9.0299879999999995</v>
      </c>
      <c r="CD9" s="10">
        <f>sum_all_txt!CH8</f>
        <v>9.0548040000000007</v>
      </c>
      <c r="CE9" s="10">
        <f>sum_all_txt!CI8</f>
        <v>9.0744939999999996</v>
      </c>
      <c r="CF9" s="10">
        <f>sum_all_txt!CJ8</f>
        <v>9.0906900000000004</v>
      </c>
      <c r="CG9" s="10">
        <f>sum_all_txt!CK8</f>
        <v>9.1236280000000001</v>
      </c>
      <c r="CH9" s="10">
        <f>sum_all_txt!CL8</f>
        <v>9.1802010000000003</v>
      </c>
      <c r="CI9" s="10">
        <f>sum_all_txt!CM8</f>
        <v>9.2586879999999994</v>
      </c>
      <c r="CJ9" s="10">
        <f>sum_all_txt!CN8</f>
        <v>9.2778790000000004</v>
      </c>
      <c r="CK9" s="10">
        <f>sum_all_txt!CO8</f>
        <v>9.3123579999999997</v>
      </c>
      <c r="CL9" s="10">
        <f>sum_all_txt!CP8</f>
        <v>9.3139459999999996</v>
      </c>
      <c r="CM9" s="10">
        <f>sum_all_txt!CQ8</f>
        <v>9.3682970000000001</v>
      </c>
      <c r="CN9" s="10">
        <f>sum_all_txt!CR8</f>
        <v>9.3120860000000008</v>
      </c>
      <c r="CO9" s="10">
        <f>sum_all_txt!CS8</f>
        <v>9.2793759999999992</v>
      </c>
      <c r="CP9" s="10">
        <f>sum_all_txt!CT8</f>
        <v>9.2797389999999993</v>
      </c>
      <c r="CQ9" s="10">
        <f>sum_all_txt!CU8</f>
        <v>9.2720260000000003</v>
      </c>
      <c r="CR9" s="10">
        <f>sum_all_txt!CV8</f>
        <v>9.2635419999999993</v>
      </c>
      <c r="CS9" s="10">
        <f>sum_all_txt!CW8</f>
        <v>9.267353</v>
      </c>
      <c r="CT9" s="10">
        <f>sum_all_txt!CX8</f>
        <v>9.2610919999999997</v>
      </c>
      <c r="CU9" s="10">
        <f>sum_all_txt!CY8</f>
        <v>9.3239719999999995</v>
      </c>
      <c r="CV9" s="10">
        <f>sum_all_txt!CZ8</f>
        <v>9.348471</v>
      </c>
      <c r="CW9" s="10">
        <f>sum_all_txt!DA8</f>
        <v>9.4710549999999998</v>
      </c>
      <c r="CX9" s="10">
        <f>sum_all_txt!DB8</f>
        <v>9.3922969999999992</v>
      </c>
      <c r="CY9" s="10">
        <f>sum_all_txt!DC8</f>
        <v>9.3113150000000005</v>
      </c>
      <c r="CZ9" s="10">
        <f>sum_all_txt!DD8</f>
        <v>9.293984</v>
      </c>
      <c r="DA9" s="10">
        <f>sum_all_txt!DE8</f>
        <v>9.2771070000000009</v>
      </c>
      <c r="DB9" s="10">
        <f>sum_all_txt!DF8</f>
        <v>9.2947100000000002</v>
      </c>
      <c r="DC9" s="10">
        <f>sum_all_txt!DG8</f>
        <v>9.3036480000000008</v>
      </c>
      <c r="DD9" s="10">
        <f>sum_all_txt!DH8</f>
        <v>9.2772889999999997</v>
      </c>
      <c r="DE9" s="10">
        <f>sum_all_txt!DI8</f>
        <v>9.2770620000000008</v>
      </c>
      <c r="DF9" s="10">
        <f>sum_all_txt!DJ8</f>
        <v>9.2898099999999992</v>
      </c>
      <c r="DG9" s="10">
        <f>sum_all_txt!DK8</f>
        <v>9.3451590000000007</v>
      </c>
      <c r="DH9">
        <f>sum_all_txt!DL8</f>
        <v>9.4583980000000007</v>
      </c>
      <c r="DI9">
        <f>sum_all_txt!DM8</f>
        <v>9.3859899999999996</v>
      </c>
      <c r="DJ9">
        <f>sum_all_txt!DN8</f>
        <v>9.336131</v>
      </c>
      <c r="DK9">
        <f>sum_all_txt!DO8</f>
        <v>9.2979310000000002</v>
      </c>
      <c r="DL9">
        <f>sum_all_txt!DP8</f>
        <v>9.2971599999999999</v>
      </c>
    </row>
    <row r="10" spans="1:118" x14ac:dyDescent="0.2">
      <c r="A10" t="str">
        <f>sum_all_txt!A9</f>
        <v>sum_aynpptot.nc.txt</v>
      </c>
      <c r="B10">
        <f>sum_all_txt!F9</f>
        <v>0.32412099999999999</v>
      </c>
      <c r="C10">
        <f>sum_all_txt!G9</f>
        <v>0.483599</v>
      </c>
      <c r="D10">
        <f>sum_all_txt!H9</f>
        <v>0.50946499999999995</v>
      </c>
      <c r="E10">
        <f>sum_all_txt!I9</f>
        <v>0.51922699999999999</v>
      </c>
      <c r="F10">
        <f>sum_all_txt!J9</f>
        <v>0.52822800000000003</v>
      </c>
      <c r="G10">
        <f>sum_all_txt!K9</f>
        <v>0.53529899999999997</v>
      </c>
      <c r="H10">
        <f>sum_all_txt!L9</f>
        <v>0.54298400000000002</v>
      </c>
      <c r="I10">
        <f>sum_all_txt!M9</f>
        <v>0.54715400000000003</v>
      </c>
      <c r="J10">
        <f>sum_all_txt!N9</f>
        <v>0.55081599999999997</v>
      </c>
      <c r="K10">
        <f>sum_all_txt!O9</f>
        <v>0.55320100000000005</v>
      </c>
      <c r="L10">
        <f>sum_all_txt!P9</f>
        <v>0.55471400000000004</v>
      </c>
      <c r="M10">
        <f>sum_all_txt!Q9</f>
        <v>0.55645999999999995</v>
      </c>
      <c r="N10">
        <f>sum_all_txt!R9</f>
        <v>0.55816399999999999</v>
      </c>
      <c r="O10">
        <f>sum_all_txt!S9</f>
        <v>0.55859099999999995</v>
      </c>
      <c r="P10">
        <f>sum_all_txt!T9</f>
        <v>0.55993099999999996</v>
      </c>
      <c r="Q10">
        <f>sum_all_txt!U9</f>
        <v>0.56237599999999999</v>
      </c>
      <c r="R10">
        <f>sum_all_txt!V9</f>
        <v>0.56072599999999995</v>
      </c>
      <c r="S10">
        <f>sum_all_txt!W9</f>
        <v>0.56306599999999996</v>
      </c>
      <c r="T10">
        <f>sum_all_txt!X9</f>
        <v>0.56511199999999995</v>
      </c>
      <c r="U10">
        <f>sum_all_txt!Y9</f>
        <v>0.56382699999999997</v>
      </c>
      <c r="V10">
        <f>sum_all_txt!Z9</f>
        <v>0.56412099999999998</v>
      </c>
      <c r="W10">
        <f>sum_all_txt!AA9</f>
        <v>0.56394299999999997</v>
      </c>
      <c r="X10">
        <f>sum_all_txt!AB9</f>
        <v>0.56573300000000004</v>
      </c>
      <c r="Y10">
        <f>sum_all_txt!AC9</f>
        <v>0.56623100000000004</v>
      </c>
      <c r="Z10">
        <f>sum_all_txt!AD9</f>
        <v>0.56555200000000005</v>
      </c>
      <c r="AA10">
        <f>sum_all_txt!AE9</f>
        <v>0.56773099999999999</v>
      </c>
      <c r="AB10">
        <f>sum_all_txt!AF9</f>
        <v>0.56811800000000001</v>
      </c>
      <c r="AC10">
        <f>sum_all_txt!AG9</f>
        <v>0.56746600000000003</v>
      </c>
      <c r="AD10">
        <f>sum_all_txt!AH9</f>
        <v>0.57065600000000005</v>
      </c>
      <c r="AE10">
        <f>sum_all_txt!AI9</f>
        <v>0.571102</v>
      </c>
      <c r="AF10">
        <f>sum_all_txt!AJ9</f>
        <v>0.57158699999999996</v>
      </c>
      <c r="AG10">
        <f>sum_all_txt!AK9</f>
        <v>0.57263600000000003</v>
      </c>
      <c r="AH10">
        <f>sum_all_txt!AL9</f>
        <v>0.57178300000000004</v>
      </c>
      <c r="AI10">
        <f>sum_all_txt!AM9</f>
        <v>0.57213999999999998</v>
      </c>
      <c r="AJ10">
        <f>sum_all_txt!AN9</f>
        <v>0.57245999999999997</v>
      </c>
      <c r="AK10">
        <f>sum_all_txt!AO9</f>
        <v>0.57518100000000005</v>
      </c>
      <c r="AL10">
        <f>sum_all_txt!AP9</f>
        <v>0.57275399999999999</v>
      </c>
      <c r="AM10">
        <f>sum_all_txt!AQ9</f>
        <v>0.57523800000000003</v>
      </c>
      <c r="AN10">
        <f>sum_all_txt!AR9</f>
        <v>0.57611100000000004</v>
      </c>
      <c r="AO10">
        <f>sum_all_txt!AS9</f>
        <v>0.57674300000000001</v>
      </c>
      <c r="AP10">
        <f>sum_all_txt!AT9</f>
        <v>0.57588200000000001</v>
      </c>
      <c r="AQ10">
        <f>sum_all_txt!AU9</f>
        <v>0.57414799999999999</v>
      </c>
      <c r="AR10">
        <f>sum_all_txt!AV9</f>
        <v>0.57653699999999997</v>
      </c>
      <c r="AS10">
        <f>sum_all_txt!AW9</f>
        <v>0.57870299999999997</v>
      </c>
      <c r="AT10">
        <f>sum_all_txt!AX9</f>
        <v>0.57774599999999998</v>
      </c>
      <c r="AU10">
        <f>sum_all_txt!AY9</f>
        <v>0.57876499999999997</v>
      </c>
      <c r="AV10">
        <f>sum_all_txt!AZ9</f>
        <v>0.58096700000000001</v>
      </c>
      <c r="AW10">
        <f>sum_all_txt!BA9</f>
        <v>0.57902600000000004</v>
      </c>
      <c r="AX10">
        <f>sum_all_txt!BB9</f>
        <v>0.57843999999999995</v>
      </c>
      <c r="AY10">
        <f>sum_all_txt!BC9</f>
        <v>0.57974700000000001</v>
      </c>
      <c r="AZ10">
        <f>sum_all_txt!BD9</f>
        <v>0.58316699999999999</v>
      </c>
      <c r="BA10">
        <f>sum_all_txt!BE9</f>
        <v>0.582816</v>
      </c>
      <c r="BB10">
        <f>sum_all_txt!BF9</f>
        <v>0.58292600000000006</v>
      </c>
      <c r="BC10">
        <f>sum_all_txt!BG9</f>
        <v>0.585233</v>
      </c>
      <c r="BD10">
        <f>sum_all_txt!BH9</f>
        <v>0.58669700000000002</v>
      </c>
      <c r="BE10">
        <f>sum_all_txt!BI9</f>
        <v>0.58788799999999997</v>
      </c>
      <c r="BF10">
        <f>sum_all_txt!BJ9</f>
        <v>0.58763399999999999</v>
      </c>
      <c r="BG10">
        <f>sum_all_txt!BK9</f>
        <v>0.58979999999999999</v>
      </c>
      <c r="BH10">
        <f>sum_all_txt!BL9</f>
        <v>0.58751299999999995</v>
      </c>
      <c r="BI10">
        <f>sum_all_txt!BM9</f>
        <v>0.59106000000000003</v>
      </c>
      <c r="BJ10">
        <f>sum_all_txt!BN9</f>
        <v>0.59280299999999997</v>
      </c>
      <c r="BK10">
        <f>sum_all_txt!BO9</f>
        <v>0.59333800000000003</v>
      </c>
      <c r="BL10">
        <f>sum_all_txt!BP9</f>
        <v>0.59510600000000002</v>
      </c>
      <c r="BM10">
        <f>sum_all_txt!BQ9</f>
        <v>0.59542799999999996</v>
      </c>
      <c r="BN10">
        <f>sum_all_txt!BR9</f>
        <v>0.59658999999999995</v>
      </c>
      <c r="BO10">
        <f>sum_all_txt!BS9</f>
        <v>0.59745800000000004</v>
      </c>
      <c r="BP10">
        <f>sum_all_txt!BT9</f>
        <v>0.59842399999999996</v>
      </c>
      <c r="BQ10">
        <f>sum_all_txt!BU9</f>
        <v>0.59860599999999997</v>
      </c>
      <c r="BR10">
        <f>sum_all_txt!BV9</f>
        <v>0.60347200000000001</v>
      </c>
      <c r="BS10">
        <f>sum_all_txt!BW9</f>
        <v>0.59997699999999998</v>
      </c>
      <c r="BT10" s="10">
        <f>sum_all_txt!BX9</f>
        <v>0.58523599999999998</v>
      </c>
      <c r="BU10" s="10">
        <f>sum_all_txt!BY9</f>
        <v>0.61136100000000004</v>
      </c>
      <c r="BV10" s="10">
        <f>sum_all_txt!BZ9</f>
        <v>0.64960099999999998</v>
      </c>
      <c r="BW10" s="10">
        <f>sum_all_txt!CA9</f>
        <v>0.63904899999999998</v>
      </c>
      <c r="BX10" s="10">
        <f>sum_all_txt!CB9</f>
        <v>0.65271100000000004</v>
      </c>
      <c r="BY10" s="10">
        <f>sum_all_txt!CC9</f>
        <v>0.60409199999999996</v>
      </c>
      <c r="BZ10" s="10">
        <f>sum_all_txt!CD9</f>
        <v>0.58474400000000004</v>
      </c>
      <c r="CA10" s="10">
        <f>sum_all_txt!CE9</f>
        <v>0.54110499999999995</v>
      </c>
      <c r="CB10" s="10">
        <f>sum_all_txt!CF9</f>
        <v>0.64257500000000001</v>
      </c>
      <c r="CC10" s="10">
        <f>sum_all_txt!CG9</f>
        <v>0.58077800000000002</v>
      </c>
      <c r="CD10" s="10">
        <f>sum_all_txt!CH9</f>
        <v>0.57701100000000005</v>
      </c>
      <c r="CE10" s="10">
        <f>sum_all_txt!CI9</f>
        <v>0.61286499999999999</v>
      </c>
      <c r="CF10" s="10">
        <f>sum_all_txt!CJ9</f>
        <v>0.63032600000000005</v>
      </c>
      <c r="CG10" s="10">
        <f>sum_all_txt!CK9</f>
        <v>0.60935399999999995</v>
      </c>
      <c r="CH10" s="10">
        <f>sum_all_txt!CL9</f>
        <v>0.58735899999999996</v>
      </c>
      <c r="CI10" s="10">
        <f>sum_all_txt!CM9</f>
        <v>0.58031600000000005</v>
      </c>
      <c r="CJ10" s="10">
        <f>sum_all_txt!CN9</f>
        <v>0.61451900000000004</v>
      </c>
      <c r="CK10" s="10">
        <f>sum_all_txt!CO9</f>
        <v>0.60228000000000004</v>
      </c>
      <c r="CL10" s="10">
        <f>sum_all_txt!CP9</f>
        <v>0.60503799999999996</v>
      </c>
      <c r="CM10" s="10">
        <f>sum_all_txt!CQ9</f>
        <v>0.56306</v>
      </c>
      <c r="CN10" s="10">
        <f>sum_all_txt!CR9</f>
        <v>0.64770000000000005</v>
      </c>
      <c r="CO10" s="10">
        <f>sum_all_txt!CS9</f>
        <v>0.63822900000000005</v>
      </c>
      <c r="CP10" s="10">
        <f>sum_all_txt!CT9</f>
        <v>0.61091799999999996</v>
      </c>
      <c r="CQ10" s="10">
        <f>sum_all_txt!CU9</f>
        <v>0.62834699999999999</v>
      </c>
      <c r="CR10" s="10">
        <f>sum_all_txt!CV9</f>
        <v>0.63522699999999999</v>
      </c>
      <c r="CS10" s="10">
        <f>sum_all_txt!CW9</f>
        <v>0.61548099999999994</v>
      </c>
      <c r="CT10" s="10">
        <f>sum_all_txt!CX9</f>
        <v>0.64254100000000003</v>
      </c>
      <c r="CU10" s="10">
        <f>sum_all_txt!CY9</f>
        <v>0.57501599999999997</v>
      </c>
      <c r="CV10" s="10">
        <f>sum_all_txt!CZ9</f>
        <v>0.59938199999999997</v>
      </c>
      <c r="CW10" s="10">
        <f>sum_all_txt!DA9</f>
        <v>0.53013100000000002</v>
      </c>
      <c r="CX10" s="10">
        <f>sum_all_txt!DB9</f>
        <v>0.65910400000000002</v>
      </c>
      <c r="CY10" s="10">
        <f>sum_all_txt!DC9</f>
        <v>0.66048499999999999</v>
      </c>
      <c r="CZ10" s="10">
        <f>sum_all_txt!DD9</f>
        <v>0.63866800000000001</v>
      </c>
      <c r="DA10" s="10">
        <f>sum_all_txt!DE9</f>
        <v>0.65578499999999995</v>
      </c>
      <c r="DB10" s="10">
        <f>sum_all_txt!DF9</f>
        <v>0.60484400000000005</v>
      </c>
      <c r="DC10" s="10">
        <f>sum_all_txt!DG9</f>
        <v>0.631494</v>
      </c>
      <c r="DD10" s="10">
        <f>sum_all_txt!DH9</f>
        <v>0.67894900000000002</v>
      </c>
      <c r="DE10" s="10">
        <f>sum_all_txt!DI9</f>
        <v>0.64563700000000002</v>
      </c>
      <c r="DF10" s="10">
        <f>sum_all_txt!DJ9</f>
        <v>0.64421799999999996</v>
      </c>
      <c r="DG10" s="10">
        <f>sum_all_txt!DK9</f>
        <v>0.59641900000000003</v>
      </c>
      <c r="DH10">
        <f>sum_all_txt!DL9</f>
        <v>0.55776700000000001</v>
      </c>
      <c r="DI10">
        <f>sum_all_txt!DM9</f>
        <v>0.68370799999999998</v>
      </c>
      <c r="DJ10">
        <f>sum_all_txt!DN9</f>
        <v>0.66783899999999996</v>
      </c>
      <c r="DK10">
        <f>sum_all_txt!DO9</f>
        <v>0.68672200000000005</v>
      </c>
      <c r="DL10">
        <f>sum_all_txt!DP9</f>
        <v>0.66294799999999998</v>
      </c>
    </row>
    <row r="11" spans="1:118" x14ac:dyDescent="0.2">
      <c r="A11" t="str">
        <f>sum_all_txt!A10</f>
        <v>sum_totlit.nc.txt</v>
      </c>
      <c r="B11">
        <f>sum_all_txt!F10</f>
        <v>0.30303000000000002</v>
      </c>
      <c r="C11">
        <f>sum_all_txt!G10</f>
        <v>0.30662400000000001</v>
      </c>
      <c r="D11">
        <f>sum_all_txt!H10</f>
        <v>0.30113000000000001</v>
      </c>
      <c r="E11">
        <f>sum_all_txt!I10</f>
        <v>0.29110000000000003</v>
      </c>
      <c r="F11">
        <f>sum_all_txt!J10</f>
        <v>0.288074</v>
      </c>
      <c r="G11">
        <f>sum_all_txt!K10</f>
        <v>0.28823399999999999</v>
      </c>
      <c r="H11">
        <f>sum_all_txt!L10</f>
        <v>0.289883</v>
      </c>
      <c r="I11">
        <f>sum_all_txt!M10</f>
        <v>0.29204799999999997</v>
      </c>
      <c r="J11">
        <f>sum_all_txt!N10</f>
        <v>0.29498600000000003</v>
      </c>
      <c r="K11">
        <f>sum_all_txt!O10</f>
        <v>0.29862300000000003</v>
      </c>
      <c r="L11">
        <f>sum_all_txt!P10</f>
        <v>0.302396</v>
      </c>
      <c r="M11">
        <f>sum_all_txt!Q10</f>
        <v>0.30636400000000003</v>
      </c>
      <c r="N11">
        <f>sum_all_txt!R10</f>
        <v>0.30996200000000002</v>
      </c>
      <c r="O11">
        <f>sum_all_txt!S10</f>
        <v>0.31306699999999998</v>
      </c>
      <c r="P11">
        <f>sum_all_txt!T10</f>
        <v>0.31631100000000001</v>
      </c>
      <c r="Q11">
        <f>sum_all_txt!U10</f>
        <v>0.31915500000000002</v>
      </c>
      <c r="R11">
        <f>sum_all_txt!V10</f>
        <v>0.32159599999999999</v>
      </c>
      <c r="S11">
        <f>sum_all_txt!W10</f>
        <v>0.32482299999999997</v>
      </c>
      <c r="T11">
        <f>sum_all_txt!X10</f>
        <v>0.32707999999999998</v>
      </c>
      <c r="U11">
        <f>sum_all_txt!Y10</f>
        <v>0.32960899999999999</v>
      </c>
      <c r="V11">
        <f>sum_all_txt!Z10</f>
        <v>0.33177000000000001</v>
      </c>
      <c r="W11">
        <f>sum_all_txt!AA10</f>
        <v>0.33331300000000003</v>
      </c>
      <c r="X11">
        <f>sum_all_txt!AB10</f>
        <v>0.33452500000000002</v>
      </c>
      <c r="Y11">
        <f>sum_all_txt!AC10</f>
        <v>0.33592899999999998</v>
      </c>
      <c r="Z11">
        <f>sum_all_txt!AD10</f>
        <v>0.33765299999999998</v>
      </c>
      <c r="AA11">
        <f>sum_all_txt!AE10</f>
        <v>0.33922099999999999</v>
      </c>
      <c r="AB11">
        <f>sum_all_txt!AF10</f>
        <v>0.34020600000000001</v>
      </c>
      <c r="AC11">
        <f>sum_all_txt!AG10</f>
        <v>0.34139199999999997</v>
      </c>
      <c r="AD11">
        <f>sum_all_txt!AH10</f>
        <v>0.34253499999999998</v>
      </c>
      <c r="AE11">
        <f>sum_all_txt!AI10</f>
        <v>0.343111</v>
      </c>
      <c r="AF11">
        <f>sum_all_txt!AJ10</f>
        <v>0.34462500000000001</v>
      </c>
      <c r="AG11">
        <f>sum_all_txt!AK10</f>
        <v>0.34544799999999998</v>
      </c>
      <c r="AH11">
        <f>sum_all_txt!AL10</f>
        <v>0.34634700000000002</v>
      </c>
      <c r="AI11">
        <f>sum_all_txt!AM10</f>
        <v>0.34718399999999999</v>
      </c>
      <c r="AJ11">
        <f>sum_all_txt!AN10</f>
        <v>0.34801300000000002</v>
      </c>
      <c r="AK11">
        <f>sum_all_txt!AO10</f>
        <v>0.34791100000000003</v>
      </c>
      <c r="AL11">
        <f>sum_all_txt!AP10</f>
        <v>0.348584</v>
      </c>
      <c r="AM11">
        <f>sum_all_txt!AQ10</f>
        <v>0.34870000000000001</v>
      </c>
      <c r="AN11">
        <f>sum_all_txt!AR10</f>
        <v>0.34931200000000001</v>
      </c>
      <c r="AO11">
        <f>sum_all_txt!AS10</f>
        <v>0.35006199999999998</v>
      </c>
      <c r="AP11">
        <f>sum_all_txt!AT10</f>
        <v>0.35030299999999998</v>
      </c>
      <c r="AQ11">
        <f>sum_all_txt!AU10</f>
        <v>0.35131000000000001</v>
      </c>
      <c r="AR11">
        <f>sum_all_txt!AV10</f>
        <v>0.35088599999999998</v>
      </c>
      <c r="AS11">
        <f>sum_all_txt!AW10</f>
        <v>0.35109499999999999</v>
      </c>
      <c r="AT11">
        <f>sum_all_txt!AX10</f>
        <v>0.35131600000000002</v>
      </c>
      <c r="AU11">
        <f>sum_all_txt!AY10</f>
        <v>0.35113699999999998</v>
      </c>
      <c r="AV11">
        <f>sum_all_txt!AZ10</f>
        <v>0.35158899999999998</v>
      </c>
      <c r="AW11">
        <f>sum_all_txt!BA10</f>
        <v>0.352132</v>
      </c>
      <c r="AX11">
        <f>sum_all_txt!BB10</f>
        <v>0.35229100000000002</v>
      </c>
      <c r="AY11">
        <f>sum_all_txt!BC10</f>
        <v>0.35255300000000001</v>
      </c>
      <c r="AZ11">
        <f>sum_all_txt!BD10</f>
        <v>0.35282999999999998</v>
      </c>
      <c r="BA11">
        <f>sum_all_txt!BE10</f>
        <v>0.35238999999999998</v>
      </c>
      <c r="BB11">
        <f>sum_all_txt!BF10</f>
        <v>0.35281000000000001</v>
      </c>
      <c r="BC11">
        <f>sum_all_txt!BG10</f>
        <v>0.352684</v>
      </c>
      <c r="BD11">
        <f>sum_all_txt!BH10</f>
        <v>0.35266199999999998</v>
      </c>
      <c r="BE11">
        <f>sum_all_txt!BI10</f>
        <v>0.353078</v>
      </c>
      <c r="BF11">
        <f>sum_all_txt!BJ10</f>
        <v>0.35334599999999999</v>
      </c>
      <c r="BG11">
        <f>sum_all_txt!BK10</f>
        <v>0.35319</v>
      </c>
      <c r="BH11">
        <f>sum_all_txt!BL10</f>
        <v>0.35395199999999999</v>
      </c>
      <c r="BI11">
        <f>sum_all_txt!BM10</f>
        <v>0.35404099999999999</v>
      </c>
      <c r="BJ11">
        <f>sum_all_txt!BN10</f>
        <v>0.35423199999999999</v>
      </c>
      <c r="BK11">
        <f>sum_all_txt!BO10</f>
        <v>0.35425699999999999</v>
      </c>
      <c r="BL11">
        <f>sum_all_txt!BP10</f>
        <v>0.35477500000000001</v>
      </c>
      <c r="BM11">
        <f>sum_all_txt!BQ10</f>
        <v>0.35563299999999998</v>
      </c>
      <c r="BN11">
        <f>sum_all_txt!BR10</f>
        <v>0.35564899999999999</v>
      </c>
      <c r="BO11">
        <f>sum_all_txt!BS10</f>
        <v>0.35603600000000002</v>
      </c>
      <c r="BP11">
        <f>sum_all_txt!BT10</f>
        <v>0.35648000000000002</v>
      </c>
      <c r="BQ11">
        <f>sum_all_txt!BU10</f>
        <v>0.35700900000000002</v>
      </c>
      <c r="BR11">
        <f>sum_all_txt!BV10</f>
        <v>0.34818900000000003</v>
      </c>
      <c r="BS11">
        <f>sum_all_txt!BW10</f>
        <v>0.34060299999999999</v>
      </c>
      <c r="BT11" s="10">
        <f>sum_all_txt!BX10</f>
        <v>0.33254899999999998</v>
      </c>
      <c r="BU11" s="10">
        <f>sum_all_txt!BY10</f>
        <v>0.34198299999999998</v>
      </c>
      <c r="BV11" s="10">
        <f>sum_all_txt!BZ10</f>
        <v>0.34451100000000001</v>
      </c>
      <c r="BW11" s="10">
        <f>sum_all_txt!CA10</f>
        <v>0.346945</v>
      </c>
      <c r="BX11" s="10">
        <f>sum_all_txt!CB10</f>
        <v>0.34428700000000001</v>
      </c>
      <c r="BY11" s="10">
        <f>sum_all_txt!CC10</f>
        <v>0.36723499999999998</v>
      </c>
      <c r="BZ11" s="10">
        <f>sum_all_txt!CD10</f>
        <v>0.36058600000000002</v>
      </c>
      <c r="CA11" s="10">
        <f>sum_all_txt!CE10</f>
        <v>0.36854799999999999</v>
      </c>
      <c r="CB11" s="10">
        <f>sum_all_txt!CF10</f>
        <v>0.36560900000000002</v>
      </c>
      <c r="CC11" s="10">
        <f>sum_all_txt!CG10</f>
        <v>0.36668800000000001</v>
      </c>
      <c r="CD11" s="10">
        <f>sum_all_txt!CH10</f>
        <v>0.35170200000000001</v>
      </c>
      <c r="CE11" s="10">
        <f>sum_all_txt!CI10</f>
        <v>0.34921099999999999</v>
      </c>
      <c r="CF11" s="10">
        <f>sum_all_txt!CJ10</f>
        <v>0.377718</v>
      </c>
      <c r="CG11" s="10">
        <f>sum_all_txt!CK10</f>
        <v>0.37576900000000002</v>
      </c>
      <c r="CH11" s="10">
        <f>sum_all_txt!CL10</f>
        <v>0.38189000000000001</v>
      </c>
      <c r="CI11" s="10">
        <f>sum_all_txt!CM10</f>
        <v>0.37347999999999998</v>
      </c>
      <c r="CJ11" s="10">
        <f>sum_all_txt!CN10</f>
        <v>0.372332</v>
      </c>
      <c r="CK11" s="10">
        <f>sum_all_txt!CO10</f>
        <v>0.36878100000000003</v>
      </c>
      <c r="CL11" s="10">
        <f>sum_all_txt!CP10</f>
        <v>0.38399699999999998</v>
      </c>
      <c r="CM11" s="10">
        <f>sum_all_txt!CQ10</f>
        <v>0.36632300000000001</v>
      </c>
      <c r="CN11" s="10">
        <f>sum_all_txt!CR10</f>
        <v>0.35387400000000002</v>
      </c>
      <c r="CO11" s="10">
        <f>sum_all_txt!CS10</f>
        <v>0.35383199999999998</v>
      </c>
      <c r="CP11" s="10">
        <f>sum_all_txt!CT10</f>
        <v>0.35966599999999999</v>
      </c>
      <c r="CQ11" s="10">
        <f>sum_all_txt!CU10</f>
        <v>0.33660499999999999</v>
      </c>
      <c r="CR11" s="10">
        <f>sum_all_txt!CV10</f>
        <v>0.33506799999999998</v>
      </c>
      <c r="CS11" s="10">
        <f>sum_all_txt!CW10</f>
        <v>0.33541799999999999</v>
      </c>
      <c r="CT11" s="10">
        <f>sum_all_txt!CX10</f>
        <v>0.33502300000000002</v>
      </c>
      <c r="CU11" s="10">
        <f>sum_all_txt!CY10</f>
        <v>0.33662599999999998</v>
      </c>
      <c r="CV11" s="10">
        <f>sum_all_txt!CZ10</f>
        <v>0.33473199999999997</v>
      </c>
      <c r="CW11" s="10">
        <f>sum_all_txt!DA10</f>
        <v>0.34312500000000001</v>
      </c>
      <c r="CX11" s="10">
        <f>sum_all_txt!DB10</f>
        <v>0.33428400000000003</v>
      </c>
      <c r="CY11" s="10">
        <f>sum_all_txt!DC10</f>
        <v>0.33390999999999998</v>
      </c>
      <c r="CZ11" s="10">
        <f>sum_all_txt!DD10</f>
        <v>0.33092300000000002</v>
      </c>
      <c r="DA11" s="10">
        <f>sum_all_txt!DE10</f>
        <v>0.327094</v>
      </c>
      <c r="DB11" s="10">
        <f>sum_all_txt!DF10</f>
        <v>0.32376500000000002</v>
      </c>
      <c r="DC11" s="10">
        <f>sum_all_txt!DG10</f>
        <v>0.32070799999999999</v>
      </c>
      <c r="DD11" s="10">
        <f>sum_all_txt!DH10</f>
        <v>0.30996099999999999</v>
      </c>
      <c r="DE11" s="10">
        <f>sum_all_txt!DI10</f>
        <v>0.31902399999999997</v>
      </c>
      <c r="DF11" s="10">
        <f>sum_all_txt!DJ10</f>
        <v>0.33188899999999999</v>
      </c>
      <c r="DG11" s="10">
        <f>sum_all_txt!DK10</f>
        <v>0.33701799999999998</v>
      </c>
      <c r="DH11">
        <f>sum_all_txt!DL10</f>
        <v>0.33703699999999998</v>
      </c>
      <c r="DI11">
        <f>sum_all_txt!DM10</f>
        <v>0.31698500000000002</v>
      </c>
      <c r="DJ11">
        <f>sum_all_txt!DN10</f>
        <v>0.328733</v>
      </c>
      <c r="DK11">
        <f>sum_all_txt!DO10</f>
        <v>0.33036199999999999</v>
      </c>
      <c r="DL11">
        <f>sum_all_txt!DP10</f>
        <v>0.32883000000000001</v>
      </c>
    </row>
    <row r="12" spans="1:118" x14ac:dyDescent="0.2">
      <c r="A12" t="str">
        <f>sum_all_txt!A11</f>
        <v>sum_ayneetot.nc.txt</v>
      </c>
      <c r="B12">
        <f>sum_all_txt!F11</f>
        <v>-0.17630299999999999</v>
      </c>
      <c r="C12">
        <f>sum_all_txt!G11</f>
        <v>1.1403E-2</v>
      </c>
      <c r="D12">
        <f>sum_all_txt!H11</f>
        <v>4.1288999999999999E-2</v>
      </c>
      <c r="E12">
        <f>sum_all_txt!I11</f>
        <v>5.6476999999999999E-2</v>
      </c>
      <c r="F12">
        <f>sum_all_txt!J11</f>
        <v>6.3895999999999994E-2</v>
      </c>
      <c r="G12">
        <f>sum_all_txt!K11</f>
        <v>7.1479000000000001E-2</v>
      </c>
      <c r="H12">
        <f>sum_all_txt!L11</f>
        <v>7.9562999999999995E-2</v>
      </c>
      <c r="I12">
        <f>sum_all_txt!M11</f>
        <v>8.4080000000000002E-2</v>
      </c>
      <c r="J12">
        <f>sum_all_txt!N11</f>
        <v>8.7581999999999993E-2</v>
      </c>
      <c r="K12">
        <f>sum_all_txt!O11</f>
        <v>9.0489E-2</v>
      </c>
      <c r="L12">
        <f>sum_all_txt!P11</f>
        <v>9.1446E-2</v>
      </c>
      <c r="M12">
        <f>sum_all_txt!Q11</f>
        <v>9.2286000000000007E-2</v>
      </c>
      <c r="N12">
        <f>sum_all_txt!R11</f>
        <v>9.2724000000000001E-2</v>
      </c>
      <c r="O12">
        <f>sum_all_txt!S11</f>
        <v>9.1519000000000003E-2</v>
      </c>
      <c r="P12">
        <f>sum_all_txt!T11</f>
        <v>9.1698000000000002E-2</v>
      </c>
      <c r="Q12">
        <f>sum_all_txt!U11</f>
        <v>9.2189999999999994E-2</v>
      </c>
      <c r="R12">
        <f>sum_all_txt!V11</f>
        <v>8.8638999999999996E-2</v>
      </c>
      <c r="S12">
        <f>sum_all_txt!W11</f>
        <v>9.0233999999999995E-2</v>
      </c>
      <c r="T12">
        <f>sum_all_txt!X11</f>
        <v>8.9679999999999996E-2</v>
      </c>
      <c r="U12">
        <f>sum_all_txt!Y11</f>
        <v>8.7869000000000003E-2</v>
      </c>
      <c r="V12">
        <f>sum_all_txt!Z11</f>
        <v>8.5650000000000004E-2</v>
      </c>
      <c r="W12">
        <f>sum_all_txt!AA11</f>
        <v>8.5402000000000006E-2</v>
      </c>
      <c r="X12">
        <f>sum_all_txt!AB11</f>
        <v>8.5795999999999997E-2</v>
      </c>
      <c r="Y12">
        <f>sum_all_txt!AC11</f>
        <v>8.5108000000000003E-2</v>
      </c>
      <c r="Z12">
        <f>sum_all_txt!AD11</f>
        <v>8.3608000000000002E-2</v>
      </c>
      <c r="AA12">
        <f>sum_all_txt!AE11</f>
        <v>8.5329000000000002E-2</v>
      </c>
      <c r="AB12">
        <f>sum_all_txt!AF11</f>
        <v>8.4357000000000001E-2</v>
      </c>
      <c r="AC12">
        <f>sum_all_txt!AG11</f>
        <v>8.2996E-2</v>
      </c>
      <c r="AD12">
        <f>sum_all_txt!AH11</f>
        <v>8.5359000000000004E-2</v>
      </c>
      <c r="AE12">
        <f>sum_all_txt!AI11</f>
        <v>8.4260000000000002E-2</v>
      </c>
      <c r="AF12">
        <f>sum_all_txt!AJ11</f>
        <v>8.5186999999999999E-2</v>
      </c>
      <c r="AG12">
        <f>sum_all_txt!AK11</f>
        <v>8.5240999999999997E-2</v>
      </c>
      <c r="AH12">
        <f>sum_all_txt!AL11</f>
        <v>8.3796999999999996E-2</v>
      </c>
      <c r="AI12">
        <f>sum_all_txt!AM11</f>
        <v>8.3909999999999998E-2</v>
      </c>
      <c r="AJ12">
        <f>sum_all_txt!AN11</f>
        <v>8.3475999999999995E-2</v>
      </c>
      <c r="AK12">
        <f>sum_all_txt!AO11</f>
        <v>8.4928000000000003E-2</v>
      </c>
      <c r="AL12">
        <f>sum_all_txt!AP11</f>
        <v>8.2239999999999994E-2</v>
      </c>
      <c r="AM12">
        <f>sum_all_txt!AQ11</f>
        <v>8.4051000000000001E-2</v>
      </c>
      <c r="AN12">
        <f>sum_all_txt!AR11</f>
        <v>8.4737000000000007E-2</v>
      </c>
      <c r="AO12">
        <f>sum_all_txt!AS11</f>
        <v>8.5266999999999996E-2</v>
      </c>
      <c r="AP12">
        <f>sum_all_txt!AT11</f>
        <v>8.3678000000000002E-2</v>
      </c>
      <c r="AQ12">
        <f>sum_all_txt!AU11</f>
        <v>8.2401000000000002E-2</v>
      </c>
      <c r="AR12">
        <f>sum_all_txt!AV11</f>
        <v>8.3157999999999996E-2</v>
      </c>
      <c r="AS12">
        <f>sum_all_txt!AW11</f>
        <v>8.5431000000000007E-2</v>
      </c>
      <c r="AT12">
        <f>sum_all_txt!AX11</f>
        <v>8.3818000000000004E-2</v>
      </c>
      <c r="AU12">
        <f>sum_all_txt!AY11</f>
        <v>8.3919999999999995E-2</v>
      </c>
      <c r="AV12">
        <f>sum_all_txt!AZ11</f>
        <v>8.6641999999999997E-2</v>
      </c>
      <c r="AW12">
        <f>sum_all_txt!BA11</f>
        <v>8.4631999999999999E-2</v>
      </c>
      <c r="AX12">
        <f>sum_all_txt!BB11</f>
        <v>8.3450999999999997E-2</v>
      </c>
      <c r="AY12">
        <f>sum_all_txt!BC11</f>
        <v>8.4885000000000002E-2</v>
      </c>
      <c r="AZ12">
        <f>sum_all_txt!BD11</f>
        <v>8.7905999999999998E-2</v>
      </c>
      <c r="BA12">
        <f>sum_all_txt!BE11</f>
        <v>8.6057999999999996E-2</v>
      </c>
      <c r="BB12">
        <f>sum_all_txt!BF11</f>
        <v>8.6655999999999997E-2</v>
      </c>
      <c r="BC12">
        <f>sum_all_txt!BG11</f>
        <v>8.7943999999999994E-2</v>
      </c>
      <c r="BD12">
        <f>sum_all_txt!BH11</f>
        <v>8.9012999999999995E-2</v>
      </c>
      <c r="BE12">
        <f>sum_all_txt!BI11</f>
        <v>8.9927999999999994E-2</v>
      </c>
      <c r="BF12">
        <f>sum_all_txt!BJ11</f>
        <v>8.8550000000000004E-2</v>
      </c>
      <c r="BG12">
        <f>sum_all_txt!BK11</f>
        <v>9.0035000000000004E-2</v>
      </c>
      <c r="BH12">
        <f>sum_all_txt!BL11</f>
        <v>8.8107000000000005E-2</v>
      </c>
      <c r="BI12">
        <f>sum_all_txt!BM11</f>
        <v>9.0414999999999995E-2</v>
      </c>
      <c r="BJ12">
        <f>sum_all_txt!BN11</f>
        <v>9.1641E-2</v>
      </c>
      <c r="BK12">
        <f>sum_all_txt!BO11</f>
        <v>9.1146000000000005E-2</v>
      </c>
      <c r="BL12">
        <f>sum_all_txt!BP11</f>
        <v>9.2372999999999997E-2</v>
      </c>
      <c r="BM12">
        <f>sum_all_txt!BQ11</f>
        <v>9.3331999999999998E-2</v>
      </c>
      <c r="BN12">
        <f>sum_all_txt!BR11</f>
        <v>9.2449000000000003E-2</v>
      </c>
      <c r="BO12">
        <f>sum_all_txt!BS11</f>
        <v>9.3038999999999997E-2</v>
      </c>
      <c r="BP12">
        <f>sum_all_txt!BT11</f>
        <v>9.3095999999999998E-2</v>
      </c>
      <c r="BQ12">
        <f>sum_all_txt!BU11</f>
        <v>9.2795000000000002E-2</v>
      </c>
      <c r="BR12">
        <f>sum_all_txt!BV11</f>
        <v>9.9622000000000002E-2</v>
      </c>
      <c r="BS12">
        <f>sum_all_txt!BW11</f>
        <v>0.100675</v>
      </c>
      <c r="BT12" s="10">
        <f>sum_all_txt!BX11</f>
        <v>7.3563000000000003E-2</v>
      </c>
      <c r="BU12" s="10">
        <f>sum_all_txt!BY11</f>
        <v>0.112468</v>
      </c>
      <c r="BV12" s="10">
        <f>sum_all_txt!BZ11</f>
        <v>0.151144</v>
      </c>
      <c r="BW12" s="10">
        <f>sum_all_txt!CA11</f>
        <v>0.12357899999999999</v>
      </c>
      <c r="BX12" s="10">
        <f>sum_all_txt!CB11</f>
        <v>0.13783500000000001</v>
      </c>
      <c r="BY12" s="10">
        <f>sum_all_txt!CC11</f>
        <v>0.109213</v>
      </c>
      <c r="BZ12" s="10">
        <f>sum_all_txt!CD11</f>
        <v>5.8215000000000003E-2</v>
      </c>
      <c r="CA12" s="10">
        <f>sum_all_txt!CE11</f>
        <v>3.5841999999999999E-2</v>
      </c>
      <c r="CB12" s="10">
        <f>sum_all_txt!CF11</f>
        <v>0.15085399999999999</v>
      </c>
      <c r="CC12" s="10">
        <f>sum_all_txt!CG11</f>
        <v>8.7058999999999997E-2</v>
      </c>
      <c r="CD12" s="10">
        <f>sum_all_txt!CH11</f>
        <v>5.7036999999999997E-2</v>
      </c>
      <c r="CE12" s="10">
        <f>sum_all_txt!CI11</f>
        <v>8.9279999999999998E-2</v>
      </c>
      <c r="CF12" s="10">
        <f>sum_all_txt!CJ11</f>
        <v>0.133524</v>
      </c>
      <c r="CG12" s="10">
        <f>sum_all_txt!CK11</f>
        <v>7.5116000000000002E-2</v>
      </c>
      <c r="CH12" s="10">
        <f>sum_all_txt!CL11</f>
        <v>5.5468999999999997E-2</v>
      </c>
      <c r="CI12" s="10">
        <f>sum_all_txt!CM11</f>
        <v>3.8684999999999997E-2</v>
      </c>
      <c r="CJ12" s="10">
        <f>sum_all_txt!CN11</f>
        <v>9.8149E-2</v>
      </c>
      <c r="CK12" s="10">
        <f>sum_all_txt!CO11</f>
        <v>8.9482000000000006E-2</v>
      </c>
      <c r="CL12" s="10">
        <f>sum_all_txt!CP11</f>
        <v>0.10796600000000001</v>
      </c>
      <c r="CM12" s="10">
        <f>sum_all_txt!CQ11</f>
        <v>3.7419000000000001E-2</v>
      </c>
      <c r="CN12" s="10">
        <f>sum_all_txt!CR11</f>
        <v>0.13172400000000001</v>
      </c>
      <c r="CO12" s="10">
        <f>sum_all_txt!CS11</f>
        <v>0.130025</v>
      </c>
      <c r="CP12" s="10">
        <f>sum_all_txt!CT11</f>
        <v>0.110626</v>
      </c>
      <c r="CQ12" s="10">
        <f>sum_all_txt!CU11</f>
        <v>9.6398999999999999E-2</v>
      </c>
      <c r="CR12" s="10">
        <f>sum_all_txt!CV11</f>
        <v>0.11060499999999999</v>
      </c>
      <c r="CS12" s="10">
        <f>sum_all_txt!CW11</f>
        <v>0.102275</v>
      </c>
      <c r="CT12" s="10">
        <f>sum_all_txt!CX11</f>
        <v>0.130523</v>
      </c>
      <c r="CU12" s="10">
        <f>sum_all_txt!CY11</f>
        <v>6.7072000000000007E-2</v>
      </c>
      <c r="CV12" s="10">
        <f>sum_all_txt!CZ11</f>
        <v>8.2723000000000005E-2</v>
      </c>
      <c r="CW12" s="10">
        <f>sum_all_txt!DA11</f>
        <v>3.3355000000000003E-2</v>
      </c>
      <c r="CX12" s="10">
        <f>sum_all_txt!DB11</f>
        <v>0.17169899999999999</v>
      </c>
      <c r="CY12" s="10">
        <f>sum_all_txt!DC11</f>
        <v>0.165242</v>
      </c>
      <c r="CZ12" s="10">
        <f>sum_all_txt!DD11</f>
        <v>0.13285</v>
      </c>
      <c r="DA12" s="10">
        <f>sum_all_txt!DE11</f>
        <v>0.14055000000000001</v>
      </c>
      <c r="DB12" s="10">
        <f>sum_all_txt!DF11</f>
        <v>8.7697999999999998E-2</v>
      </c>
      <c r="DC12" s="10">
        <f>sum_all_txt!DG11</f>
        <v>0.111613</v>
      </c>
      <c r="DD12" s="10">
        <f>sum_all_txt!DH11</f>
        <v>0.16045999999999999</v>
      </c>
      <c r="DE12" s="10">
        <f>sum_all_txt!DI11</f>
        <v>0.13614799999999999</v>
      </c>
      <c r="DF12" s="10">
        <f>sum_all_txt!DJ11</f>
        <v>0.141481</v>
      </c>
      <c r="DG12" s="10">
        <f>sum_all_txt!DK11</f>
        <v>9.4200000000000006E-2</v>
      </c>
      <c r="DH12">
        <f>sum_all_txt!DL11</f>
        <v>5.6977E-2</v>
      </c>
      <c r="DI12">
        <f>sum_all_txt!DM11</f>
        <v>0.165854</v>
      </c>
      <c r="DJ12">
        <f>sum_all_txt!DN11</f>
        <v>0.18240400000000001</v>
      </c>
      <c r="DK12">
        <f>sum_all_txt!DO11</f>
        <v>0.184032</v>
      </c>
      <c r="DL12">
        <f>sum_all_txt!DP11</f>
        <v>0.145564</v>
      </c>
    </row>
    <row r="13" spans="1:118" x14ac:dyDescent="0.2">
      <c r="A13" t="str">
        <f>sum_all_txt!A12</f>
        <v>sum_aynbp.nc.txt</v>
      </c>
      <c r="B13">
        <f>sum_all_txt!F12</f>
        <v>-0.177153</v>
      </c>
      <c r="C13">
        <f>sum_all_txt!G12</f>
        <v>-5.1199000000000001E-2</v>
      </c>
      <c r="D13">
        <f>sum_all_txt!H12</f>
        <v>-2.6984000000000001E-2</v>
      </c>
      <c r="E13">
        <f>sum_all_txt!I12</f>
        <v>-1.5344E-2</v>
      </c>
      <c r="F13">
        <f>sum_all_txt!J12</f>
        <v>-1.2012E-2</v>
      </c>
      <c r="G13">
        <f>sum_all_txt!K12</f>
        <v>-7.2680000000000002E-3</v>
      </c>
      <c r="H13">
        <f>sum_all_txt!L12</f>
        <v>-1.206E-3</v>
      </c>
      <c r="I13">
        <f>sum_all_txt!M12</f>
        <v>2.0219999999999999E-3</v>
      </c>
      <c r="J13">
        <f>sum_all_txt!N12</f>
        <v>4.4619999999999998E-3</v>
      </c>
      <c r="K13">
        <f>sum_all_txt!O12</f>
        <v>6.7669999999999996E-3</v>
      </c>
      <c r="L13">
        <f>sum_all_txt!P12</f>
        <v>7.2890000000000003E-3</v>
      </c>
      <c r="M13">
        <f>sum_all_txt!Q12</f>
        <v>7.8340000000000007E-3</v>
      </c>
      <c r="N13">
        <f>sum_all_txt!R12</f>
        <v>7.8530000000000006E-3</v>
      </c>
      <c r="O13">
        <f>sum_all_txt!S12</f>
        <v>6.5680000000000001E-3</v>
      </c>
      <c r="P13">
        <f>sum_all_txt!T12</f>
        <v>6.5599999999999999E-3</v>
      </c>
      <c r="Q13">
        <f>sum_all_txt!U12</f>
        <v>6.7869999999999996E-3</v>
      </c>
      <c r="R13">
        <f>sum_all_txt!V12</f>
        <v>3.398E-3</v>
      </c>
      <c r="S13">
        <f>sum_all_txt!W12</f>
        <v>4.7679999999999997E-3</v>
      </c>
      <c r="T13">
        <f>sum_all_txt!X12</f>
        <v>4.1419999999999998E-3</v>
      </c>
      <c r="U13">
        <f>sum_all_txt!Y12</f>
        <v>2.101E-3</v>
      </c>
      <c r="V13">
        <f>sum_all_txt!Z12</f>
        <v>6.6000000000000005E-5</v>
      </c>
      <c r="W13">
        <f>sum_all_txt!AA12</f>
        <v>-2.9E-5</v>
      </c>
      <c r="X13">
        <f>sum_all_txt!AB12</f>
        <v>2.2499999999999999E-4</v>
      </c>
      <c r="Y13">
        <f>sum_all_txt!AC12</f>
        <v>-4.0200000000000001E-4</v>
      </c>
      <c r="Z13">
        <f>sum_all_txt!AD12</f>
        <v>-2.186E-3</v>
      </c>
      <c r="AA13">
        <f>sum_all_txt!AE12</f>
        <v>-5.8799999999999998E-4</v>
      </c>
      <c r="AB13">
        <f>sum_all_txt!AF12</f>
        <v>-1.449E-3</v>
      </c>
      <c r="AC13">
        <f>sum_all_txt!AG12</f>
        <v>-2.8939999999999999E-3</v>
      </c>
      <c r="AD13">
        <f>sum_all_txt!AH12</f>
        <v>-6.9700000000000003E-4</v>
      </c>
      <c r="AE13">
        <f>sum_all_txt!AI12</f>
        <v>-1.5590000000000001E-3</v>
      </c>
      <c r="AF13">
        <f>sum_all_txt!AJ12</f>
        <v>-8.2200000000000003E-4</v>
      </c>
      <c r="AG13">
        <f>sum_all_txt!AK12</f>
        <v>-1.0950000000000001E-3</v>
      </c>
      <c r="AH13">
        <f>sum_all_txt!AL12</f>
        <v>-2.4060000000000002E-3</v>
      </c>
      <c r="AI13">
        <f>sum_all_txt!AM12</f>
        <v>-2.248E-3</v>
      </c>
      <c r="AJ13">
        <f>sum_all_txt!AN12</f>
        <v>-2.6719999999999999E-3</v>
      </c>
      <c r="AK13">
        <f>sum_all_txt!AO12</f>
        <v>-1.237E-3</v>
      </c>
      <c r="AL13">
        <f>sum_all_txt!AP12</f>
        <v>-3.9119999999999997E-3</v>
      </c>
      <c r="AM13">
        <f>sum_all_txt!AQ12</f>
        <v>-2.212E-3</v>
      </c>
      <c r="AN13">
        <f>sum_all_txt!AR12</f>
        <v>-1.6739999999999999E-3</v>
      </c>
      <c r="AO13">
        <f>sum_all_txt!AS12</f>
        <v>-1.142E-3</v>
      </c>
      <c r="AP13">
        <f>sum_all_txt!AT12</f>
        <v>-2.7799999999999999E-3</v>
      </c>
      <c r="AQ13">
        <f>sum_all_txt!AU12</f>
        <v>-3.862E-3</v>
      </c>
      <c r="AR13">
        <f>sum_all_txt!AV12</f>
        <v>-3.0829999999999998E-3</v>
      </c>
      <c r="AS13">
        <f>sum_all_txt!AW12</f>
        <v>-1.1069999999999999E-3</v>
      </c>
      <c r="AT13">
        <f>sum_all_txt!AX12</f>
        <v>-2.6340000000000001E-3</v>
      </c>
      <c r="AU13">
        <f>sum_all_txt!AY12</f>
        <v>-2.7239999999999999E-3</v>
      </c>
      <c r="AV13">
        <f>sum_all_txt!AZ12</f>
        <v>-7.8999999999999996E-5</v>
      </c>
      <c r="AW13">
        <f>sum_all_txt!BA12</f>
        <v>-2.016E-3</v>
      </c>
      <c r="AX13">
        <f>sum_all_txt!BB12</f>
        <v>-3.1189999999999998E-3</v>
      </c>
      <c r="AY13">
        <f>sum_all_txt!BC12</f>
        <v>-1.952E-3</v>
      </c>
      <c r="AZ13">
        <f>sum_all_txt!BD12</f>
        <v>1.245E-3</v>
      </c>
      <c r="BA13">
        <f>sum_all_txt!BE12</f>
        <v>-1.0039999999999999E-3</v>
      </c>
      <c r="BB13">
        <f>sum_all_txt!BF12</f>
        <v>-3.9100000000000002E-4</v>
      </c>
      <c r="BC13">
        <f>sum_all_txt!BG12</f>
        <v>1.0020000000000001E-3</v>
      </c>
      <c r="BD13">
        <f>sum_all_txt!BH12</f>
        <v>2.0430000000000001E-3</v>
      </c>
      <c r="BE13">
        <f>sum_all_txt!BI12</f>
        <v>2.725E-3</v>
      </c>
      <c r="BF13">
        <f>sum_all_txt!BJ12</f>
        <v>1.4809999999999999E-3</v>
      </c>
      <c r="BG13">
        <f>sum_all_txt!BK12</f>
        <v>3.0170000000000002E-3</v>
      </c>
      <c r="BH13">
        <f>sum_all_txt!BL12</f>
        <v>9.41E-4</v>
      </c>
      <c r="BI13">
        <f>sum_all_txt!BM12</f>
        <v>2.9689999999999999E-3</v>
      </c>
      <c r="BJ13">
        <f>sum_all_txt!BN12</f>
        <v>4.1640000000000002E-3</v>
      </c>
      <c r="BK13">
        <f>sum_all_txt!BO12</f>
        <v>3.7399999999999998E-3</v>
      </c>
      <c r="BL13">
        <f>sum_all_txt!BP12</f>
        <v>4.8840000000000003E-3</v>
      </c>
      <c r="BM13">
        <f>sum_all_txt!BQ12</f>
        <v>5.7000000000000002E-3</v>
      </c>
      <c r="BN13">
        <f>sum_all_txt!BR12</f>
        <v>4.6690000000000004E-3</v>
      </c>
      <c r="BO13">
        <f>sum_all_txt!BS12</f>
        <v>5.2449999999999997E-3</v>
      </c>
      <c r="BP13">
        <f>sum_all_txt!BT12</f>
        <v>5.0070000000000002E-3</v>
      </c>
      <c r="BQ13">
        <f>sum_all_txt!BU12</f>
        <v>4.8589999999999996E-3</v>
      </c>
      <c r="BR13">
        <f>sum_all_txt!BV12</f>
        <v>1.1599E-2</v>
      </c>
      <c r="BS13">
        <f>sum_all_txt!BW12</f>
        <v>1.2609E-2</v>
      </c>
      <c r="BT13" s="10">
        <f>sum_all_txt!BX12</f>
        <v>-1.9668000000000001E-2</v>
      </c>
      <c r="BU13" s="10">
        <f>sum_all_txt!BY12</f>
        <v>1.5103999999999999E-2</v>
      </c>
      <c r="BV13" s="10">
        <f>sum_all_txt!BZ12</f>
        <v>4.9181999999999997E-2</v>
      </c>
      <c r="BW13" s="10">
        <f>sum_all_txt!CA12</f>
        <v>2.0650999999999999E-2</v>
      </c>
      <c r="BX13" s="10">
        <f>sum_all_txt!CB12</f>
        <v>3.3057000000000003E-2</v>
      </c>
      <c r="BY13" s="10">
        <f>sum_all_txt!CC12</f>
        <v>1.2022E-2</v>
      </c>
      <c r="BZ13" s="10">
        <f>sum_all_txt!CD12</f>
        <v>-4.2964000000000002E-2</v>
      </c>
      <c r="CA13" s="10">
        <f>sum_all_txt!CE12</f>
        <v>-6.5483E-2</v>
      </c>
      <c r="CB13" s="10">
        <f>sum_all_txt!CF12</f>
        <v>4.6654000000000001E-2</v>
      </c>
      <c r="CC13" s="10">
        <f>sum_all_txt!CG12</f>
        <v>-1.8509000000000001E-2</v>
      </c>
      <c r="CD13" s="10">
        <f>sum_all_txt!CH12</f>
        <v>-4.8392999999999999E-2</v>
      </c>
      <c r="CE13" s="10">
        <f>sum_all_txt!CI12</f>
        <v>-2.0447E-2</v>
      </c>
      <c r="CF13" s="10">
        <f>sum_all_txt!CJ12</f>
        <v>2.0811E-2</v>
      </c>
      <c r="CG13" s="10">
        <f>sum_all_txt!CK12</f>
        <v>-3.9357000000000003E-2</v>
      </c>
      <c r="CH13" s="10">
        <f>sum_all_txt!CL12</f>
        <v>-5.5507000000000001E-2</v>
      </c>
      <c r="CI13" s="10">
        <f>sum_all_txt!CM12</f>
        <v>-7.1731000000000003E-2</v>
      </c>
      <c r="CJ13" s="10">
        <f>sum_all_txt!CN12</f>
        <v>-1.5710999999999999E-2</v>
      </c>
      <c r="CK13" s="10">
        <f>sum_all_txt!CO12</f>
        <v>-2.6357999999999999E-2</v>
      </c>
      <c r="CL13" s="10">
        <f>sum_all_txt!CP12</f>
        <v>-7.1159999999999999E-3</v>
      </c>
      <c r="CM13" s="10">
        <f>sum_all_txt!CQ12</f>
        <v>-7.1361999999999995E-2</v>
      </c>
      <c r="CN13" s="10">
        <f>sum_all_txt!CR12</f>
        <v>1.0322E-2</v>
      </c>
      <c r="CO13" s="10">
        <f>sum_all_txt!CS12</f>
        <v>8.0040000000000007E-3</v>
      </c>
      <c r="CP13" s="10">
        <f>sum_all_txt!CT12</f>
        <v>-8.7849999999999994E-3</v>
      </c>
      <c r="CQ13" s="10">
        <f>sum_all_txt!CU12</f>
        <v>-2.5273E-2</v>
      </c>
      <c r="CR13" s="10">
        <f>sum_all_txt!CV12</f>
        <v>-1.4168999999999999E-2</v>
      </c>
      <c r="CS13" s="10">
        <f>sum_all_txt!CW12</f>
        <v>-1.8137E-2</v>
      </c>
      <c r="CT13" s="10">
        <f>sum_all_txt!CX12</f>
        <v>5.2160000000000002E-3</v>
      </c>
      <c r="CU13" s="10">
        <f>sum_all_txt!CY12</f>
        <v>-5.2131999999999998E-2</v>
      </c>
      <c r="CV13" s="10">
        <f>sum_all_txt!CZ12</f>
        <v>-3.8185999999999998E-2</v>
      </c>
      <c r="CW13" s="10">
        <f>sum_all_txt!DA12</f>
        <v>-8.2015000000000005E-2</v>
      </c>
      <c r="CX13" s="10">
        <f>sum_all_txt!DB12</f>
        <v>4.5464999999999998E-2</v>
      </c>
      <c r="CY13" s="10">
        <f>sum_all_txt!DC12</f>
        <v>3.6366000000000002E-2</v>
      </c>
      <c r="CZ13" s="10">
        <f>sum_all_txt!DD12</f>
        <v>3.1310000000000001E-3</v>
      </c>
      <c r="DA13" s="10">
        <f>sum_all_txt!DE12</f>
        <v>1.3231E-2</v>
      </c>
      <c r="DB13" s="10">
        <f>sum_all_txt!DF12</f>
        <v>-3.6547999999999997E-2</v>
      </c>
      <c r="DC13" s="10">
        <f>sum_all_txt!DG12</f>
        <v>-1.6483999999999999E-2</v>
      </c>
      <c r="DD13" s="10">
        <f>sum_all_txt!DH12</f>
        <v>2.6287999999999999E-2</v>
      </c>
      <c r="DE13" s="10">
        <f>sum_all_txt!DI12</f>
        <v>5.8999999999999999E-3</v>
      </c>
      <c r="DF13" s="10">
        <f>sum_all_txt!DJ12</f>
        <v>8.1899999999999994E-3</v>
      </c>
      <c r="DG13" s="10">
        <f>sum_all_txt!DK12</f>
        <v>-3.5005000000000001E-2</v>
      </c>
      <c r="DH13">
        <f>sum_all_txt!DL12</f>
        <v>-6.6522999999999999E-2</v>
      </c>
      <c r="DI13">
        <f>sum_all_txt!DM12</f>
        <v>3.0630000000000001E-2</v>
      </c>
      <c r="DJ13">
        <f>sum_all_txt!DN12</f>
        <v>4.3073E-2</v>
      </c>
      <c r="DK13">
        <f>sum_all_txt!DO12</f>
        <v>4.5685000000000003E-2</v>
      </c>
      <c r="DL13">
        <f>sum_all_txt!DP12</f>
        <v>6.7219999999999997E-3</v>
      </c>
    </row>
    <row r="14" spans="1:118" x14ac:dyDescent="0.2">
      <c r="A14" t="str">
        <f>sum_all_txt!A13</f>
        <v>sum_ayCH4.nc.txt</v>
      </c>
      <c r="B14">
        <f>sum_all_txt!F13</f>
        <v>47.445681</v>
      </c>
      <c r="C14">
        <f>sum_all_txt!G13</f>
        <v>50.741590000000002</v>
      </c>
      <c r="D14">
        <f>sum_all_txt!H13</f>
        <v>50.585239999999999</v>
      </c>
      <c r="E14">
        <f>sum_all_txt!I13</f>
        <v>50.043045999999997</v>
      </c>
      <c r="F14">
        <f>sum_all_txt!J13</f>
        <v>50.464221000000002</v>
      </c>
      <c r="G14">
        <f>sum_all_txt!K13</f>
        <v>50.617888999999998</v>
      </c>
      <c r="H14">
        <f>sum_all_txt!L13</f>
        <v>50.811256</v>
      </c>
      <c r="I14">
        <f>sum_all_txt!M13</f>
        <v>51.020072999999996</v>
      </c>
      <c r="J14">
        <f>sum_all_txt!N13</f>
        <v>51.030166000000001</v>
      </c>
      <c r="K14">
        <f>sum_all_txt!O13</f>
        <v>51.212921999999999</v>
      </c>
      <c r="L14">
        <f>sum_all_txt!P13</f>
        <v>51.325676999999999</v>
      </c>
      <c r="M14">
        <f>sum_all_txt!Q13</f>
        <v>51.541713000000001</v>
      </c>
      <c r="N14">
        <f>sum_all_txt!R13</f>
        <v>51.813288</v>
      </c>
      <c r="O14">
        <f>sum_all_txt!S13</f>
        <v>52.011465000000001</v>
      </c>
      <c r="P14">
        <f>sum_all_txt!T13</f>
        <v>52.212890000000002</v>
      </c>
      <c r="Q14">
        <f>sum_all_txt!U13</f>
        <v>52.517885</v>
      </c>
      <c r="R14">
        <f>sum_all_txt!V13</f>
        <v>52.758415999999997</v>
      </c>
      <c r="S14">
        <f>sum_all_txt!W13</f>
        <v>52.868285999999998</v>
      </c>
      <c r="T14">
        <f>sum_all_txt!X13</f>
        <v>53.204360000000001</v>
      </c>
      <c r="U14">
        <f>sum_all_txt!Y13</f>
        <v>53.218733999999998</v>
      </c>
      <c r="V14">
        <f>sum_all_txt!Z13</f>
        <v>53.54128</v>
      </c>
      <c r="W14">
        <f>sum_all_txt!AA13</f>
        <v>53.564678000000001</v>
      </c>
      <c r="X14">
        <f>sum_all_txt!AB13</f>
        <v>53.667302999999997</v>
      </c>
      <c r="Y14">
        <f>sum_all_txt!AC13</f>
        <v>53.924134000000002</v>
      </c>
      <c r="Z14">
        <f>sum_all_txt!AD13</f>
        <v>53.947341000000002</v>
      </c>
      <c r="AA14">
        <f>sum_all_txt!AE13</f>
        <v>54.019520999999997</v>
      </c>
      <c r="AB14">
        <f>sum_all_txt!AF13</f>
        <v>54.164771000000002</v>
      </c>
      <c r="AC14">
        <f>sum_all_txt!AG13</f>
        <v>54.247864</v>
      </c>
      <c r="AD14">
        <f>sum_all_txt!AH13</f>
        <v>54.360804000000002</v>
      </c>
      <c r="AE14">
        <f>sum_all_txt!AI13</f>
        <v>54.571430999999997</v>
      </c>
      <c r="AF14">
        <f>sum_all_txt!AJ13</f>
        <v>54.533594999999998</v>
      </c>
      <c r="AG14">
        <f>sum_all_txt!AK13</f>
        <v>54.623233999999997</v>
      </c>
      <c r="AH14">
        <f>sum_all_txt!AL13</f>
        <v>54.611829</v>
      </c>
      <c r="AI14">
        <f>sum_all_txt!AM13</f>
        <v>54.668680999999999</v>
      </c>
      <c r="AJ14">
        <f>sum_all_txt!AN13</f>
        <v>54.735429000000003</v>
      </c>
      <c r="AK14">
        <f>sum_all_txt!AO13</f>
        <v>55.027576000000003</v>
      </c>
      <c r="AL14">
        <f>sum_all_txt!AP13</f>
        <v>54.947223000000001</v>
      </c>
      <c r="AM14">
        <f>sum_all_txt!AQ13</f>
        <v>55.054797000000001</v>
      </c>
      <c r="AN14">
        <f>sum_all_txt!AR13</f>
        <v>55.022190000000002</v>
      </c>
      <c r="AO14">
        <f>sum_all_txt!AS13</f>
        <v>55.064089000000003</v>
      </c>
      <c r="AP14">
        <f>sum_all_txt!AT13</f>
        <v>55.235303000000002</v>
      </c>
      <c r="AQ14">
        <f>sum_all_txt!AU13</f>
        <v>55.115867000000001</v>
      </c>
      <c r="AR14">
        <f>sum_all_txt!AV13</f>
        <v>55.238455999999999</v>
      </c>
      <c r="AS14">
        <f>sum_all_txt!AW13</f>
        <v>55.244019999999999</v>
      </c>
      <c r="AT14">
        <f>sum_all_txt!AX13</f>
        <v>55.371177000000003</v>
      </c>
      <c r="AU14">
        <f>sum_all_txt!AY13</f>
        <v>55.456162999999997</v>
      </c>
      <c r="AV14">
        <f>sum_all_txt!AZ13</f>
        <v>55.372287999999998</v>
      </c>
      <c r="AW14">
        <f>sum_all_txt!BA13</f>
        <v>55.321896000000002</v>
      </c>
      <c r="AX14">
        <f>sum_all_txt!BB13</f>
        <v>55.402504999999998</v>
      </c>
      <c r="AY14">
        <f>sum_all_txt!BC13</f>
        <v>55.376564999999999</v>
      </c>
      <c r="AZ14">
        <f>sum_all_txt!BD13</f>
        <v>55.517831999999999</v>
      </c>
      <c r="BA14">
        <f>sum_all_txt!BE13</f>
        <v>55.677143000000001</v>
      </c>
      <c r="BB14">
        <f>sum_all_txt!BF13</f>
        <v>55.527579000000003</v>
      </c>
      <c r="BC14">
        <f>sum_all_txt!BG13</f>
        <v>55.691257999999998</v>
      </c>
      <c r="BD14">
        <f>sum_all_txt!BH13</f>
        <v>55.751607999999997</v>
      </c>
      <c r="BE14">
        <f>sum_all_txt!BI13</f>
        <v>55.723809000000003</v>
      </c>
      <c r="BF14">
        <f>sum_all_txt!BJ13</f>
        <v>55.978332999999999</v>
      </c>
      <c r="BG14">
        <f>sum_all_txt!BK13</f>
        <v>56.011290000000002</v>
      </c>
      <c r="BH14">
        <f>sum_all_txt!BL13</f>
        <v>55.911914000000003</v>
      </c>
      <c r="BI14">
        <f>sum_all_txt!BM13</f>
        <v>56.040228999999997</v>
      </c>
      <c r="BJ14">
        <f>sum_all_txt!BN13</f>
        <v>56.151468999999999</v>
      </c>
      <c r="BK14">
        <f>sum_all_txt!BO13</f>
        <v>56.158889000000002</v>
      </c>
      <c r="BL14">
        <f>sum_all_txt!BP13</f>
        <v>56.354560999999997</v>
      </c>
      <c r="BM14">
        <f>sum_all_txt!BQ13</f>
        <v>56.187570999999998</v>
      </c>
      <c r="BN14">
        <f>sum_all_txt!BR13</f>
        <v>56.400103999999999</v>
      </c>
      <c r="BO14">
        <f>sum_all_txt!BS13</f>
        <v>56.495277999999999</v>
      </c>
      <c r="BP14">
        <f>sum_all_txt!BT13</f>
        <v>56.527647000000002</v>
      </c>
      <c r="BQ14">
        <f>sum_all_txt!BU13</f>
        <v>56.642094</v>
      </c>
      <c r="BR14">
        <f>sum_all_txt!BV13</f>
        <v>56.353479999999998</v>
      </c>
      <c r="BS14">
        <f>sum_all_txt!BW13</f>
        <v>55.999809999999997</v>
      </c>
      <c r="BT14" s="10">
        <f>sum_all_txt!BX13</f>
        <v>58.226253999999997</v>
      </c>
      <c r="BU14" s="10">
        <f>sum_all_txt!BY13</f>
        <v>56.58352</v>
      </c>
      <c r="BV14" s="10">
        <f>sum_all_txt!BZ13</f>
        <v>56.355252999999998</v>
      </c>
      <c r="BW14" s="10">
        <f>sum_all_txt!CA13</f>
        <v>59.264525999999996</v>
      </c>
      <c r="BX14" s="10">
        <f>sum_all_txt!CB13</f>
        <v>58.466172999999998</v>
      </c>
      <c r="BY14" s="10">
        <f>sum_all_txt!CC13</f>
        <v>56.074615999999999</v>
      </c>
      <c r="BZ14" s="10">
        <f>sum_all_txt!CD13</f>
        <v>58.385145000000001</v>
      </c>
      <c r="CA14" s="10">
        <f>sum_all_txt!CE13</f>
        <v>55.895775999999998</v>
      </c>
      <c r="CB14" s="10">
        <f>sum_all_txt!CF13</f>
        <v>55.266382</v>
      </c>
      <c r="CC14" s="10">
        <f>sum_all_txt!CG13</f>
        <v>52.978161999999998</v>
      </c>
      <c r="CD14" s="10">
        <f>sum_all_txt!CH13</f>
        <v>58.842162000000002</v>
      </c>
      <c r="CE14" s="10">
        <f>sum_all_txt!CI13</f>
        <v>59.497526000000001</v>
      </c>
      <c r="CF14" s="10">
        <f>sum_all_txt!CJ13</f>
        <v>55.302579999999999</v>
      </c>
      <c r="CG14" s="10">
        <f>sum_all_txt!CK13</f>
        <v>59.978976000000003</v>
      </c>
      <c r="CH14" s="10">
        <f>sum_all_txt!CL13</f>
        <v>59.519537</v>
      </c>
      <c r="CI14" s="10">
        <f>sum_all_txt!CM13</f>
        <v>59.597422000000002</v>
      </c>
      <c r="CJ14" s="10">
        <f>sum_all_txt!CN13</f>
        <v>57.513530000000003</v>
      </c>
      <c r="CK14" s="10">
        <f>sum_all_txt!CO13</f>
        <v>57.756720999999999</v>
      </c>
      <c r="CL14" s="10">
        <f>sum_all_txt!CP13</f>
        <v>55.816153999999997</v>
      </c>
      <c r="CM14" s="10">
        <f>sum_all_txt!CQ13</f>
        <v>58.014383000000002</v>
      </c>
      <c r="CN14" s="10">
        <f>sum_all_txt!CR13</f>
        <v>57.857765999999998</v>
      </c>
      <c r="CO14" s="10">
        <f>sum_all_txt!CS13</f>
        <v>57.334021999999997</v>
      </c>
      <c r="CP14" s="10">
        <f>sum_all_txt!CT13</f>
        <v>54.449824999999997</v>
      </c>
      <c r="CQ14" s="10">
        <f>sum_all_txt!CU13</f>
        <v>60.408988000000001</v>
      </c>
      <c r="CR14" s="10">
        <f>sum_all_txt!CV13</f>
        <v>58.555919000000003</v>
      </c>
      <c r="CS14" s="10">
        <f>sum_all_txt!CW13</f>
        <v>56.822473000000002</v>
      </c>
      <c r="CT14" s="10">
        <f>sum_all_txt!CX13</f>
        <v>57.048164999999997</v>
      </c>
      <c r="CU14" s="10">
        <f>sum_all_txt!CY13</f>
        <v>53.827517</v>
      </c>
      <c r="CV14" s="10">
        <f>sum_all_txt!CZ13</f>
        <v>57.899900000000002</v>
      </c>
      <c r="CW14" s="10">
        <f>sum_all_txt!DA13</f>
        <v>55.189805999999997</v>
      </c>
      <c r="CX14" s="10">
        <f>sum_all_txt!DB13</f>
        <v>53.964807</v>
      </c>
      <c r="CY14" s="10">
        <f>sum_all_txt!DC13</f>
        <v>54.866674000000003</v>
      </c>
      <c r="CZ14" s="10">
        <f>sum_all_txt!DD13</f>
        <v>55.862977000000001</v>
      </c>
      <c r="DA14" s="10">
        <f>sum_all_txt!DE13</f>
        <v>57.398403999999999</v>
      </c>
      <c r="DB14" s="10">
        <f>sum_all_txt!DF13</f>
        <v>56.216054999999997</v>
      </c>
      <c r="DC14" s="10">
        <f>sum_all_txt!DG13</f>
        <v>57.576258000000003</v>
      </c>
      <c r="DD14" s="10">
        <f>sum_all_txt!DH13</f>
        <v>57.573743</v>
      </c>
      <c r="DE14" s="10">
        <f>sum_all_txt!DI13</f>
        <v>56.263508000000002</v>
      </c>
      <c r="DF14" s="10">
        <f>sum_all_txt!DJ13</f>
        <v>54.859147</v>
      </c>
      <c r="DG14" s="10">
        <f>sum_all_txt!DK13</f>
        <v>52.618823999999996</v>
      </c>
      <c r="DH14">
        <f>sum_all_txt!DL13</f>
        <v>52.784821000000001</v>
      </c>
      <c r="DI14">
        <f>sum_all_txt!DM13</f>
        <v>58.799587000000002</v>
      </c>
      <c r="DJ14">
        <f>sum_all_txt!DN13</f>
        <v>52.945585999999999</v>
      </c>
      <c r="DK14">
        <f>sum_all_txt!DO13</f>
        <v>55.797047999999997</v>
      </c>
      <c r="DL14">
        <f>sum_all_txt!DP13</f>
        <v>57.057003000000002</v>
      </c>
    </row>
    <row r="15" spans="1:118" x14ac:dyDescent="0.2">
      <c r="A15" t="str">
        <f>sum_all_txt!A14</f>
        <v>sum_ayn2oflux.nc.txt</v>
      </c>
      <c r="B15">
        <f>sum_all_txt!F14</f>
        <v>0</v>
      </c>
      <c r="C15">
        <f>sum_all_txt!G14</f>
        <v>0</v>
      </c>
      <c r="D15">
        <f>sum_all_txt!H14</f>
        <v>0</v>
      </c>
      <c r="E15">
        <f>sum_all_txt!I14</f>
        <v>0</v>
      </c>
      <c r="F15">
        <f>sum_all_txt!J14</f>
        <v>0</v>
      </c>
      <c r="G15">
        <f>sum_all_txt!K14</f>
        <v>0</v>
      </c>
      <c r="H15">
        <f>sum_all_txt!L14</f>
        <v>0</v>
      </c>
      <c r="I15">
        <f>sum_all_txt!M14</f>
        <v>0</v>
      </c>
      <c r="J15">
        <f>sum_all_txt!N14</f>
        <v>0</v>
      </c>
      <c r="K15">
        <f>sum_all_txt!O14</f>
        <v>0</v>
      </c>
      <c r="L15">
        <f>sum_all_txt!P14</f>
        <v>0</v>
      </c>
      <c r="M15">
        <f>sum_all_txt!Q14</f>
        <v>0</v>
      </c>
      <c r="N15">
        <f>sum_all_txt!R14</f>
        <v>0</v>
      </c>
      <c r="O15">
        <f>sum_all_txt!S14</f>
        <v>0</v>
      </c>
      <c r="P15">
        <f>sum_all_txt!T14</f>
        <v>0</v>
      </c>
      <c r="Q15">
        <f>sum_all_txt!U14</f>
        <v>0</v>
      </c>
      <c r="R15">
        <f>sum_all_txt!V14</f>
        <v>0</v>
      </c>
      <c r="S15">
        <f>sum_all_txt!W14</f>
        <v>0</v>
      </c>
      <c r="T15">
        <f>sum_all_txt!X14</f>
        <v>0</v>
      </c>
      <c r="U15">
        <f>sum_all_txt!Y14</f>
        <v>0</v>
      </c>
      <c r="V15">
        <f>sum_all_txt!Z14</f>
        <v>0</v>
      </c>
      <c r="W15">
        <f>sum_all_txt!AA14</f>
        <v>0</v>
      </c>
      <c r="X15">
        <f>sum_all_txt!AB14</f>
        <v>0</v>
      </c>
      <c r="Y15">
        <f>sum_all_txt!AC14</f>
        <v>0</v>
      </c>
      <c r="Z15">
        <f>sum_all_txt!AD14</f>
        <v>0</v>
      </c>
      <c r="AA15">
        <f>sum_all_txt!AE14</f>
        <v>0</v>
      </c>
      <c r="AB15">
        <f>sum_all_txt!AF14</f>
        <v>0</v>
      </c>
      <c r="AC15">
        <f>sum_all_txt!AG14</f>
        <v>0</v>
      </c>
      <c r="AD15">
        <f>sum_all_txt!AH14</f>
        <v>0</v>
      </c>
      <c r="AE15">
        <f>sum_all_txt!AI14</f>
        <v>0</v>
      </c>
      <c r="AF15">
        <f>sum_all_txt!AJ14</f>
        <v>0</v>
      </c>
      <c r="AG15">
        <f>sum_all_txt!AK14</f>
        <v>0</v>
      </c>
      <c r="AH15">
        <f>sum_all_txt!AL14</f>
        <v>0</v>
      </c>
      <c r="AI15">
        <f>sum_all_txt!AM14</f>
        <v>0</v>
      </c>
      <c r="AJ15">
        <f>sum_all_txt!AN14</f>
        <v>0</v>
      </c>
      <c r="AK15">
        <f>sum_all_txt!AO14</f>
        <v>0</v>
      </c>
      <c r="AL15">
        <f>sum_all_txt!AP14</f>
        <v>0</v>
      </c>
      <c r="AM15">
        <f>sum_all_txt!AQ14</f>
        <v>0</v>
      </c>
      <c r="AN15">
        <f>sum_all_txt!AR14</f>
        <v>0</v>
      </c>
      <c r="AO15">
        <f>sum_all_txt!AS14</f>
        <v>0</v>
      </c>
      <c r="AP15">
        <f>sum_all_txt!AT14</f>
        <v>0</v>
      </c>
      <c r="AQ15">
        <f>sum_all_txt!AU14</f>
        <v>0</v>
      </c>
      <c r="AR15">
        <f>sum_all_txt!AV14</f>
        <v>0</v>
      </c>
      <c r="AS15">
        <f>sum_all_txt!AW14</f>
        <v>0</v>
      </c>
      <c r="AT15">
        <f>sum_all_txt!AX14</f>
        <v>0</v>
      </c>
      <c r="AU15">
        <f>sum_all_txt!AY14</f>
        <v>0</v>
      </c>
      <c r="AV15">
        <f>sum_all_txt!AZ14</f>
        <v>0</v>
      </c>
      <c r="AW15">
        <f>sum_all_txt!BA14</f>
        <v>0</v>
      </c>
      <c r="AX15">
        <f>sum_all_txt!BB14</f>
        <v>0</v>
      </c>
      <c r="AY15">
        <f>sum_all_txt!BC14</f>
        <v>0</v>
      </c>
      <c r="AZ15">
        <f>sum_all_txt!BD14</f>
        <v>0</v>
      </c>
      <c r="BA15">
        <f>sum_all_txt!BE14</f>
        <v>0</v>
      </c>
      <c r="BB15">
        <f>sum_all_txt!BF14</f>
        <v>0</v>
      </c>
      <c r="BC15">
        <f>sum_all_txt!BG14</f>
        <v>0</v>
      </c>
      <c r="BD15">
        <f>sum_all_txt!BH14</f>
        <v>0</v>
      </c>
      <c r="BE15">
        <f>sum_all_txt!BI14</f>
        <v>0</v>
      </c>
      <c r="BF15">
        <f>sum_all_txt!BJ14</f>
        <v>0</v>
      </c>
      <c r="BG15">
        <f>sum_all_txt!BK14</f>
        <v>0</v>
      </c>
      <c r="BH15">
        <f>sum_all_txt!BL14</f>
        <v>0</v>
      </c>
      <c r="BI15">
        <f>sum_all_txt!BM14</f>
        <v>0</v>
      </c>
      <c r="BJ15">
        <f>sum_all_txt!BN14</f>
        <v>0</v>
      </c>
      <c r="BK15">
        <f>sum_all_txt!BO14</f>
        <v>0</v>
      </c>
      <c r="BL15">
        <f>sum_all_txt!BP14</f>
        <v>0</v>
      </c>
      <c r="BM15">
        <f>sum_all_txt!BQ14</f>
        <v>0</v>
      </c>
      <c r="BN15">
        <f>sum_all_txt!BR14</f>
        <v>0</v>
      </c>
      <c r="BO15">
        <f>sum_all_txt!BS14</f>
        <v>0</v>
      </c>
      <c r="BP15">
        <f>sum_all_txt!BT14</f>
        <v>0</v>
      </c>
      <c r="BQ15">
        <f>sum_all_txt!BU14</f>
        <v>0</v>
      </c>
      <c r="BR15">
        <f>sum_all_txt!BV14</f>
        <v>0</v>
      </c>
      <c r="BS15">
        <f>sum_all_txt!BW14</f>
        <v>0</v>
      </c>
      <c r="BT15" s="10">
        <f>sum_all_txt!BX14</f>
        <v>0</v>
      </c>
      <c r="BU15" s="10">
        <f>sum_all_txt!BY14</f>
        <v>0</v>
      </c>
      <c r="BV15" s="10">
        <f>sum_all_txt!BZ14</f>
        <v>0</v>
      </c>
      <c r="BW15" s="10">
        <f>sum_all_txt!CA14</f>
        <v>0</v>
      </c>
      <c r="BX15" s="10">
        <f>sum_all_txt!CB14</f>
        <v>0</v>
      </c>
      <c r="BY15" s="10">
        <f>sum_all_txt!CC14</f>
        <v>0</v>
      </c>
      <c r="BZ15" s="10">
        <f>sum_all_txt!CD14</f>
        <v>0</v>
      </c>
      <c r="CA15" s="10">
        <f>sum_all_txt!CE14</f>
        <v>0</v>
      </c>
      <c r="CB15" s="10">
        <f>sum_all_txt!CF14</f>
        <v>0</v>
      </c>
      <c r="CC15" s="10">
        <f>sum_all_txt!CG14</f>
        <v>0</v>
      </c>
      <c r="CD15" s="10">
        <f>sum_all_txt!CH14</f>
        <v>0</v>
      </c>
      <c r="CE15" s="10">
        <f>sum_all_txt!CI14</f>
        <v>0</v>
      </c>
      <c r="CF15" s="10">
        <f>sum_all_txt!CJ14</f>
        <v>0</v>
      </c>
      <c r="CG15" s="10">
        <f>sum_all_txt!CK14</f>
        <v>0</v>
      </c>
      <c r="CH15" s="10">
        <f>sum_all_txt!CL14</f>
        <v>0</v>
      </c>
      <c r="CI15" s="10">
        <f>sum_all_txt!CM14</f>
        <v>0</v>
      </c>
      <c r="CJ15" s="10">
        <f>sum_all_txt!CN14</f>
        <v>0</v>
      </c>
      <c r="CK15" s="10">
        <f>sum_all_txt!CO14</f>
        <v>0</v>
      </c>
      <c r="CL15" s="10">
        <f>sum_all_txt!CP14</f>
        <v>0</v>
      </c>
      <c r="CM15" s="10">
        <f>sum_all_txt!CQ14</f>
        <v>0</v>
      </c>
      <c r="CN15" s="10">
        <f>sum_all_txt!CR14</f>
        <v>0</v>
      </c>
      <c r="CO15" s="10">
        <f>sum_all_txt!CS14</f>
        <v>0</v>
      </c>
      <c r="CP15" s="10">
        <f>sum_all_txt!CT14</f>
        <v>0</v>
      </c>
      <c r="CQ15" s="10">
        <f>sum_all_txt!CU14</f>
        <v>0</v>
      </c>
      <c r="CR15" s="10">
        <f>sum_all_txt!CV14</f>
        <v>0</v>
      </c>
      <c r="CS15" s="10">
        <f>sum_all_txt!CW14</f>
        <v>0</v>
      </c>
      <c r="CT15" s="10">
        <f>sum_all_txt!CX14</f>
        <v>0</v>
      </c>
      <c r="CU15" s="10">
        <f>sum_all_txt!CY14</f>
        <v>0</v>
      </c>
      <c r="CV15" s="10">
        <f>sum_all_txt!CZ14</f>
        <v>0</v>
      </c>
      <c r="CW15" s="10">
        <f>sum_all_txt!DA14</f>
        <v>0</v>
      </c>
      <c r="CX15" s="10">
        <f>sum_all_txt!DB14</f>
        <v>0</v>
      </c>
      <c r="CY15" s="10">
        <f>sum_all_txt!DC14</f>
        <v>0</v>
      </c>
      <c r="CZ15" s="10">
        <f>sum_all_txt!DD14</f>
        <v>0</v>
      </c>
      <c r="DA15" s="10">
        <f>sum_all_txt!DE14</f>
        <v>0</v>
      </c>
      <c r="DB15" s="10">
        <f>sum_all_txt!DF14</f>
        <v>0</v>
      </c>
      <c r="DC15" s="10">
        <f>sum_all_txt!DG14</f>
        <v>0</v>
      </c>
      <c r="DD15" s="10">
        <f>sum_all_txt!DH14</f>
        <v>0</v>
      </c>
      <c r="DE15" s="10">
        <f>sum_all_txt!DI14</f>
        <v>0</v>
      </c>
      <c r="DF15" s="10">
        <f>sum_all_txt!DJ14</f>
        <v>0</v>
      </c>
      <c r="DG15" s="10">
        <f>sum_all_txt!DK14</f>
        <v>0</v>
      </c>
      <c r="DH15">
        <f>sum_all_txt!DL14</f>
        <v>0</v>
      </c>
      <c r="DI15">
        <f>sum_all_txt!DM14</f>
        <v>0</v>
      </c>
      <c r="DJ15">
        <f>sum_all_txt!DN14</f>
        <v>0</v>
      </c>
      <c r="DK15">
        <f>sum_all_txt!DO14</f>
        <v>0</v>
      </c>
      <c r="DL15">
        <f>sum_all_txt!DP14</f>
        <v>0</v>
      </c>
    </row>
    <row r="16" spans="1:118" x14ac:dyDescent="0.2">
      <c r="A16" t="str">
        <f>sum_all_txt!A15</f>
        <v>sum_gdd5this.nc.txt</v>
      </c>
      <c r="B16">
        <f>sum_all_txt!F15</f>
        <v>5306.6832430000004</v>
      </c>
      <c r="C16">
        <f>sum_all_txt!G15</f>
        <v>5308.3403239999998</v>
      </c>
      <c r="D16">
        <f>sum_all_txt!H15</f>
        <v>5305.006883</v>
      </c>
      <c r="E16">
        <f>sum_all_txt!I15</f>
        <v>5304.0740130000004</v>
      </c>
      <c r="F16">
        <f>sum_all_txt!J15</f>
        <v>5307.9068319999997</v>
      </c>
      <c r="G16">
        <f>sum_all_txt!K15</f>
        <v>5306.6344600000002</v>
      </c>
      <c r="H16">
        <f>sum_all_txt!L15</f>
        <v>5301.1036169999998</v>
      </c>
      <c r="I16">
        <f>sum_all_txt!M15</f>
        <v>5299.6450269999996</v>
      </c>
      <c r="J16">
        <f>sum_all_txt!N15</f>
        <v>5306.2650949999997</v>
      </c>
      <c r="K16">
        <f>sum_all_txt!O15</f>
        <v>5303.8068560000002</v>
      </c>
      <c r="L16">
        <f>sum_all_txt!P15</f>
        <v>5306.3852569999999</v>
      </c>
      <c r="M16">
        <f>sum_all_txt!Q15</f>
        <v>5304.2545110000001</v>
      </c>
      <c r="N16">
        <f>sum_all_txt!R15</f>
        <v>5308.6908979999998</v>
      </c>
      <c r="O16">
        <f>sum_all_txt!S15</f>
        <v>5306.1187010000003</v>
      </c>
      <c r="P16">
        <f>sum_all_txt!T15</f>
        <v>5306.4562379999998</v>
      </c>
      <c r="Q16">
        <f>sum_all_txt!U15</f>
        <v>5308.8609589999996</v>
      </c>
      <c r="R16">
        <f>sum_all_txt!V15</f>
        <v>5311.0712009999997</v>
      </c>
      <c r="S16">
        <f>sum_all_txt!W15</f>
        <v>5305.2031740000002</v>
      </c>
      <c r="T16">
        <f>sum_all_txt!X15</f>
        <v>5303.454616</v>
      </c>
      <c r="U16">
        <f>sum_all_txt!Y15</f>
        <v>5303.5799390000002</v>
      </c>
      <c r="V16">
        <f>sum_all_txt!Z15</f>
        <v>5302.0898829999996</v>
      </c>
      <c r="W16">
        <f>sum_all_txt!AA15</f>
        <v>5303.5399790000001</v>
      </c>
      <c r="X16">
        <f>sum_all_txt!AB15</f>
        <v>5299.2813109999997</v>
      </c>
      <c r="Y16">
        <f>sum_all_txt!AC15</f>
        <v>5306.1397120000001</v>
      </c>
      <c r="Z16">
        <f>sum_all_txt!AD15</f>
        <v>5308.1295259999997</v>
      </c>
      <c r="AA16">
        <f>sum_all_txt!AE15</f>
        <v>5307.156669</v>
      </c>
      <c r="AB16">
        <f>sum_all_txt!AF15</f>
        <v>5305.789229</v>
      </c>
      <c r="AC16">
        <f>sum_all_txt!AG15</f>
        <v>5303.8000940000002</v>
      </c>
      <c r="AD16">
        <f>sum_all_txt!AH15</f>
        <v>5303.3497109999998</v>
      </c>
      <c r="AE16">
        <f>sum_all_txt!AI15</f>
        <v>5303.0224920000001</v>
      </c>
      <c r="AF16">
        <f>sum_all_txt!AJ15</f>
        <v>5303.1575430000003</v>
      </c>
      <c r="AG16">
        <f>sum_all_txt!AK15</f>
        <v>5306.1276239999997</v>
      </c>
      <c r="AH16">
        <f>sum_all_txt!AL15</f>
        <v>5299.911051</v>
      </c>
      <c r="AI16">
        <f>sum_all_txt!AM15</f>
        <v>5301.2883380000003</v>
      </c>
      <c r="AJ16">
        <f>sum_all_txt!AN15</f>
        <v>5306.4200080000001</v>
      </c>
      <c r="AK16">
        <f>sum_all_txt!AO15</f>
        <v>5303.1648830000004</v>
      </c>
      <c r="AL16">
        <f>sum_all_txt!AP15</f>
        <v>5301.4781190000003</v>
      </c>
      <c r="AM16">
        <f>sum_all_txt!AQ15</f>
        <v>5306.7572149999996</v>
      </c>
      <c r="AN16">
        <f>sum_all_txt!AR15</f>
        <v>5300.753796</v>
      </c>
      <c r="AO16">
        <f>sum_all_txt!AS15</f>
        <v>5299.3401640000002</v>
      </c>
      <c r="AP16">
        <f>sum_all_txt!AT15</f>
        <v>5301.8499449999999</v>
      </c>
      <c r="AQ16">
        <f>sum_all_txt!AU15</f>
        <v>5309.4049599999998</v>
      </c>
      <c r="AR16">
        <f>sum_all_txt!AV15</f>
        <v>5313.1443870000003</v>
      </c>
      <c r="AS16">
        <f>sum_all_txt!AW15</f>
        <v>5309.387882</v>
      </c>
      <c r="AT16">
        <f>sum_all_txt!AX15</f>
        <v>5308.410457</v>
      </c>
      <c r="AU16">
        <f>sum_all_txt!AY15</f>
        <v>5311.1859869999998</v>
      </c>
      <c r="AV16">
        <f>sum_all_txt!AZ15</f>
        <v>5305.2223759999997</v>
      </c>
      <c r="AW16">
        <f>sum_all_txt!BA15</f>
        <v>5305.221399</v>
      </c>
      <c r="AX16">
        <f>sum_all_txt!BB15</f>
        <v>5307.711182</v>
      </c>
      <c r="AY16">
        <f>sum_all_txt!BC15</f>
        <v>5307.0734030000003</v>
      </c>
      <c r="AZ16">
        <f>sum_all_txt!BD15</f>
        <v>5299.5379650000004</v>
      </c>
      <c r="BA16">
        <f>sum_all_txt!BE15</f>
        <v>5300.0887199999997</v>
      </c>
      <c r="BB16">
        <f>sum_all_txt!BF15</f>
        <v>5305.3194569999996</v>
      </c>
      <c r="BC16">
        <f>sum_all_txt!BG15</f>
        <v>5307.9908580000001</v>
      </c>
      <c r="BD16">
        <f>sum_all_txt!BH15</f>
        <v>5303.819246</v>
      </c>
      <c r="BE16">
        <f>sum_all_txt!BI15</f>
        <v>5305.7576310000004</v>
      </c>
      <c r="BF16">
        <f>sum_all_txt!BJ15</f>
        <v>5310.3795129999999</v>
      </c>
      <c r="BG16">
        <f>sum_all_txt!BK15</f>
        <v>5306.4870170000004</v>
      </c>
      <c r="BH16">
        <f>sum_all_txt!BL15</f>
        <v>5307.8812390000003</v>
      </c>
      <c r="BI16">
        <f>sum_all_txt!BM15</f>
        <v>5302.7110590000002</v>
      </c>
      <c r="BJ16">
        <f>sum_all_txt!BN15</f>
        <v>5305.607951</v>
      </c>
      <c r="BK16">
        <f>sum_all_txt!BO15</f>
        <v>5300.6371419999996</v>
      </c>
      <c r="BL16">
        <f>sum_all_txt!BP15</f>
        <v>5303.6982070000004</v>
      </c>
      <c r="BM16">
        <f>sum_all_txt!BQ15</f>
        <v>5300.778472</v>
      </c>
      <c r="BN16">
        <f>sum_all_txt!BR15</f>
        <v>5307.1661210000002</v>
      </c>
      <c r="BO16">
        <f>sum_all_txt!BS15</f>
        <v>5306.6926990000002</v>
      </c>
      <c r="BP16">
        <f>sum_all_txt!BT15</f>
        <v>5304.3434390000002</v>
      </c>
      <c r="BQ16">
        <f>sum_all_txt!BU15</f>
        <v>5307.8892070000002</v>
      </c>
      <c r="BR16">
        <f>sum_all_txt!BV15</f>
        <v>5301.3191880000004</v>
      </c>
      <c r="BS16">
        <f>sum_all_txt!BW15</f>
        <v>5307.3874649999998</v>
      </c>
      <c r="BT16" s="10">
        <f>sum_all_txt!BX15</f>
        <v>5355.5145780000003</v>
      </c>
      <c r="BU16" s="10">
        <f>sum_all_txt!BY15</f>
        <v>5299.5616719999998</v>
      </c>
      <c r="BV16" s="10">
        <f>sum_all_txt!BZ15</f>
        <v>5266.5635689999999</v>
      </c>
      <c r="BW16" s="10">
        <f>sum_all_txt!CA15</f>
        <v>5356.6369210000003</v>
      </c>
      <c r="BX16" s="10">
        <f>sum_all_txt!CB15</f>
        <v>5252.5191930000001</v>
      </c>
      <c r="BY16" s="10">
        <f>sum_all_txt!CC15</f>
        <v>4878.2871370000003</v>
      </c>
      <c r="BZ16" s="10">
        <f>sum_all_txt!CD15</f>
        <v>5276.2043400000002</v>
      </c>
      <c r="CA16" s="10">
        <f>sum_all_txt!CE15</f>
        <v>5114.2733879999996</v>
      </c>
      <c r="CB16" s="10">
        <f>sum_all_txt!CF15</f>
        <v>4989.639725</v>
      </c>
      <c r="CC16" s="10">
        <f>sum_all_txt!CG15</f>
        <v>5257.9827089999999</v>
      </c>
      <c r="CD16" s="10">
        <f>sum_all_txt!CH15</f>
        <v>5249.2490509999998</v>
      </c>
      <c r="CE16" s="10">
        <f>sum_all_txt!CI15</f>
        <v>5334.2780519999997</v>
      </c>
      <c r="CF16" s="10">
        <f>sum_all_txt!CJ15</f>
        <v>4898.9832130000004</v>
      </c>
      <c r="CG16" s="10">
        <f>sum_all_txt!CK15</f>
        <v>5325.3622569999998</v>
      </c>
      <c r="CH16" s="10">
        <f>sum_all_txt!CL15</f>
        <v>5306.9860840000001</v>
      </c>
      <c r="CI16" s="10">
        <f>sum_all_txt!CM15</f>
        <v>5444.0581080000002</v>
      </c>
      <c r="CJ16" s="10">
        <f>sum_all_txt!CN15</f>
        <v>5174.4193839999998</v>
      </c>
      <c r="CK16" s="10">
        <f>sum_all_txt!CO15</f>
        <v>5121.7204599999995</v>
      </c>
      <c r="CL16" s="10">
        <f>sum_all_txt!CP15</f>
        <v>5082.2564410000005</v>
      </c>
      <c r="CM16" s="10">
        <f>sum_all_txt!CQ15</f>
        <v>5535.2566880000004</v>
      </c>
      <c r="CN16" s="10">
        <f>sum_all_txt!CR15</f>
        <v>5376.8388999999997</v>
      </c>
      <c r="CO16" s="10">
        <f>sum_all_txt!CS15</f>
        <v>5191.8041990000002</v>
      </c>
      <c r="CP16" s="10">
        <f>sum_all_txt!CT15</f>
        <v>5124.4464770000004</v>
      </c>
      <c r="CQ16" s="10">
        <f>sum_all_txt!CU15</f>
        <v>5304.2805900000003</v>
      </c>
      <c r="CR16" s="10">
        <f>sum_all_txt!CV15</f>
        <v>5395.7275200000004</v>
      </c>
      <c r="CS16" s="10">
        <f>sum_all_txt!CW15</f>
        <v>5260.2937599999996</v>
      </c>
      <c r="CT16" s="10">
        <f>sum_all_txt!CX15</f>
        <v>5191.8748009999999</v>
      </c>
      <c r="CU16" s="10">
        <f>sum_all_txt!CY15</f>
        <v>5674.2510570000004</v>
      </c>
      <c r="CV16" s="10">
        <f>sum_all_txt!CZ15</f>
        <v>5516.4299469999996</v>
      </c>
      <c r="CW16" s="10">
        <f>sum_all_txt!DA15</f>
        <v>5401.0053550000002</v>
      </c>
      <c r="CX16" s="10">
        <f>sum_all_txt!DB15</f>
        <v>5292.9448970000003</v>
      </c>
      <c r="CY16" s="10">
        <f>sum_all_txt!DC15</f>
        <v>5309.0854829999998</v>
      </c>
      <c r="CZ16" s="10">
        <f>sum_all_txt!DD15</f>
        <v>5278.647293</v>
      </c>
      <c r="DA16" s="10">
        <f>sum_all_txt!DE15</f>
        <v>5438.6638009999997</v>
      </c>
      <c r="DB16" s="10">
        <f>sum_all_txt!DF15</f>
        <v>5481.9257589999997</v>
      </c>
      <c r="DC16" s="10">
        <f>sum_all_txt!DG15</f>
        <v>5519.9394570000004</v>
      </c>
      <c r="DD16" s="10">
        <f>sum_all_txt!DH15</f>
        <v>5440.1343989999996</v>
      </c>
      <c r="DE16" s="10">
        <f>sum_all_txt!DI15</f>
        <v>5362.1642780000002</v>
      </c>
      <c r="DF16" s="10">
        <f>sum_all_txt!DJ15</f>
        <v>5381.6037610000003</v>
      </c>
      <c r="DG16" s="10">
        <f>sum_all_txt!DK15</f>
        <v>5280.4412419999999</v>
      </c>
      <c r="DH16">
        <f>sum_all_txt!DL15</f>
        <v>5512.4362309999997</v>
      </c>
      <c r="DI16">
        <f>sum_all_txt!DM15</f>
        <v>5718.6284349999996</v>
      </c>
      <c r="DJ16">
        <f>sum_all_txt!DN15</f>
        <v>5234.9671340000004</v>
      </c>
      <c r="DK16">
        <f>sum_all_txt!DO15</f>
        <v>5001.0315250000003</v>
      </c>
      <c r="DL16">
        <f>sum_all_txt!DP15</f>
        <v>5573.3045650000004</v>
      </c>
    </row>
    <row r="17" spans="1:116" x14ac:dyDescent="0.2">
      <c r="A17" t="str">
        <f>sum_all_txt!A16</f>
        <v>sum_ayprcp.nc.txt</v>
      </c>
      <c r="B17">
        <f>sum_all_txt!F16</f>
        <v>1543.4159990000001</v>
      </c>
      <c r="C17">
        <f>sum_all_txt!G16</f>
        <v>1525.737572</v>
      </c>
      <c r="D17">
        <f>sum_all_txt!H16</f>
        <v>1538.507691</v>
      </c>
      <c r="E17">
        <f>sum_all_txt!I16</f>
        <v>1536.898631</v>
      </c>
      <c r="F17">
        <f>sum_all_txt!J16</f>
        <v>1533.288832</v>
      </c>
      <c r="G17">
        <f>sum_all_txt!K16</f>
        <v>1531.3786809999999</v>
      </c>
      <c r="H17">
        <f>sum_all_txt!L16</f>
        <v>1535.6613689999999</v>
      </c>
      <c r="I17">
        <f>sum_all_txt!M16</f>
        <v>1534.0128199999999</v>
      </c>
      <c r="J17">
        <f>sum_all_txt!N16</f>
        <v>1529.4761570000001</v>
      </c>
      <c r="K17">
        <f>sum_all_txt!O16</f>
        <v>1533.333271</v>
      </c>
      <c r="L17">
        <f>sum_all_txt!P16</f>
        <v>1529.1268560000001</v>
      </c>
      <c r="M17">
        <f>sum_all_txt!Q16</f>
        <v>1539.1115930000001</v>
      </c>
      <c r="N17">
        <f>sum_all_txt!R16</f>
        <v>1536.5322289999999</v>
      </c>
      <c r="O17">
        <f>sum_all_txt!S16</f>
        <v>1522.8632239999999</v>
      </c>
      <c r="P17">
        <f>sum_all_txt!T16</f>
        <v>1535.1171240000001</v>
      </c>
      <c r="Q17">
        <f>sum_all_txt!U16</f>
        <v>1534.2422200000001</v>
      </c>
      <c r="R17">
        <f>sum_all_txt!V16</f>
        <v>1534.793128</v>
      </c>
      <c r="S17">
        <f>sum_all_txt!W16</f>
        <v>1534.003907</v>
      </c>
      <c r="T17">
        <f>sum_all_txt!X16</f>
        <v>1539.0454589999999</v>
      </c>
      <c r="U17">
        <f>sum_all_txt!Y16</f>
        <v>1533.9570630000001</v>
      </c>
      <c r="V17">
        <f>sum_all_txt!Z16</f>
        <v>1524.554279</v>
      </c>
      <c r="W17">
        <f>sum_all_txt!AA16</f>
        <v>1531.767437</v>
      </c>
      <c r="X17">
        <f>sum_all_txt!AB16</f>
        <v>1530.1872659999999</v>
      </c>
      <c r="Y17">
        <f>sum_all_txt!AC16</f>
        <v>1531.7002070000001</v>
      </c>
      <c r="Z17">
        <f>sum_all_txt!AD16</f>
        <v>1523.5200500000001</v>
      </c>
      <c r="AA17">
        <f>sum_all_txt!AE16</f>
        <v>1534.843464</v>
      </c>
      <c r="AB17">
        <f>sum_all_txt!AF16</f>
        <v>1528.3834770000001</v>
      </c>
      <c r="AC17">
        <f>sum_all_txt!AG16</f>
        <v>1528.309473</v>
      </c>
      <c r="AD17">
        <f>sum_all_txt!AH16</f>
        <v>1531.3927859999999</v>
      </c>
      <c r="AE17">
        <f>sum_all_txt!AI16</f>
        <v>1521.566961</v>
      </c>
      <c r="AF17">
        <f>sum_all_txt!AJ16</f>
        <v>1531.4247330000001</v>
      </c>
      <c r="AG17">
        <f>sum_all_txt!AK16</f>
        <v>1538.8423049999999</v>
      </c>
      <c r="AH17">
        <f>sum_all_txt!AL16</f>
        <v>1525.6029840000001</v>
      </c>
      <c r="AI17">
        <f>sum_all_txt!AM16</f>
        <v>1533.735733</v>
      </c>
      <c r="AJ17">
        <f>sum_all_txt!AN16</f>
        <v>1526.1715240000001</v>
      </c>
      <c r="AK17">
        <f>sum_all_txt!AO16</f>
        <v>1530.199932</v>
      </c>
      <c r="AL17">
        <f>sum_all_txt!AP16</f>
        <v>1514.583306</v>
      </c>
      <c r="AM17">
        <f>sum_all_txt!AQ16</f>
        <v>1536.397608</v>
      </c>
      <c r="AN17">
        <f>sum_all_txt!AR16</f>
        <v>1534.749147</v>
      </c>
      <c r="AO17">
        <f>sum_all_txt!AS16</f>
        <v>1527.3041370000001</v>
      </c>
      <c r="AP17">
        <f>sum_all_txt!AT16</f>
        <v>1529.836528</v>
      </c>
      <c r="AQ17">
        <f>sum_all_txt!AU16</f>
        <v>1525.5302349999999</v>
      </c>
      <c r="AR17">
        <f>sum_all_txt!AV16</f>
        <v>1531.674021</v>
      </c>
      <c r="AS17">
        <f>sum_all_txt!AW16</f>
        <v>1533.736744</v>
      </c>
      <c r="AT17">
        <f>sum_all_txt!AX16</f>
        <v>1530.070708</v>
      </c>
      <c r="AU17">
        <f>sum_all_txt!AY16</f>
        <v>1527.4358520000001</v>
      </c>
      <c r="AV17">
        <f>sum_all_txt!AZ16</f>
        <v>1534.9181060000001</v>
      </c>
      <c r="AW17">
        <f>sum_all_txt!BA16</f>
        <v>1522.0830189999999</v>
      </c>
      <c r="AX17">
        <f>sum_all_txt!BB16</f>
        <v>1517.9238170000001</v>
      </c>
      <c r="AY17">
        <f>sum_all_txt!BC16</f>
        <v>1523.9945439999999</v>
      </c>
      <c r="AZ17">
        <f>sum_all_txt!BD16</f>
        <v>1528.022502</v>
      </c>
      <c r="BA17">
        <f>sum_all_txt!BE16</f>
        <v>1521.7621810000001</v>
      </c>
      <c r="BB17">
        <f>sum_all_txt!BF16</f>
        <v>1523.906868</v>
      </c>
      <c r="BC17">
        <f>sum_all_txt!BG16</f>
        <v>1527.34357</v>
      </c>
      <c r="BD17">
        <f>sum_all_txt!BH16</f>
        <v>1533.5423029999999</v>
      </c>
      <c r="BE17">
        <f>sum_all_txt!BI16</f>
        <v>1530.848436</v>
      </c>
      <c r="BF17">
        <f>sum_all_txt!BJ16</f>
        <v>1530.9196910000001</v>
      </c>
      <c r="BG17">
        <f>sum_all_txt!BK16</f>
        <v>1534.8322989999999</v>
      </c>
      <c r="BH17">
        <f>sum_all_txt!BL16</f>
        <v>1523.486582</v>
      </c>
      <c r="BI17">
        <f>sum_all_txt!BM16</f>
        <v>1531.8344999999999</v>
      </c>
      <c r="BJ17">
        <f>sum_all_txt!BN16</f>
        <v>1532.2903659999999</v>
      </c>
      <c r="BK17">
        <f>sum_all_txt!BO16</f>
        <v>1534.85103</v>
      </c>
      <c r="BL17">
        <f>sum_all_txt!BP16</f>
        <v>1538.801326</v>
      </c>
      <c r="BM17">
        <f>sum_all_txt!BQ16</f>
        <v>1535.4098140000001</v>
      </c>
      <c r="BN17">
        <f>sum_all_txt!BR16</f>
        <v>1533.843607</v>
      </c>
      <c r="BO17">
        <f>sum_all_txt!BS16</f>
        <v>1536.405892</v>
      </c>
      <c r="BP17">
        <f>sum_all_txt!BT16</f>
        <v>1527.404929</v>
      </c>
      <c r="BQ17">
        <f>sum_all_txt!BU16</f>
        <v>1532.2137580000001</v>
      </c>
      <c r="BR17">
        <f>sum_all_txt!BV16</f>
        <v>1535.203051</v>
      </c>
      <c r="BS17">
        <f>sum_all_txt!BW16</f>
        <v>1525.704166</v>
      </c>
      <c r="BT17" s="10">
        <f>sum_all_txt!BX16</f>
        <v>1385.757603</v>
      </c>
      <c r="BU17" s="10">
        <f>sum_all_txt!BY16</f>
        <v>1520.866816</v>
      </c>
      <c r="BV17" s="10">
        <f>sum_all_txt!BZ16</f>
        <v>1977.763391</v>
      </c>
      <c r="BW17" s="10">
        <f>sum_all_txt!CA16</f>
        <v>1651.368831</v>
      </c>
      <c r="BX17" s="10">
        <f>sum_all_txt!CB16</f>
        <v>1599.354812</v>
      </c>
      <c r="BY17" s="10">
        <f>sum_all_txt!CC16</f>
        <v>1275.1128220000001</v>
      </c>
      <c r="BZ17" s="10">
        <f>sum_all_txt!CD16</f>
        <v>1536.904182</v>
      </c>
      <c r="CA17" s="10">
        <f>sum_all_txt!CE16</f>
        <v>1164.037333</v>
      </c>
      <c r="CB17" s="10">
        <f>sum_all_txt!CF16</f>
        <v>1889.0541049999999</v>
      </c>
      <c r="CC17" s="10">
        <f>sum_all_txt!CG16</f>
        <v>1469.2115779999999</v>
      </c>
      <c r="CD17" s="10">
        <f>sum_all_txt!CH16</f>
        <v>1257.99675</v>
      </c>
      <c r="CE17" s="10">
        <f>sum_all_txt!CI16</f>
        <v>1677.7447360000001</v>
      </c>
      <c r="CF17" s="10">
        <f>sum_all_txt!CJ16</f>
        <v>1632.9766709999999</v>
      </c>
      <c r="CG17" s="10">
        <f>sum_all_txt!CK16</f>
        <v>1560.0744110000001</v>
      </c>
      <c r="CH17" s="10">
        <f>sum_all_txt!CL16</f>
        <v>1649.7665669999999</v>
      </c>
      <c r="CI17" s="10">
        <f>sum_all_txt!CM16</f>
        <v>1353.2745890000001</v>
      </c>
      <c r="CJ17" s="10">
        <f>sum_all_txt!CN16</f>
        <v>1592.5341330000001</v>
      </c>
      <c r="CK17" s="10">
        <f>sum_all_txt!CO16</f>
        <v>1447.0765980000001</v>
      </c>
      <c r="CL17" s="10">
        <f>sum_all_txt!CP16</f>
        <v>1638.5191460000001</v>
      </c>
      <c r="CM17" s="10">
        <f>sum_all_txt!CQ16</f>
        <v>1385.3734360000001</v>
      </c>
      <c r="CN17" s="10">
        <f>sum_all_txt!CR16</f>
        <v>2029.091563</v>
      </c>
      <c r="CO17" s="10">
        <f>sum_all_txt!CS16</f>
        <v>1646.7738790000001</v>
      </c>
      <c r="CP17" s="10">
        <f>sum_all_txt!CT16</f>
        <v>1618.441918</v>
      </c>
      <c r="CQ17" s="10">
        <f>sum_all_txt!CU16</f>
        <v>1405.587939</v>
      </c>
      <c r="CR17" s="10">
        <f>sum_all_txt!CV16</f>
        <v>1745.3320200000001</v>
      </c>
      <c r="CS17" s="10">
        <f>sum_all_txt!CW16</f>
        <v>1345.117405</v>
      </c>
      <c r="CT17" s="10">
        <f>sum_all_txt!CX16</f>
        <v>1645.6624200000001</v>
      </c>
      <c r="CU17" s="10">
        <f>sum_all_txt!CY16</f>
        <v>1649.0257220000001</v>
      </c>
      <c r="CV17" s="10">
        <f>sum_all_txt!CZ16</f>
        <v>1187.6901849999999</v>
      </c>
      <c r="CW17" s="10">
        <f>sum_all_txt!DA16</f>
        <v>1197.273295</v>
      </c>
      <c r="CX17" s="10">
        <f>sum_all_txt!DB16</f>
        <v>1833.9089220000001</v>
      </c>
      <c r="CY17" s="10">
        <f>sum_all_txt!DC16</f>
        <v>1874.2542189999999</v>
      </c>
      <c r="CZ17" s="10">
        <f>sum_all_txt!DD16</f>
        <v>1349.589084</v>
      </c>
      <c r="DA17" s="10">
        <f>sum_all_txt!DE16</f>
        <v>1896.569125</v>
      </c>
      <c r="DB17" s="10">
        <f>sum_all_txt!DF16</f>
        <v>1188.879461</v>
      </c>
      <c r="DC17" s="10">
        <f>sum_all_txt!DG16</f>
        <v>1502.376436</v>
      </c>
      <c r="DD17" s="10">
        <f>sum_all_txt!DH16</f>
        <v>1478.2789270000001</v>
      </c>
      <c r="DE17" s="10">
        <f>sum_all_txt!DI16</f>
        <v>1350.5009399999999</v>
      </c>
      <c r="DF17" s="10">
        <f>sum_all_txt!DJ16</f>
        <v>1563.4361039999999</v>
      </c>
      <c r="DG17" s="10">
        <f>sum_all_txt!DK16</f>
        <v>1384.7420059999999</v>
      </c>
      <c r="DH17">
        <f>sum_all_txt!DL16</f>
        <v>982.99414000000002</v>
      </c>
      <c r="DI17">
        <f>sum_all_txt!DM16</f>
        <v>1680.6313439999999</v>
      </c>
      <c r="DJ17">
        <f>sum_all_txt!DN16</f>
        <v>1560.665293</v>
      </c>
      <c r="DK17">
        <f>sum_all_txt!DO16</f>
        <v>1433.276803</v>
      </c>
      <c r="DL17">
        <f>sum_all_txt!DP16</f>
        <v>1686.075077</v>
      </c>
    </row>
    <row r="18" spans="1:116" x14ac:dyDescent="0.2">
      <c r="A18" t="str">
        <f>sum_all_txt!A17</f>
        <v>sum_totceco.nc.txt</v>
      </c>
      <c r="B18">
        <f>sum_all_txt!F17</f>
        <v>23.387808</v>
      </c>
      <c r="C18">
        <f>sum_all_txt!G17</f>
        <v>23.485723</v>
      </c>
      <c r="D18">
        <f>sum_all_txt!H17</f>
        <v>23.507818</v>
      </c>
      <c r="E18">
        <f>sum_all_txt!I17</f>
        <v>23.523363</v>
      </c>
      <c r="F18">
        <f>sum_all_txt!J17</f>
        <v>23.542541</v>
      </c>
      <c r="G18">
        <f>sum_all_txt!K17</f>
        <v>23.561724000000002</v>
      </c>
      <c r="H18">
        <f>sum_all_txt!L17</f>
        <v>23.582018999999999</v>
      </c>
      <c r="I18">
        <f>sum_all_txt!M17</f>
        <v>23.600635</v>
      </c>
      <c r="J18">
        <f>sum_all_txt!N17</f>
        <v>23.618102</v>
      </c>
      <c r="K18">
        <f>sum_all_txt!O17</f>
        <v>23.634822</v>
      </c>
      <c r="L18">
        <f>sum_all_txt!P17</f>
        <v>23.649614</v>
      </c>
      <c r="M18">
        <f>sum_all_txt!Q17</f>
        <v>23.663502999999999</v>
      </c>
      <c r="N18">
        <f>sum_all_txt!R17</f>
        <v>23.675962999999999</v>
      </c>
      <c r="O18">
        <f>sum_all_txt!S17</f>
        <v>23.686036000000001</v>
      </c>
      <c r="P18">
        <f>sum_all_txt!T17</f>
        <v>23.695305000000001</v>
      </c>
      <c r="Q18">
        <f>sum_all_txt!U17</f>
        <v>23.704104999999998</v>
      </c>
      <c r="R18">
        <f>sum_all_txt!V17</f>
        <v>23.709099999999999</v>
      </c>
      <c r="S18">
        <f>sum_all_txt!W17</f>
        <v>23.715768000000001</v>
      </c>
      <c r="T18">
        <f>sum_all_txt!X17</f>
        <v>23.721509999999999</v>
      </c>
      <c r="U18">
        <f>sum_all_txt!Y17</f>
        <v>23.724446</v>
      </c>
      <c r="V18">
        <f>sum_all_txt!Z17</f>
        <v>23.724512000000001</v>
      </c>
      <c r="W18">
        <f>sum_all_txt!AA17</f>
        <v>23.724484</v>
      </c>
      <c r="X18">
        <f>sum_all_txt!AB17</f>
        <v>23.724709000000001</v>
      </c>
      <c r="Y18">
        <f>sum_all_txt!AC17</f>
        <v>23.724308000000001</v>
      </c>
      <c r="Z18">
        <f>sum_all_txt!AD17</f>
        <v>23.722121999999999</v>
      </c>
      <c r="AA18">
        <f>sum_all_txt!AE17</f>
        <v>23.721534999999999</v>
      </c>
      <c r="AB18">
        <f>sum_all_txt!AF17</f>
        <v>23.720085999999998</v>
      </c>
      <c r="AC18">
        <f>sum_all_txt!AG17</f>
        <v>23.717193000000002</v>
      </c>
      <c r="AD18">
        <f>sum_all_txt!AH17</f>
        <v>23.716495999999999</v>
      </c>
      <c r="AE18">
        <f>sum_all_txt!AI17</f>
        <v>23.714936999999999</v>
      </c>
      <c r="AF18">
        <f>sum_all_txt!AJ17</f>
        <v>23.714116000000001</v>
      </c>
      <c r="AG18">
        <f>sum_all_txt!AK17</f>
        <v>23.713021000000001</v>
      </c>
      <c r="AH18">
        <f>sum_all_txt!AL17</f>
        <v>23.710615000000001</v>
      </c>
      <c r="AI18">
        <f>sum_all_txt!AM17</f>
        <v>23.708366999999999</v>
      </c>
      <c r="AJ18">
        <f>sum_all_txt!AN17</f>
        <v>23.705696</v>
      </c>
      <c r="AK18">
        <f>sum_all_txt!AO17</f>
        <v>23.704459</v>
      </c>
      <c r="AL18">
        <f>sum_all_txt!AP17</f>
        <v>23.700547</v>
      </c>
      <c r="AM18">
        <f>sum_all_txt!AQ17</f>
        <v>23.698335</v>
      </c>
      <c r="AN18">
        <f>sum_all_txt!AR17</f>
        <v>23.696662</v>
      </c>
      <c r="AO18">
        <f>sum_all_txt!AS17</f>
        <v>23.695519999999998</v>
      </c>
      <c r="AP18">
        <f>sum_all_txt!AT17</f>
        <v>23.692740000000001</v>
      </c>
      <c r="AQ18">
        <f>sum_all_txt!AU17</f>
        <v>23.688879</v>
      </c>
      <c r="AR18">
        <f>sum_all_txt!AV17</f>
        <v>23.685796</v>
      </c>
      <c r="AS18">
        <f>sum_all_txt!AW17</f>
        <v>23.684688999999999</v>
      </c>
      <c r="AT18">
        <f>sum_all_txt!AX17</f>
        <v>23.682055999999999</v>
      </c>
      <c r="AU18">
        <f>sum_all_txt!AY17</f>
        <v>23.679331999999999</v>
      </c>
      <c r="AV18">
        <f>sum_all_txt!AZ17</f>
        <v>23.679252999999999</v>
      </c>
      <c r="AW18">
        <f>sum_all_txt!BA17</f>
        <v>23.677237000000002</v>
      </c>
      <c r="AX18">
        <f>sum_all_txt!BB17</f>
        <v>23.674118</v>
      </c>
      <c r="AY18">
        <f>sum_all_txt!BC17</f>
        <v>23.672166000000001</v>
      </c>
      <c r="AZ18">
        <f>sum_all_txt!BD17</f>
        <v>23.673411999999999</v>
      </c>
      <c r="BA18">
        <f>sum_all_txt!BE17</f>
        <v>23.672408999999998</v>
      </c>
      <c r="BB18">
        <f>sum_all_txt!BF17</f>
        <v>23.672017</v>
      </c>
      <c r="BC18">
        <f>sum_all_txt!BG17</f>
        <v>23.673020000000001</v>
      </c>
      <c r="BD18">
        <f>sum_all_txt!BH17</f>
        <v>23.675063000000002</v>
      </c>
      <c r="BE18">
        <f>sum_all_txt!BI17</f>
        <v>23.677789000000001</v>
      </c>
      <c r="BF18">
        <f>sum_all_txt!BJ17</f>
        <v>23.679271</v>
      </c>
      <c r="BG18">
        <f>sum_all_txt!BK17</f>
        <v>23.682288</v>
      </c>
      <c r="BH18">
        <f>sum_all_txt!BL17</f>
        <v>23.683229000000001</v>
      </c>
      <c r="BI18">
        <f>sum_all_txt!BM17</f>
        <v>23.686198000000001</v>
      </c>
      <c r="BJ18">
        <f>sum_all_txt!BN17</f>
        <v>23.690363000000001</v>
      </c>
      <c r="BK18">
        <f>sum_all_txt!BO17</f>
        <v>23.694102999999998</v>
      </c>
      <c r="BL18">
        <f>sum_all_txt!BP17</f>
        <v>23.698986999999999</v>
      </c>
      <c r="BM18">
        <f>sum_all_txt!BQ17</f>
        <v>23.704687</v>
      </c>
      <c r="BN18">
        <f>sum_all_txt!BR17</f>
        <v>23.709357000000001</v>
      </c>
      <c r="BO18">
        <f>sum_all_txt!BS17</f>
        <v>23.714601999999999</v>
      </c>
      <c r="BP18">
        <f>sum_all_txt!BT17</f>
        <v>23.719608999999998</v>
      </c>
      <c r="BQ18">
        <f>sum_all_txt!BU17</f>
        <v>23.468812</v>
      </c>
      <c r="BR18">
        <f>sum_all_txt!BV17</f>
        <v>23.480411</v>
      </c>
      <c r="BS18">
        <f>sum_all_txt!BW17</f>
        <v>23.493020000000001</v>
      </c>
      <c r="BT18" s="10">
        <f>sum_all_txt!BX17</f>
        <v>23.473352999999999</v>
      </c>
      <c r="BU18" s="10">
        <f>sum_all_txt!BY17</f>
        <v>23.488457</v>
      </c>
      <c r="BV18" s="10">
        <f>sum_all_txt!BZ17</f>
        <v>23.537638999999999</v>
      </c>
      <c r="BW18" s="10">
        <f>sum_all_txt!CA17</f>
        <v>23.55829</v>
      </c>
      <c r="BX18" s="10">
        <f>sum_all_txt!CB17</f>
        <v>23.591348</v>
      </c>
      <c r="BY18" s="10">
        <f>sum_all_txt!CC17</f>
        <v>23.603370000000002</v>
      </c>
      <c r="BZ18" s="10">
        <f>sum_all_txt!CD17</f>
        <v>23.560406</v>
      </c>
      <c r="CA18" s="10">
        <f>sum_all_txt!CE17</f>
        <v>23.494923</v>
      </c>
      <c r="CB18" s="10">
        <f>sum_all_txt!CF17</f>
        <v>23.541578000000001</v>
      </c>
      <c r="CC18" s="10">
        <f>sum_all_txt!CG17</f>
        <v>23.523069</v>
      </c>
      <c r="CD18" s="10">
        <f>sum_all_txt!CH17</f>
        <v>23.474675999999999</v>
      </c>
      <c r="CE18" s="10">
        <f>sum_all_txt!CI17</f>
        <v>23.454229000000002</v>
      </c>
      <c r="CF18" s="10">
        <f>sum_all_txt!CJ17</f>
        <v>23.475041000000001</v>
      </c>
      <c r="CG18" s="10">
        <f>sum_all_txt!CK17</f>
        <v>23.435683999999998</v>
      </c>
      <c r="CH18" s="10">
        <f>sum_all_txt!CL17</f>
        <v>23.380177</v>
      </c>
      <c r="CI18" s="10">
        <f>sum_all_txt!CM17</f>
        <v>23.308446</v>
      </c>
      <c r="CJ18" s="10">
        <f>sum_all_txt!CN17</f>
        <v>23.292736000000001</v>
      </c>
      <c r="CK18" s="10">
        <f>sum_all_txt!CO17</f>
        <v>23.266378</v>
      </c>
      <c r="CL18" s="10">
        <f>sum_all_txt!CP17</f>
        <v>23.259263000000001</v>
      </c>
      <c r="CM18" s="10">
        <f>sum_all_txt!CQ17</f>
        <v>23.187901</v>
      </c>
      <c r="CN18" s="10">
        <f>sum_all_txt!CR17</f>
        <v>23.198222999999999</v>
      </c>
      <c r="CO18" s="10">
        <f>sum_all_txt!CS17</f>
        <v>23.206226999999998</v>
      </c>
      <c r="CP18" s="10">
        <f>sum_all_txt!CT17</f>
        <v>23.197443</v>
      </c>
      <c r="CQ18" s="10">
        <f>sum_all_txt!CU17</f>
        <v>23.172170000000001</v>
      </c>
      <c r="CR18" s="10">
        <f>sum_all_txt!CV17</f>
        <v>23.158000999999999</v>
      </c>
      <c r="CS18" s="10">
        <f>sum_all_txt!CW17</f>
        <v>23.139863999999999</v>
      </c>
      <c r="CT18" s="10">
        <f>sum_all_txt!CX17</f>
        <v>23.14508</v>
      </c>
      <c r="CU18" s="10">
        <f>sum_all_txt!CY17</f>
        <v>23.092949000000001</v>
      </c>
      <c r="CV18" s="10">
        <f>sum_all_txt!CZ17</f>
        <v>23.054763000000001</v>
      </c>
      <c r="CW18" s="10">
        <f>sum_all_txt!DA17</f>
        <v>22.972747999999999</v>
      </c>
      <c r="CX18" s="10">
        <f>sum_all_txt!DB17</f>
        <v>23.018214</v>
      </c>
      <c r="CY18" s="10">
        <f>sum_all_txt!DC17</f>
        <v>23.054580000000001</v>
      </c>
      <c r="CZ18" s="10">
        <f>sum_all_txt!DD17</f>
        <v>23.057711000000001</v>
      </c>
      <c r="DA18" s="10">
        <f>sum_all_txt!DE17</f>
        <v>23.070941999999999</v>
      </c>
      <c r="DB18" s="10">
        <f>sum_all_txt!DF17</f>
        <v>23.034393999999999</v>
      </c>
      <c r="DC18" s="10">
        <f>sum_all_txt!DG17</f>
        <v>23.017911000000002</v>
      </c>
      <c r="DD18" s="10">
        <f>sum_all_txt!DH17</f>
        <v>23.044198999999999</v>
      </c>
      <c r="DE18" s="10">
        <f>sum_all_txt!DI17</f>
        <v>23.0501</v>
      </c>
      <c r="DF18" s="10">
        <f>sum_all_txt!DJ17</f>
        <v>23.05829</v>
      </c>
      <c r="DG18" s="10">
        <f>sum_all_txt!DK17</f>
        <v>23.023285000000001</v>
      </c>
      <c r="DH18">
        <f>sum_all_txt!DL17</f>
        <v>22.956762999999999</v>
      </c>
      <c r="DI18">
        <f>sum_all_txt!DM17</f>
        <v>22.987393000000001</v>
      </c>
      <c r="DJ18">
        <f>sum_all_txt!DN17</f>
        <v>23.030466000000001</v>
      </c>
      <c r="DK18">
        <f>sum_all_txt!DO17</f>
        <v>23.076152</v>
      </c>
      <c r="DL18">
        <f>sum_all_txt!DP17</f>
        <v>23.082874</v>
      </c>
    </row>
    <row r="19" spans="1:116" x14ac:dyDescent="0.2">
      <c r="A19" t="str">
        <f>sum_all_txt!A18</f>
        <v>sum_yrleach.nc.txt</v>
      </c>
      <c r="B19">
        <f>sum_all_txt!F18</f>
        <v>1.091E-3</v>
      </c>
      <c r="C19">
        <f>sum_all_txt!G18</f>
        <v>2.6679999999999998E-3</v>
      </c>
      <c r="D19">
        <f>sum_all_txt!H18</f>
        <v>2.8670000000000002E-3</v>
      </c>
      <c r="E19">
        <f>sum_all_txt!I18</f>
        <v>2.7929999999999999E-3</v>
      </c>
      <c r="F19">
        <f>sum_all_txt!J18</f>
        <v>2.738E-3</v>
      </c>
      <c r="G19">
        <f>sum_all_txt!K18</f>
        <v>2.6229999999999999E-3</v>
      </c>
      <c r="H19">
        <f>sum_all_txt!L18</f>
        <v>2.6180000000000001E-3</v>
      </c>
      <c r="I19">
        <f>sum_all_txt!M18</f>
        <v>2.5720000000000001E-3</v>
      </c>
      <c r="J19">
        <f>sum_all_txt!N18</f>
        <v>2.5079999999999998E-3</v>
      </c>
      <c r="K19">
        <f>sum_all_txt!O18</f>
        <v>2.4849999999999998E-3</v>
      </c>
      <c r="L19">
        <f>sum_all_txt!P18</f>
        <v>2.4489999999999998E-3</v>
      </c>
      <c r="M19">
        <f>sum_all_txt!Q18</f>
        <v>2.4250000000000001E-3</v>
      </c>
      <c r="N19">
        <f>sum_all_txt!R18</f>
        <v>2.4499999999999999E-3</v>
      </c>
      <c r="O19">
        <f>sum_all_txt!S18</f>
        <v>2.3630000000000001E-3</v>
      </c>
      <c r="P19">
        <f>sum_all_txt!T18</f>
        <v>2.4009999999999999E-3</v>
      </c>
      <c r="Q19">
        <f>sum_all_txt!U18</f>
        <v>2.3879999999999999E-3</v>
      </c>
      <c r="R19">
        <f>sum_all_txt!V18</f>
        <v>2.3530000000000001E-3</v>
      </c>
      <c r="S19">
        <f>sum_all_txt!W18</f>
        <v>2.4109999999999999E-3</v>
      </c>
      <c r="T19">
        <f>sum_all_txt!X18</f>
        <v>2.4260000000000002E-3</v>
      </c>
      <c r="U19">
        <f>sum_all_txt!Y18</f>
        <v>2.3960000000000001E-3</v>
      </c>
      <c r="V19">
        <f>sum_all_txt!Z18</f>
        <v>2.3730000000000001E-3</v>
      </c>
      <c r="W19">
        <f>sum_all_txt!AA18</f>
        <v>2.385E-3</v>
      </c>
      <c r="X19">
        <f>sum_all_txt!AB18</f>
        <v>2.3679999999999999E-3</v>
      </c>
      <c r="Y19">
        <f>sum_all_txt!AC18</f>
        <v>2.3879999999999999E-3</v>
      </c>
      <c r="Z19">
        <f>sum_all_txt!AD18</f>
        <v>2.4190000000000001E-3</v>
      </c>
      <c r="AA19">
        <f>sum_all_txt!AE18</f>
        <v>2.4169999999999999E-3</v>
      </c>
      <c r="AB19">
        <f>sum_all_txt!AF18</f>
        <v>2.3860000000000001E-3</v>
      </c>
      <c r="AC19">
        <f>sum_all_txt!AG18</f>
        <v>2.4130000000000002E-3</v>
      </c>
      <c r="AD19">
        <f>sum_all_txt!AH18</f>
        <v>2.4359999999999998E-3</v>
      </c>
      <c r="AE19">
        <f>sum_all_txt!AI18</f>
        <v>2.4529999999999999E-3</v>
      </c>
      <c r="AF19">
        <f>sum_all_txt!AJ18</f>
        <v>2.4369999999999999E-3</v>
      </c>
      <c r="AG19">
        <f>sum_all_txt!AK18</f>
        <v>2.4450000000000001E-3</v>
      </c>
      <c r="AH19">
        <f>sum_all_txt!AL18</f>
        <v>2.3930000000000002E-3</v>
      </c>
      <c r="AI19">
        <f>sum_all_txt!AM18</f>
        <v>2.444E-3</v>
      </c>
      <c r="AJ19">
        <f>sum_all_txt!AN18</f>
        <v>2.379E-3</v>
      </c>
      <c r="AK19">
        <f>sum_all_txt!AO18</f>
        <v>2.4109999999999999E-3</v>
      </c>
      <c r="AL19">
        <f>sum_all_txt!AP18</f>
        <v>2.3630000000000001E-3</v>
      </c>
      <c r="AM19">
        <f>sum_all_txt!AQ18</f>
        <v>2.4030000000000002E-3</v>
      </c>
      <c r="AN19">
        <f>sum_all_txt!AR18</f>
        <v>2.48E-3</v>
      </c>
      <c r="AO19">
        <f>sum_all_txt!AS18</f>
        <v>2.4229999999999998E-3</v>
      </c>
      <c r="AP19">
        <f>sum_all_txt!AT18</f>
        <v>2.4020000000000001E-3</v>
      </c>
      <c r="AQ19">
        <f>sum_all_txt!AU18</f>
        <v>2.4120000000000001E-3</v>
      </c>
      <c r="AR19">
        <f>sum_all_txt!AV18</f>
        <v>2.3800000000000002E-3</v>
      </c>
      <c r="AS19">
        <f>sum_all_txt!AW18</f>
        <v>2.4559999999999998E-3</v>
      </c>
      <c r="AT19">
        <f>sum_all_txt!AX18</f>
        <v>2.4390000000000002E-3</v>
      </c>
      <c r="AU19">
        <f>sum_all_txt!AY18</f>
        <v>2.4320000000000001E-3</v>
      </c>
      <c r="AV19">
        <f>sum_all_txt!AZ18</f>
        <v>2.4589999999999998E-3</v>
      </c>
      <c r="AW19">
        <f>sum_all_txt!BA18</f>
        <v>2.4120000000000001E-3</v>
      </c>
      <c r="AX19">
        <f>sum_all_txt!BB18</f>
        <v>2.3579999999999999E-3</v>
      </c>
      <c r="AY19">
        <f>sum_all_txt!BC18</f>
        <v>2.4369999999999999E-3</v>
      </c>
      <c r="AZ19">
        <f>sum_all_txt!BD18</f>
        <v>2.4750000000000002E-3</v>
      </c>
      <c r="BA19">
        <f>sum_all_txt!BE18</f>
        <v>2.4199999999999998E-3</v>
      </c>
      <c r="BB19">
        <f>sum_all_txt!BF18</f>
        <v>2.4130000000000002E-3</v>
      </c>
      <c r="BC19">
        <f>sum_all_txt!BG18</f>
        <v>2.434E-3</v>
      </c>
      <c r="BD19">
        <f>sum_all_txt!BH18</f>
        <v>2.4840000000000001E-3</v>
      </c>
      <c r="BE19">
        <f>sum_all_txt!BI18</f>
        <v>2.4729999999999999E-3</v>
      </c>
      <c r="BF19">
        <f>sum_all_txt!BJ18</f>
        <v>2.4510000000000001E-3</v>
      </c>
      <c r="BG19">
        <f>sum_all_txt!BK18</f>
        <v>2.4840000000000001E-3</v>
      </c>
      <c r="BH19">
        <f>sum_all_txt!BL18</f>
        <v>2.4109999999999999E-3</v>
      </c>
      <c r="BI19">
        <f>sum_all_txt!BM18</f>
        <v>2.4870000000000001E-3</v>
      </c>
      <c r="BJ19">
        <f>sum_all_txt!BN18</f>
        <v>2.493E-3</v>
      </c>
      <c r="BK19">
        <f>sum_all_txt!BO18</f>
        <v>2.5209999999999998E-3</v>
      </c>
      <c r="BL19">
        <f>sum_all_txt!BP18</f>
        <v>2.604E-3</v>
      </c>
      <c r="BM19">
        <f>sum_all_txt!BQ18</f>
        <v>2.5219999999999999E-3</v>
      </c>
      <c r="BN19">
        <f>sum_all_txt!BR18</f>
        <v>2.5490000000000001E-3</v>
      </c>
      <c r="BO19">
        <f>sum_all_txt!BS18</f>
        <v>2.542E-3</v>
      </c>
      <c r="BP19">
        <f>sum_all_txt!BT18</f>
        <v>2.5660000000000001E-3</v>
      </c>
      <c r="BQ19">
        <f>sum_all_txt!BU18</f>
        <v>2.529E-3</v>
      </c>
      <c r="BR19">
        <f>sum_all_txt!BV18</f>
        <v>2.5530000000000001E-3</v>
      </c>
      <c r="BS19">
        <f>sum_all_txt!BW18</f>
        <v>2.4550000000000002E-3</v>
      </c>
      <c r="BT19" s="10">
        <f>sum_all_txt!BX18</f>
        <v>1.109E-3</v>
      </c>
      <c r="BU19" s="10">
        <f>sum_all_txt!BY18</f>
        <v>2.14E-3</v>
      </c>
      <c r="BV19" s="10">
        <f>sum_all_txt!BZ18</f>
        <v>5.4450000000000002E-3</v>
      </c>
      <c r="BW19" s="10">
        <f>sum_all_txt!CA18</f>
        <v>3.0349999999999999E-3</v>
      </c>
      <c r="BX19" s="10">
        <f>sum_all_txt!CB18</f>
        <v>3.5750000000000001E-3</v>
      </c>
      <c r="BY19" s="10">
        <f>sum_all_txt!CC18</f>
        <v>1.204E-3</v>
      </c>
      <c r="BZ19" s="10">
        <f>sum_all_txt!CD18</f>
        <v>2.1640000000000001E-3</v>
      </c>
      <c r="CA19" s="10">
        <f>sum_all_txt!CE18</f>
        <v>1.9189999999999999E-3</v>
      </c>
      <c r="CB19" s="10">
        <f>sum_all_txt!CF18</f>
        <v>4.0940000000000004E-3</v>
      </c>
      <c r="CC19" s="10">
        <f>sum_all_txt!CG18</f>
        <v>3.5560000000000001E-3</v>
      </c>
      <c r="CD19" s="10">
        <f>sum_all_txt!CH18</f>
        <v>4.26E-4</v>
      </c>
      <c r="CE19" s="10">
        <f>sum_all_txt!CI18</f>
        <v>1.918E-3</v>
      </c>
      <c r="CF19" s="10">
        <f>sum_all_txt!CJ18</f>
        <v>4.359E-3</v>
      </c>
      <c r="CG19" s="10">
        <f>sum_all_txt!CK18</f>
        <v>3.7859999999999999E-3</v>
      </c>
      <c r="CH19" s="10">
        <f>sum_all_txt!CL18</f>
        <v>3.3279999999999998E-3</v>
      </c>
      <c r="CI19" s="10">
        <f>sum_all_txt!CM18</f>
        <v>1.335E-3</v>
      </c>
      <c r="CJ19" s="10">
        <f>sum_all_txt!CN18</f>
        <v>3.7880000000000001E-3</v>
      </c>
      <c r="CK19" s="10">
        <f>sum_all_txt!CO18</f>
        <v>2.4550000000000002E-3</v>
      </c>
      <c r="CL19" s="10">
        <f>sum_all_txt!CP18</f>
        <v>4.0889999999999998E-3</v>
      </c>
      <c r="CM19" s="10">
        <f>sum_all_txt!CQ18</f>
        <v>2.5790000000000001E-3</v>
      </c>
      <c r="CN19" s="10">
        <f>sum_all_txt!CR18</f>
        <v>4.8739999999999999E-3</v>
      </c>
      <c r="CO19" s="10">
        <f>sum_all_txt!CS18</f>
        <v>3.6770000000000001E-3</v>
      </c>
      <c r="CP19" s="10">
        <f>sum_all_txt!CT18</f>
        <v>3.5049999999999999E-3</v>
      </c>
      <c r="CQ19" s="10">
        <f>sum_all_txt!CU18</f>
        <v>2.4629999999999999E-3</v>
      </c>
      <c r="CR19" s="10">
        <f>sum_all_txt!CV18</f>
        <v>3.9029999999999998E-3</v>
      </c>
      <c r="CS19" s="10">
        <f>sum_all_txt!CW18</f>
        <v>1.758E-3</v>
      </c>
      <c r="CT19" s="10">
        <f>sum_all_txt!CX18</f>
        <v>3.5070000000000001E-3</v>
      </c>
      <c r="CU19" s="10">
        <f>sum_all_txt!CY18</f>
        <v>3.8070000000000001E-3</v>
      </c>
      <c r="CV19" s="10">
        <f>sum_all_txt!CZ18</f>
        <v>2.3509999999999998E-3</v>
      </c>
      <c r="CW19" s="10">
        <f>sum_all_txt!DA18</f>
        <v>4.6000000000000001E-4</v>
      </c>
      <c r="CX19" s="10">
        <f>sum_all_txt!DB18</f>
        <v>4.032E-3</v>
      </c>
      <c r="CY19" s="10">
        <f>sum_all_txt!DC18</f>
        <v>4.0899999999999999E-3</v>
      </c>
      <c r="CZ19" s="10">
        <f>sum_all_txt!DD18</f>
        <v>2.5920000000000001E-3</v>
      </c>
      <c r="DA19" s="10">
        <f>sum_all_txt!DE18</f>
        <v>4.9280000000000001E-3</v>
      </c>
      <c r="DB19" s="10">
        <f>sum_all_txt!DF18</f>
        <v>1.804E-3</v>
      </c>
      <c r="DC19" s="10">
        <f>sum_all_txt!DG18</f>
        <v>1.4909999999999999E-3</v>
      </c>
      <c r="DD19" s="10">
        <f>sum_all_txt!DH18</f>
        <v>2.4030000000000002E-3</v>
      </c>
      <c r="DE19" s="10">
        <f>sum_all_txt!DI18</f>
        <v>1.7730000000000001E-3</v>
      </c>
      <c r="DF19" s="10">
        <f>sum_all_txt!DJ18</f>
        <v>1.9139999999999999E-3</v>
      </c>
      <c r="DG19" s="10">
        <f>sum_all_txt!DK18</f>
        <v>2.232E-3</v>
      </c>
      <c r="DH19">
        <f>sum_all_txt!DL18</f>
        <v>1.209E-3</v>
      </c>
      <c r="DI19">
        <f>sum_all_txt!DM18</f>
        <v>2.9359999999999998E-3</v>
      </c>
      <c r="DJ19">
        <f>sum_all_txt!DN18</f>
        <v>2.735E-3</v>
      </c>
      <c r="DK19">
        <f>sum_all_txt!DO18</f>
        <v>2.0439999999999998E-3</v>
      </c>
      <c r="DL19">
        <f>sum_all_txt!DP18</f>
        <v>3.4880000000000002E-3</v>
      </c>
    </row>
    <row r="20" spans="1:116" x14ac:dyDescent="0.2">
      <c r="A20" t="str">
        <f>sum_all_txt!A19</f>
        <v>sum_logging.nc.txt</v>
      </c>
      <c r="B20">
        <f>sum_all_txt!F19</f>
        <v>0</v>
      </c>
      <c r="C20">
        <f>sum_all_txt!G19</f>
        <v>0</v>
      </c>
      <c r="D20">
        <f>sum_all_txt!H19</f>
        <v>0</v>
      </c>
      <c r="E20">
        <f>sum_all_txt!I19</f>
        <v>0</v>
      </c>
      <c r="F20">
        <f>sum_all_txt!J19</f>
        <v>0</v>
      </c>
      <c r="G20">
        <f>sum_all_txt!K19</f>
        <v>0</v>
      </c>
      <c r="H20">
        <f>sum_all_txt!L19</f>
        <v>0</v>
      </c>
      <c r="I20">
        <f>sum_all_txt!M19</f>
        <v>0</v>
      </c>
      <c r="J20">
        <f>sum_all_txt!N19</f>
        <v>0</v>
      </c>
      <c r="K20">
        <f>sum_all_txt!O19</f>
        <v>0</v>
      </c>
      <c r="L20">
        <f>sum_all_txt!P19</f>
        <v>0</v>
      </c>
      <c r="M20">
        <f>sum_all_txt!Q19</f>
        <v>0</v>
      </c>
      <c r="N20">
        <f>sum_all_txt!R19</f>
        <v>0</v>
      </c>
      <c r="O20">
        <f>sum_all_txt!S19</f>
        <v>0</v>
      </c>
      <c r="P20">
        <f>sum_all_txt!T19</f>
        <v>0</v>
      </c>
      <c r="Q20">
        <f>sum_all_txt!U19</f>
        <v>0</v>
      </c>
      <c r="R20">
        <f>sum_all_txt!V19</f>
        <v>0</v>
      </c>
      <c r="S20">
        <f>sum_all_txt!W19</f>
        <v>0</v>
      </c>
      <c r="T20">
        <f>sum_all_txt!X19</f>
        <v>0</v>
      </c>
      <c r="U20">
        <f>sum_all_txt!Y19</f>
        <v>0</v>
      </c>
      <c r="V20">
        <f>sum_all_txt!Z19</f>
        <v>0</v>
      </c>
      <c r="W20">
        <f>sum_all_txt!AA19</f>
        <v>0</v>
      </c>
      <c r="X20">
        <f>sum_all_txt!AB19</f>
        <v>0</v>
      </c>
      <c r="Y20">
        <f>sum_all_txt!AC19</f>
        <v>0</v>
      </c>
      <c r="Z20">
        <f>sum_all_txt!AD19</f>
        <v>0</v>
      </c>
      <c r="AA20">
        <f>sum_all_txt!AE19</f>
        <v>0</v>
      </c>
      <c r="AB20">
        <f>sum_all_txt!AF19</f>
        <v>0</v>
      </c>
      <c r="AC20">
        <f>sum_all_txt!AG19</f>
        <v>0</v>
      </c>
      <c r="AD20">
        <f>sum_all_txt!AH19</f>
        <v>0</v>
      </c>
      <c r="AE20">
        <f>sum_all_txt!AI19</f>
        <v>0</v>
      </c>
      <c r="AF20">
        <f>sum_all_txt!AJ19</f>
        <v>0</v>
      </c>
      <c r="AG20">
        <f>sum_all_txt!AK19</f>
        <v>0</v>
      </c>
      <c r="AH20">
        <f>sum_all_txt!AL19</f>
        <v>0</v>
      </c>
      <c r="AI20">
        <f>sum_all_txt!AM19</f>
        <v>0</v>
      </c>
      <c r="AJ20">
        <f>sum_all_txt!AN19</f>
        <v>0</v>
      </c>
      <c r="AK20">
        <f>sum_all_txt!AO19</f>
        <v>0</v>
      </c>
      <c r="AL20">
        <f>sum_all_txt!AP19</f>
        <v>0</v>
      </c>
      <c r="AM20">
        <f>sum_all_txt!AQ19</f>
        <v>0</v>
      </c>
      <c r="AN20">
        <f>sum_all_txt!AR19</f>
        <v>0</v>
      </c>
      <c r="AO20">
        <f>sum_all_txt!AS19</f>
        <v>0</v>
      </c>
      <c r="AP20">
        <f>sum_all_txt!AT19</f>
        <v>0</v>
      </c>
      <c r="AQ20">
        <f>sum_all_txt!AU19</f>
        <v>0</v>
      </c>
      <c r="AR20">
        <f>sum_all_txt!AV19</f>
        <v>0</v>
      </c>
      <c r="AS20">
        <f>sum_all_txt!AW19</f>
        <v>0</v>
      </c>
      <c r="AT20">
        <f>sum_all_txt!AX19</f>
        <v>0</v>
      </c>
      <c r="AU20">
        <f>sum_all_txt!AY19</f>
        <v>0</v>
      </c>
      <c r="AV20">
        <f>sum_all_txt!AZ19</f>
        <v>0</v>
      </c>
      <c r="AW20">
        <f>sum_all_txt!BA19</f>
        <v>0</v>
      </c>
      <c r="AX20">
        <f>sum_all_txt!BB19</f>
        <v>0</v>
      </c>
      <c r="AY20">
        <f>sum_all_txt!BC19</f>
        <v>0</v>
      </c>
      <c r="AZ20">
        <f>sum_all_txt!BD19</f>
        <v>0</v>
      </c>
      <c r="BA20">
        <f>sum_all_txt!BE19</f>
        <v>0</v>
      </c>
      <c r="BB20">
        <f>sum_all_txt!BF19</f>
        <v>0</v>
      </c>
      <c r="BC20">
        <f>sum_all_txt!BG19</f>
        <v>0</v>
      </c>
      <c r="BD20">
        <f>sum_all_txt!BH19</f>
        <v>0</v>
      </c>
      <c r="BE20">
        <f>sum_all_txt!BI19</f>
        <v>0</v>
      </c>
      <c r="BF20">
        <f>sum_all_txt!BJ19</f>
        <v>0</v>
      </c>
      <c r="BG20">
        <f>sum_all_txt!BK19</f>
        <v>0</v>
      </c>
      <c r="BH20">
        <f>sum_all_txt!BL19</f>
        <v>0</v>
      </c>
      <c r="BI20">
        <f>sum_all_txt!BM19</f>
        <v>0</v>
      </c>
      <c r="BJ20">
        <f>sum_all_txt!BN19</f>
        <v>0</v>
      </c>
      <c r="BK20">
        <f>sum_all_txt!BO19</f>
        <v>0</v>
      </c>
      <c r="BL20">
        <f>sum_all_txt!BP19</f>
        <v>0</v>
      </c>
      <c r="BM20">
        <f>sum_all_txt!BQ19</f>
        <v>0</v>
      </c>
      <c r="BN20">
        <f>sum_all_txt!BR19</f>
        <v>0</v>
      </c>
      <c r="BO20">
        <f>sum_all_txt!BS19</f>
        <v>0</v>
      </c>
      <c r="BP20">
        <f>sum_all_txt!BT19</f>
        <v>0</v>
      </c>
      <c r="BQ20">
        <f>sum_all_txt!BU19</f>
        <v>0</v>
      </c>
      <c r="BR20">
        <f>sum_all_txt!BV19</f>
        <v>0</v>
      </c>
      <c r="BS20">
        <f>sum_all_txt!BW19</f>
        <v>0</v>
      </c>
      <c r="BT20" s="10">
        <f>sum_all_txt!BX19</f>
        <v>7.1929999999999997E-3</v>
      </c>
      <c r="BU20" s="10">
        <f>sum_all_txt!BY19</f>
        <v>7.9830000000000005E-3</v>
      </c>
      <c r="BV20" s="10">
        <f>sum_all_txt!BZ19</f>
        <v>8.038E-3</v>
      </c>
      <c r="BW20" s="10">
        <f>sum_all_txt!CA19</f>
        <v>6.9379999999999997E-3</v>
      </c>
      <c r="BX20" s="10">
        <f>sum_all_txt!CB19</f>
        <v>8.1600000000000006E-3</v>
      </c>
      <c r="BY20" s="10">
        <f>sum_all_txt!CC19</f>
        <v>6.1850000000000004E-3</v>
      </c>
      <c r="BZ20" s="10">
        <f>sum_all_txt!CD19</f>
        <v>7.1879999999999999E-3</v>
      </c>
      <c r="CA20" s="10">
        <f>sum_all_txt!CE19</f>
        <v>8.7189999999999993E-3</v>
      </c>
      <c r="CB20" s="10">
        <f>sum_all_txt!CF19</f>
        <v>8.397E-3</v>
      </c>
      <c r="CC20" s="10">
        <f>sum_all_txt!CG19</f>
        <v>1.3454000000000001E-2</v>
      </c>
      <c r="CD20" s="10">
        <f>sum_all_txt!CH19</f>
        <v>1.1911E-2</v>
      </c>
      <c r="CE20" s="10">
        <f>sum_all_txt!CI19</f>
        <v>1.1306E-2</v>
      </c>
      <c r="CF20" s="10">
        <f>sum_all_txt!CJ19</f>
        <v>1.2078999999999999E-2</v>
      </c>
      <c r="CG20" s="10">
        <f>sum_all_txt!CK19</f>
        <v>1.2824E-2</v>
      </c>
      <c r="CH20" s="10">
        <f>sum_all_txt!CL19</f>
        <v>1.01E-2</v>
      </c>
      <c r="CI20" s="10">
        <f>sum_all_txt!CM19</f>
        <v>1.0067E-2</v>
      </c>
      <c r="CJ20" s="10">
        <f>sum_all_txt!CN19</f>
        <v>9.9909999999999999E-3</v>
      </c>
      <c r="CK20" s="10">
        <f>sum_all_txt!CO19</f>
        <v>1.0874E-2</v>
      </c>
      <c r="CL20" s="10">
        <f>sum_all_txt!CP19</f>
        <v>1.1446E-2</v>
      </c>
      <c r="CM20" s="10">
        <f>sum_all_txt!CQ19</f>
        <v>9.3299999999999998E-3</v>
      </c>
      <c r="CN20" s="10">
        <f>sum_all_txt!CR19</f>
        <v>1.0946000000000001E-2</v>
      </c>
      <c r="CO20" s="10">
        <f>sum_all_txt!CS19</f>
        <v>1.1030999999999999E-2</v>
      </c>
      <c r="CP20" s="10">
        <f>sum_all_txt!CT19</f>
        <v>1.1119E-2</v>
      </c>
      <c r="CQ20" s="10">
        <f>sum_all_txt!CU19</f>
        <v>8.7790000000000003E-3</v>
      </c>
      <c r="CR20" s="10">
        <f>sum_all_txt!CV19</f>
        <v>1.2631E-2</v>
      </c>
      <c r="CS20" s="10">
        <f>sum_all_txt!CW19</f>
        <v>9.7780000000000002E-3</v>
      </c>
      <c r="CT20" s="10">
        <f>sum_all_txt!CX19</f>
        <v>1.1087E-2</v>
      </c>
      <c r="CU20" s="10">
        <f>sum_all_txt!CY19</f>
        <v>1.0395E-2</v>
      </c>
      <c r="CV20" s="10">
        <f>sum_all_txt!CZ19</f>
        <v>1.0776000000000001E-2</v>
      </c>
      <c r="CW20" s="10">
        <f>sum_all_txt!DA19</f>
        <v>1.0493000000000001E-2</v>
      </c>
      <c r="CX20" s="10">
        <f>sum_all_txt!DB19</f>
        <v>7.9740000000000002E-3</v>
      </c>
      <c r="CY20" s="10">
        <f>sum_all_txt!DC19</f>
        <v>7.9469999999999992E-3</v>
      </c>
      <c r="CZ20" s="10">
        <f>sum_all_txt!DD19</f>
        <v>9.8840000000000004E-3</v>
      </c>
      <c r="DA20" s="10">
        <f>sum_all_txt!DE19</f>
        <v>7.2300000000000003E-3</v>
      </c>
      <c r="DB20" s="10">
        <f>sum_all_txt!DF19</f>
        <v>8.5679999999999992E-3</v>
      </c>
      <c r="DC20" s="10">
        <f>sum_all_txt!DG19</f>
        <v>9.5759999999999994E-3</v>
      </c>
      <c r="DD20" s="10">
        <f>sum_all_txt!DH19</f>
        <v>8.8739999999999999E-3</v>
      </c>
      <c r="DE20" s="10">
        <f>sum_all_txt!DI19</f>
        <v>7.3020000000000003E-3</v>
      </c>
      <c r="DF20" s="10">
        <f>sum_all_txt!DJ19</f>
        <v>1.1509E-2</v>
      </c>
      <c r="DG20" s="10">
        <f>sum_all_txt!DK19</f>
        <v>7.9380000000000006E-3</v>
      </c>
      <c r="DH20">
        <f>sum_all_txt!DL19</f>
        <v>9.58E-3</v>
      </c>
      <c r="DI20">
        <f>sum_all_txt!DM19</f>
        <v>8.8210000000000007E-3</v>
      </c>
      <c r="DJ20">
        <f>sum_all_txt!DN19</f>
        <v>1.1388000000000001E-2</v>
      </c>
      <c r="DK20">
        <f>sum_all_txt!DO19</f>
        <v>1.0621999999999999E-2</v>
      </c>
      <c r="DL20">
        <f>sum_all_txt!DP19</f>
        <v>7.7739999999999997E-3</v>
      </c>
    </row>
    <row r="21" spans="1:116" x14ac:dyDescent="0.2">
      <c r="A21" t="str">
        <f>sum_all_txt!A20</f>
        <v>sum_soilcomb.nc.txt</v>
      </c>
      <c r="B21">
        <f>sum_all_txt!F20</f>
        <v>0</v>
      </c>
      <c r="C21">
        <f>sum_all_txt!G20</f>
        <v>0</v>
      </c>
      <c r="D21">
        <f>sum_all_txt!H20</f>
        <v>0</v>
      </c>
      <c r="E21">
        <f>sum_all_txt!I20</f>
        <v>0</v>
      </c>
      <c r="F21">
        <f>sum_all_txt!J20</f>
        <v>0</v>
      </c>
      <c r="G21">
        <f>sum_all_txt!K20</f>
        <v>0</v>
      </c>
      <c r="H21">
        <f>sum_all_txt!L20</f>
        <v>0</v>
      </c>
      <c r="I21">
        <f>sum_all_txt!M20</f>
        <v>0</v>
      </c>
      <c r="J21">
        <f>sum_all_txt!N20</f>
        <v>0</v>
      </c>
      <c r="K21">
        <f>sum_all_txt!O20</f>
        <v>0</v>
      </c>
      <c r="L21">
        <f>sum_all_txt!P20</f>
        <v>0</v>
      </c>
      <c r="M21">
        <f>sum_all_txt!Q20</f>
        <v>0</v>
      </c>
      <c r="N21">
        <f>sum_all_txt!R20</f>
        <v>0</v>
      </c>
      <c r="O21">
        <f>sum_all_txt!S20</f>
        <v>0</v>
      </c>
      <c r="P21">
        <f>sum_all_txt!T20</f>
        <v>0</v>
      </c>
      <c r="Q21">
        <f>sum_all_txt!U20</f>
        <v>0</v>
      </c>
      <c r="R21">
        <f>sum_all_txt!V20</f>
        <v>0</v>
      </c>
      <c r="S21">
        <f>sum_all_txt!W20</f>
        <v>0</v>
      </c>
      <c r="T21">
        <f>sum_all_txt!X20</f>
        <v>0</v>
      </c>
      <c r="U21">
        <f>sum_all_txt!Y20</f>
        <v>0</v>
      </c>
      <c r="V21">
        <f>sum_all_txt!Z20</f>
        <v>0</v>
      </c>
      <c r="W21">
        <f>sum_all_txt!AA20</f>
        <v>0</v>
      </c>
      <c r="X21">
        <f>sum_all_txt!AB20</f>
        <v>0</v>
      </c>
      <c r="Y21">
        <f>sum_all_txt!AC20</f>
        <v>0</v>
      </c>
      <c r="Z21">
        <f>sum_all_txt!AD20</f>
        <v>0</v>
      </c>
      <c r="AA21">
        <f>sum_all_txt!AE20</f>
        <v>0</v>
      </c>
      <c r="AB21">
        <f>sum_all_txt!AF20</f>
        <v>0</v>
      </c>
      <c r="AC21">
        <f>sum_all_txt!AG20</f>
        <v>0</v>
      </c>
      <c r="AD21">
        <f>sum_all_txt!AH20</f>
        <v>0</v>
      </c>
      <c r="AE21">
        <f>sum_all_txt!AI20</f>
        <v>0</v>
      </c>
      <c r="AF21">
        <f>sum_all_txt!AJ20</f>
        <v>0</v>
      </c>
      <c r="AG21">
        <f>sum_all_txt!AK20</f>
        <v>0</v>
      </c>
      <c r="AH21">
        <f>sum_all_txt!AL20</f>
        <v>0</v>
      </c>
      <c r="AI21">
        <f>sum_all_txt!AM20</f>
        <v>0</v>
      </c>
      <c r="AJ21">
        <f>sum_all_txt!AN20</f>
        <v>0</v>
      </c>
      <c r="AK21">
        <f>sum_all_txt!AO20</f>
        <v>0</v>
      </c>
      <c r="AL21">
        <f>sum_all_txt!AP20</f>
        <v>0</v>
      </c>
      <c r="AM21">
        <f>sum_all_txt!AQ20</f>
        <v>0</v>
      </c>
      <c r="AN21">
        <f>sum_all_txt!AR20</f>
        <v>0</v>
      </c>
      <c r="AO21">
        <f>sum_all_txt!AS20</f>
        <v>0</v>
      </c>
      <c r="AP21">
        <f>sum_all_txt!AT20</f>
        <v>0</v>
      </c>
      <c r="AQ21">
        <f>sum_all_txt!AU20</f>
        <v>0</v>
      </c>
      <c r="AR21">
        <f>sum_all_txt!AV20</f>
        <v>0</v>
      </c>
      <c r="AS21">
        <f>sum_all_txt!AW20</f>
        <v>0</v>
      </c>
      <c r="AT21">
        <f>sum_all_txt!AX20</f>
        <v>0</v>
      </c>
      <c r="AU21">
        <f>sum_all_txt!AY20</f>
        <v>0</v>
      </c>
      <c r="AV21">
        <f>sum_all_txt!AZ20</f>
        <v>0</v>
      </c>
      <c r="AW21">
        <f>sum_all_txt!BA20</f>
        <v>0</v>
      </c>
      <c r="AX21">
        <f>sum_all_txt!BB20</f>
        <v>0</v>
      </c>
      <c r="AY21">
        <f>sum_all_txt!BC20</f>
        <v>0</v>
      </c>
      <c r="AZ21">
        <f>sum_all_txt!BD20</f>
        <v>0</v>
      </c>
      <c r="BA21">
        <f>sum_all_txt!BE20</f>
        <v>0</v>
      </c>
      <c r="BB21">
        <f>sum_all_txt!BF20</f>
        <v>0</v>
      </c>
      <c r="BC21">
        <f>sum_all_txt!BG20</f>
        <v>0</v>
      </c>
      <c r="BD21">
        <f>sum_all_txt!BH20</f>
        <v>0</v>
      </c>
      <c r="BE21">
        <f>sum_all_txt!BI20</f>
        <v>0</v>
      </c>
      <c r="BF21">
        <f>sum_all_txt!BJ20</f>
        <v>0</v>
      </c>
      <c r="BG21">
        <f>sum_all_txt!BK20</f>
        <v>0</v>
      </c>
      <c r="BH21">
        <f>sum_all_txt!BL20</f>
        <v>0</v>
      </c>
      <c r="BI21">
        <f>sum_all_txt!BM20</f>
        <v>0</v>
      </c>
      <c r="BJ21">
        <f>sum_all_txt!BN20</f>
        <v>0</v>
      </c>
      <c r="BK21">
        <f>sum_all_txt!BO20</f>
        <v>0</v>
      </c>
      <c r="BL21">
        <f>sum_all_txt!BP20</f>
        <v>0</v>
      </c>
      <c r="BM21">
        <f>sum_all_txt!BQ20</f>
        <v>0</v>
      </c>
      <c r="BN21">
        <f>sum_all_txt!BR20</f>
        <v>0</v>
      </c>
      <c r="BO21">
        <f>sum_all_txt!BS20</f>
        <v>0</v>
      </c>
      <c r="BP21">
        <f>sum_all_txt!BT20</f>
        <v>0</v>
      </c>
      <c r="BQ21">
        <f>sum_all_txt!BU20</f>
        <v>0</v>
      </c>
      <c r="BR21">
        <f>sum_all_txt!BV20</f>
        <v>0</v>
      </c>
      <c r="BS21">
        <f>sum_all_txt!BW20</f>
        <v>0</v>
      </c>
      <c r="BT21" s="10">
        <f>sum_all_txt!BX20</f>
        <v>0</v>
      </c>
      <c r="BU21" s="10">
        <f>sum_all_txt!BY20</f>
        <v>0</v>
      </c>
      <c r="BV21" s="10">
        <f>sum_all_txt!BZ20</f>
        <v>0</v>
      </c>
      <c r="BW21" s="10">
        <f>sum_all_txt!CA20</f>
        <v>0</v>
      </c>
      <c r="BX21" s="10">
        <f>sum_all_txt!CB20</f>
        <v>0</v>
      </c>
      <c r="BY21" s="10">
        <f>sum_all_txt!CC20</f>
        <v>0</v>
      </c>
      <c r="BZ21" s="10">
        <f>sum_all_txt!CD20</f>
        <v>0</v>
      </c>
      <c r="CA21" s="10">
        <f>sum_all_txt!CE20</f>
        <v>0</v>
      </c>
      <c r="CB21" s="10">
        <f>sum_all_txt!CF20</f>
        <v>0</v>
      </c>
      <c r="CC21" s="10">
        <f>sum_all_txt!CG20</f>
        <v>0</v>
      </c>
      <c r="CD21" s="10">
        <f>sum_all_txt!CH20</f>
        <v>0</v>
      </c>
      <c r="CE21" s="10">
        <f>sum_all_txt!CI20</f>
        <v>0</v>
      </c>
      <c r="CF21" s="10">
        <f>sum_all_txt!CJ20</f>
        <v>0</v>
      </c>
      <c r="CG21" s="10">
        <f>sum_all_txt!CK20</f>
        <v>0</v>
      </c>
      <c r="CH21" s="10">
        <f>sum_all_txt!CL20</f>
        <v>0</v>
      </c>
      <c r="CI21" s="10">
        <f>sum_all_txt!CM20</f>
        <v>3.0000000000000001E-5</v>
      </c>
      <c r="CJ21" s="10">
        <f>sum_all_txt!CN20</f>
        <v>0</v>
      </c>
      <c r="CK21" s="10">
        <f>sum_all_txt!CO20</f>
        <v>0</v>
      </c>
      <c r="CL21" s="10">
        <f>sum_all_txt!CP20</f>
        <v>0</v>
      </c>
      <c r="CM21" s="10">
        <f>sum_all_txt!CQ20</f>
        <v>0</v>
      </c>
      <c r="CN21" s="10">
        <f>sum_all_txt!CR20</f>
        <v>0</v>
      </c>
      <c r="CO21" s="10">
        <f>sum_all_txt!CS20</f>
        <v>1.1E-5</v>
      </c>
      <c r="CP21" s="10">
        <f>sum_all_txt!CT20</f>
        <v>0</v>
      </c>
      <c r="CQ21" s="10">
        <f>sum_all_txt!CU20</f>
        <v>0</v>
      </c>
      <c r="CR21" s="10">
        <f>sum_all_txt!CV20</f>
        <v>2.0000000000000002E-5</v>
      </c>
      <c r="CS21" s="10">
        <f>sum_all_txt!CW20</f>
        <v>1.17E-4</v>
      </c>
      <c r="CT21" s="10">
        <f>sum_all_txt!CX20</f>
        <v>4.3999999999999999E-5</v>
      </c>
      <c r="CU21" s="10">
        <f>sum_all_txt!CY20</f>
        <v>2.5999999999999998E-5</v>
      </c>
      <c r="CV21" s="10">
        <f>sum_all_txt!CZ20</f>
        <v>3.8000000000000002E-5</v>
      </c>
      <c r="CW21" s="10">
        <f>sum_all_txt!DA20</f>
        <v>1.4E-3</v>
      </c>
      <c r="CX21" s="10">
        <f>sum_all_txt!DB20</f>
        <v>2.5999999999999998E-5</v>
      </c>
      <c r="CY21" s="10">
        <f>sum_all_txt!DC20</f>
        <v>2.23E-4</v>
      </c>
      <c r="CZ21" s="10">
        <f>sum_all_txt!DD20</f>
        <v>2.1000000000000001E-4</v>
      </c>
      <c r="DA21" s="10">
        <f>sum_all_txt!DE20</f>
        <v>1.2E-5</v>
      </c>
      <c r="DB21" s="10">
        <f>sum_all_txt!DF20</f>
        <v>5.6599999999999999E-4</v>
      </c>
      <c r="DC21" s="10">
        <f>sum_all_txt!DG20</f>
        <v>1.8599999999999999E-4</v>
      </c>
      <c r="DD21" s="10">
        <f>sum_all_txt!DH20</f>
        <v>1.4E-5</v>
      </c>
      <c r="DE21" s="10">
        <f>sum_all_txt!DI20</f>
        <v>3.1000000000000001E-5</v>
      </c>
      <c r="DF21" s="10">
        <f>sum_all_txt!DJ20</f>
        <v>6.2000000000000003E-5</v>
      </c>
      <c r="DG21" s="10">
        <f>sum_all_txt!DK20</f>
        <v>8.0400000000000003E-4</v>
      </c>
      <c r="DH21">
        <f>sum_all_txt!DL20</f>
        <v>9.2E-5</v>
      </c>
      <c r="DI21">
        <f>sum_all_txt!DM20</f>
        <v>3.6999999999999998E-5</v>
      </c>
      <c r="DJ21">
        <f>sum_all_txt!DN20</f>
        <v>2.307E-3</v>
      </c>
      <c r="DK21">
        <f>sum_all_txt!DO20</f>
        <v>0</v>
      </c>
      <c r="DL21">
        <f>sum_all_txt!DP20</f>
        <v>1.0640000000000001E-3</v>
      </c>
    </row>
    <row r="22" spans="1:116" x14ac:dyDescent="0.2">
      <c r="A22" t="str">
        <f>sum_all_txt!A21</f>
        <v>sum_vegcomb.nc.txt</v>
      </c>
      <c r="B22">
        <f>sum_all_txt!F21</f>
        <v>0</v>
      </c>
      <c r="C22">
        <f>sum_all_txt!G21</f>
        <v>0</v>
      </c>
      <c r="D22">
        <f>sum_all_txt!H21</f>
        <v>0</v>
      </c>
      <c r="E22">
        <f>sum_all_txt!I21</f>
        <v>0</v>
      </c>
      <c r="F22">
        <f>sum_all_txt!J21</f>
        <v>0</v>
      </c>
      <c r="G22">
        <f>sum_all_txt!K21</f>
        <v>0</v>
      </c>
      <c r="H22">
        <f>sum_all_txt!L21</f>
        <v>0</v>
      </c>
      <c r="I22">
        <f>sum_all_txt!M21</f>
        <v>0</v>
      </c>
      <c r="J22">
        <f>sum_all_txt!N21</f>
        <v>0</v>
      </c>
      <c r="K22">
        <f>sum_all_txt!O21</f>
        <v>0</v>
      </c>
      <c r="L22">
        <f>sum_all_txt!P21</f>
        <v>0</v>
      </c>
      <c r="M22">
        <f>sum_all_txt!Q21</f>
        <v>0</v>
      </c>
      <c r="N22">
        <f>sum_all_txt!R21</f>
        <v>0</v>
      </c>
      <c r="O22">
        <f>sum_all_txt!S21</f>
        <v>0</v>
      </c>
      <c r="P22">
        <f>sum_all_txt!T21</f>
        <v>0</v>
      </c>
      <c r="Q22">
        <f>sum_all_txt!U21</f>
        <v>0</v>
      </c>
      <c r="R22">
        <f>sum_all_txt!V21</f>
        <v>0</v>
      </c>
      <c r="S22">
        <f>sum_all_txt!W21</f>
        <v>0</v>
      </c>
      <c r="T22">
        <f>sum_all_txt!X21</f>
        <v>0</v>
      </c>
      <c r="U22">
        <f>sum_all_txt!Y21</f>
        <v>0</v>
      </c>
      <c r="V22">
        <f>sum_all_txt!Z21</f>
        <v>0</v>
      </c>
      <c r="W22">
        <f>sum_all_txt!AA21</f>
        <v>0</v>
      </c>
      <c r="X22">
        <f>sum_all_txt!AB21</f>
        <v>0</v>
      </c>
      <c r="Y22">
        <f>sum_all_txt!AC21</f>
        <v>0</v>
      </c>
      <c r="Z22">
        <f>sum_all_txt!AD21</f>
        <v>0</v>
      </c>
      <c r="AA22">
        <f>sum_all_txt!AE21</f>
        <v>0</v>
      </c>
      <c r="AB22">
        <f>sum_all_txt!AF21</f>
        <v>0</v>
      </c>
      <c r="AC22">
        <f>sum_all_txt!AG21</f>
        <v>0</v>
      </c>
      <c r="AD22">
        <f>sum_all_txt!AH21</f>
        <v>0</v>
      </c>
      <c r="AE22">
        <f>sum_all_txt!AI21</f>
        <v>0</v>
      </c>
      <c r="AF22">
        <f>sum_all_txt!AJ21</f>
        <v>0</v>
      </c>
      <c r="AG22">
        <f>sum_all_txt!AK21</f>
        <v>0</v>
      </c>
      <c r="AH22">
        <f>sum_all_txt!AL21</f>
        <v>0</v>
      </c>
      <c r="AI22">
        <f>sum_all_txt!AM21</f>
        <v>0</v>
      </c>
      <c r="AJ22">
        <f>sum_all_txt!AN21</f>
        <v>0</v>
      </c>
      <c r="AK22">
        <f>sum_all_txt!AO21</f>
        <v>0</v>
      </c>
      <c r="AL22">
        <f>sum_all_txt!AP21</f>
        <v>0</v>
      </c>
      <c r="AM22">
        <f>sum_all_txt!AQ21</f>
        <v>0</v>
      </c>
      <c r="AN22">
        <f>sum_all_txt!AR21</f>
        <v>0</v>
      </c>
      <c r="AO22">
        <f>sum_all_txt!AS21</f>
        <v>0</v>
      </c>
      <c r="AP22">
        <f>sum_all_txt!AT21</f>
        <v>0</v>
      </c>
      <c r="AQ22">
        <f>sum_all_txt!AU21</f>
        <v>0</v>
      </c>
      <c r="AR22">
        <f>sum_all_txt!AV21</f>
        <v>0</v>
      </c>
      <c r="AS22">
        <f>sum_all_txt!AW21</f>
        <v>0</v>
      </c>
      <c r="AT22">
        <f>sum_all_txt!AX21</f>
        <v>0</v>
      </c>
      <c r="AU22">
        <f>sum_all_txt!AY21</f>
        <v>0</v>
      </c>
      <c r="AV22">
        <f>sum_all_txt!AZ21</f>
        <v>0</v>
      </c>
      <c r="AW22">
        <f>sum_all_txt!BA21</f>
        <v>0</v>
      </c>
      <c r="AX22">
        <f>sum_all_txt!BB21</f>
        <v>0</v>
      </c>
      <c r="AY22">
        <f>sum_all_txt!BC21</f>
        <v>0</v>
      </c>
      <c r="AZ22">
        <f>sum_all_txt!BD21</f>
        <v>0</v>
      </c>
      <c r="BA22">
        <f>sum_all_txt!BE21</f>
        <v>0</v>
      </c>
      <c r="BB22">
        <f>sum_all_txt!BF21</f>
        <v>0</v>
      </c>
      <c r="BC22">
        <f>sum_all_txt!BG21</f>
        <v>0</v>
      </c>
      <c r="BD22">
        <f>sum_all_txt!BH21</f>
        <v>0</v>
      </c>
      <c r="BE22">
        <f>sum_all_txt!BI21</f>
        <v>0</v>
      </c>
      <c r="BF22">
        <f>sum_all_txt!BJ21</f>
        <v>0</v>
      </c>
      <c r="BG22">
        <f>sum_all_txt!BK21</f>
        <v>0</v>
      </c>
      <c r="BH22">
        <f>sum_all_txt!BL21</f>
        <v>0</v>
      </c>
      <c r="BI22">
        <f>sum_all_txt!BM21</f>
        <v>0</v>
      </c>
      <c r="BJ22">
        <f>sum_all_txt!BN21</f>
        <v>0</v>
      </c>
      <c r="BK22">
        <f>sum_all_txt!BO21</f>
        <v>0</v>
      </c>
      <c r="BL22">
        <f>sum_all_txt!BP21</f>
        <v>0</v>
      </c>
      <c r="BM22">
        <f>sum_all_txt!BQ21</f>
        <v>0</v>
      </c>
      <c r="BN22">
        <f>sum_all_txt!BR21</f>
        <v>0</v>
      </c>
      <c r="BO22">
        <f>sum_all_txt!BS21</f>
        <v>0</v>
      </c>
      <c r="BP22">
        <f>sum_all_txt!BT21</f>
        <v>0</v>
      </c>
      <c r="BQ22">
        <f>sum_all_txt!BU21</f>
        <v>0</v>
      </c>
      <c r="BR22">
        <f>sum_all_txt!BV21</f>
        <v>0</v>
      </c>
      <c r="BS22">
        <f>sum_all_txt!BW21</f>
        <v>0</v>
      </c>
      <c r="BT22" s="10">
        <f>sum_all_txt!BX21</f>
        <v>0</v>
      </c>
      <c r="BU22" s="10">
        <f>sum_all_txt!BY21</f>
        <v>0</v>
      </c>
      <c r="BV22" s="10">
        <f>sum_all_txt!BZ21</f>
        <v>0</v>
      </c>
      <c r="BW22" s="10">
        <f>sum_all_txt!CA21</f>
        <v>0</v>
      </c>
      <c r="BX22" s="10">
        <f>sum_all_txt!CB21</f>
        <v>0</v>
      </c>
      <c r="BY22" s="10">
        <f>sum_all_txt!CC21</f>
        <v>0</v>
      </c>
      <c r="BZ22" s="10">
        <f>sum_all_txt!CD21</f>
        <v>0</v>
      </c>
      <c r="CA22" s="10">
        <f>sum_all_txt!CE21</f>
        <v>0</v>
      </c>
      <c r="CB22" s="10">
        <f>sum_all_txt!CF21</f>
        <v>0</v>
      </c>
      <c r="CC22" s="10">
        <f>sum_all_txt!CG21</f>
        <v>0</v>
      </c>
      <c r="CD22" s="10">
        <f>sum_all_txt!CH21</f>
        <v>0</v>
      </c>
      <c r="CE22" s="10">
        <f>sum_all_txt!CI21</f>
        <v>0</v>
      </c>
      <c r="CF22" s="10">
        <f>sum_all_txt!CJ21</f>
        <v>0</v>
      </c>
      <c r="CG22" s="10">
        <f>sum_all_txt!CK21</f>
        <v>0</v>
      </c>
      <c r="CH22" s="10">
        <f>sum_all_txt!CL21</f>
        <v>0</v>
      </c>
      <c r="CI22" s="10">
        <f>sum_all_txt!CM21</f>
        <v>7.4999999999999993E-5</v>
      </c>
      <c r="CJ22" s="10">
        <f>sum_all_txt!CN21</f>
        <v>0</v>
      </c>
      <c r="CK22" s="10">
        <f>sum_all_txt!CO21</f>
        <v>0</v>
      </c>
      <c r="CL22" s="10">
        <f>sum_all_txt!CP21</f>
        <v>0</v>
      </c>
      <c r="CM22" s="10">
        <f>sum_all_txt!CQ21</f>
        <v>0</v>
      </c>
      <c r="CN22" s="10">
        <f>sum_all_txt!CR21</f>
        <v>0</v>
      </c>
      <c r="CO22" s="10">
        <f>sum_all_txt!CS21</f>
        <v>3.4E-5</v>
      </c>
      <c r="CP22" s="10">
        <f>sum_all_txt!CT21</f>
        <v>0</v>
      </c>
      <c r="CQ22" s="10">
        <f>sum_all_txt!CU21</f>
        <v>0</v>
      </c>
      <c r="CR22" s="10">
        <f>sum_all_txt!CV21</f>
        <v>3.7100000000000002E-4</v>
      </c>
      <c r="CS22" s="10">
        <f>sum_all_txt!CW21</f>
        <v>6.1899999999999998E-4</v>
      </c>
      <c r="CT22" s="10">
        <f>sum_all_txt!CX21</f>
        <v>2.5799999999999998E-4</v>
      </c>
      <c r="CU22" s="10">
        <f>sum_all_txt!CY21</f>
        <v>2.0699999999999999E-4</v>
      </c>
      <c r="CV22" s="10">
        <f>sum_all_txt!CZ21</f>
        <v>1.16E-4</v>
      </c>
      <c r="CW22" s="10">
        <f>sum_all_txt!DA21</f>
        <v>1.967E-3</v>
      </c>
      <c r="CX22" s="10">
        <f>sum_all_txt!DB21</f>
        <v>3.6699999999999998E-4</v>
      </c>
      <c r="CY22" s="10">
        <f>sum_all_txt!DC21</f>
        <v>1.4940000000000001E-3</v>
      </c>
      <c r="CZ22" s="10">
        <f>sum_all_txt!DD21</f>
        <v>1.382E-3</v>
      </c>
      <c r="DA22" s="10">
        <f>sum_all_txt!DE21</f>
        <v>3.3E-4</v>
      </c>
      <c r="DB22" s="10">
        <f>sum_all_txt!DF21</f>
        <v>2.9910000000000002E-3</v>
      </c>
      <c r="DC22" s="10">
        <f>sum_all_txt!DG21</f>
        <v>5.6400000000000005E-4</v>
      </c>
      <c r="DD22" s="10">
        <f>sum_all_txt!DH21</f>
        <v>9.7E-5</v>
      </c>
      <c r="DE22" s="10">
        <f>sum_all_txt!DI21</f>
        <v>7.7000000000000001E-5</v>
      </c>
      <c r="DF22" s="10">
        <f>sum_all_txt!DJ21</f>
        <v>4.28E-4</v>
      </c>
      <c r="DG22" s="10">
        <f>sum_all_txt!DK21</f>
        <v>1.601E-3</v>
      </c>
      <c r="DH22">
        <f>sum_all_txt!DL21</f>
        <v>5.0000000000000002E-5</v>
      </c>
      <c r="DI22">
        <f>sum_all_txt!DM21</f>
        <v>3.1999999999999999E-5</v>
      </c>
      <c r="DJ22">
        <f>sum_all_txt!DN21</f>
        <v>1.6689999999999999E-3</v>
      </c>
      <c r="DK22">
        <f>sum_all_txt!DO21</f>
        <v>0</v>
      </c>
      <c r="DL22">
        <f>sum_all_txt!DP21</f>
        <v>7.0600000000000003E-4</v>
      </c>
    </row>
    <row r="23" spans="1:116" x14ac:dyDescent="0.2">
      <c r="A23" t="str">
        <f>sum_all_txt!A22</f>
        <v>sum_strawc.nc.txt</v>
      </c>
      <c r="B23">
        <f>sum_all_txt!F22</f>
        <v>0</v>
      </c>
      <c r="C23">
        <f>sum_all_txt!G22</f>
        <v>1.7121000000000001E-2</v>
      </c>
      <c r="D23">
        <f>sum_all_txt!H22</f>
        <v>2.4376999999999999E-2</v>
      </c>
      <c r="E23">
        <f>sum_all_txt!I22</f>
        <v>2.7224000000000002E-2</v>
      </c>
      <c r="F23">
        <f>sum_all_txt!J22</f>
        <v>2.9026E-2</v>
      </c>
      <c r="G23">
        <f>sum_all_txt!K22</f>
        <v>3.0245000000000001E-2</v>
      </c>
      <c r="H23">
        <f>sum_all_txt!L22</f>
        <v>3.1098000000000001E-2</v>
      </c>
      <c r="I23">
        <f>sum_all_txt!M22</f>
        <v>3.1655999999999997E-2</v>
      </c>
      <c r="J23">
        <f>sum_all_txt!N22</f>
        <v>3.2079999999999997E-2</v>
      </c>
      <c r="K23">
        <f>sum_all_txt!O22</f>
        <v>3.2358999999999999E-2</v>
      </c>
      <c r="L23">
        <f>sum_all_txt!P22</f>
        <v>3.2550999999999997E-2</v>
      </c>
      <c r="M23">
        <f>sum_all_txt!Q22</f>
        <v>3.2675000000000003E-2</v>
      </c>
      <c r="N23">
        <f>sum_all_txt!R22</f>
        <v>3.2815999999999998E-2</v>
      </c>
      <c r="O23">
        <f>sum_all_txt!S22</f>
        <v>3.2877999999999998E-2</v>
      </c>
      <c r="P23">
        <f>sum_all_txt!T22</f>
        <v>3.2946000000000003E-2</v>
      </c>
      <c r="Q23">
        <f>sum_all_txt!U22</f>
        <v>3.3045999999999999E-2</v>
      </c>
      <c r="R23">
        <f>sum_all_txt!V22</f>
        <v>3.3041000000000001E-2</v>
      </c>
      <c r="S23">
        <f>sum_all_txt!W22</f>
        <v>3.3094999999999999E-2</v>
      </c>
      <c r="T23">
        <f>sum_all_txt!X22</f>
        <v>3.3119999999999997E-2</v>
      </c>
      <c r="U23">
        <f>sum_all_txt!Y22</f>
        <v>3.3194000000000001E-2</v>
      </c>
      <c r="V23">
        <f>sum_all_txt!Z22</f>
        <v>3.3177999999999999E-2</v>
      </c>
      <c r="W23">
        <f>sum_all_txt!AA22</f>
        <v>3.3140999999999997E-2</v>
      </c>
      <c r="X23">
        <f>sum_all_txt!AB22</f>
        <v>3.3168999999999997E-2</v>
      </c>
      <c r="Y23">
        <f>sum_all_txt!AC22</f>
        <v>3.3165E-2</v>
      </c>
      <c r="Z23">
        <f>sum_all_txt!AD22</f>
        <v>3.3242000000000001E-2</v>
      </c>
      <c r="AA23">
        <f>sum_all_txt!AE22</f>
        <v>3.3279999999999997E-2</v>
      </c>
      <c r="AB23">
        <f>sum_all_txt!AF22</f>
        <v>3.3265999999999997E-2</v>
      </c>
      <c r="AC23">
        <f>sum_all_txt!AG22</f>
        <v>3.3297E-2</v>
      </c>
      <c r="AD23">
        <f>sum_all_txt!AH22</f>
        <v>3.3345E-2</v>
      </c>
      <c r="AE23">
        <f>sum_all_txt!AI22</f>
        <v>3.3305000000000001E-2</v>
      </c>
      <c r="AF23">
        <f>sum_all_txt!AJ22</f>
        <v>3.3355000000000003E-2</v>
      </c>
      <c r="AG23">
        <f>sum_all_txt!AK22</f>
        <v>3.3451000000000002E-2</v>
      </c>
      <c r="AH23">
        <f>sum_all_txt!AL22</f>
        <v>3.3432999999999997E-2</v>
      </c>
      <c r="AI23">
        <f>sum_all_txt!AM22</f>
        <v>3.3416000000000001E-2</v>
      </c>
      <c r="AJ23">
        <f>sum_all_txt!AN22</f>
        <v>3.3424000000000002E-2</v>
      </c>
      <c r="AK23">
        <f>sum_all_txt!AO22</f>
        <v>3.3432999999999997E-2</v>
      </c>
      <c r="AL23">
        <f>sum_all_txt!AP22</f>
        <v>3.3431000000000002E-2</v>
      </c>
      <c r="AM23">
        <f>sum_all_txt!AQ22</f>
        <v>3.3463E-2</v>
      </c>
      <c r="AN23">
        <f>sum_all_txt!AR22</f>
        <v>3.3505E-2</v>
      </c>
      <c r="AO23">
        <f>sum_all_txt!AS22</f>
        <v>3.3523999999999998E-2</v>
      </c>
      <c r="AP23">
        <f>sum_all_txt!AT22</f>
        <v>3.3535000000000002E-2</v>
      </c>
      <c r="AQ23">
        <f>sum_all_txt!AU22</f>
        <v>3.3491E-2</v>
      </c>
      <c r="AR23">
        <f>sum_all_txt!AV22</f>
        <v>3.3493000000000002E-2</v>
      </c>
      <c r="AS23">
        <f>sum_all_txt!AW22</f>
        <v>3.3570999999999997E-2</v>
      </c>
      <c r="AT23">
        <f>sum_all_txt!AX22</f>
        <v>3.3568000000000001E-2</v>
      </c>
      <c r="AU23">
        <f>sum_all_txt!AY22</f>
        <v>3.3621999999999999E-2</v>
      </c>
      <c r="AV23">
        <f>sum_all_txt!AZ22</f>
        <v>3.3654000000000003E-2</v>
      </c>
      <c r="AW23">
        <f>sum_all_txt!BA22</f>
        <v>3.3644E-2</v>
      </c>
      <c r="AX23">
        <f>sum_all_txt!BB22</f>
        <v>3.3624000000000001E-2</v>
      </c>
      <c r="AY23">
        <f>sum_all_txt!BC22</f>
        <v>3.3688999999999997E-2</v>
      </c>
      <c r="AZ23">
        <f>sum_all_txt!BD22</f>
        <v>3.3667999999999997E-2</v>
      </c>
      <c r="BA23">
        <f>sum_all_txt!BE22</f>
        <v>3.3765999999999997E-2</v>
      </c>
      <c r="BB23">
        <f>sum_all_txt!BF22</f>
        <v>3.3785000000000003E-2</v>
      </c>
      <c r="BC23">
        <f>sum_all_txt!BG22</f>
        <v>3.3772000000000003E-2</v>
      </c>
      <c r="BD23">
        <f>sum_all_txt!BH22</f>
        <v>3.3770000000000001E-2</v>
      </c>
      <c r="BE23">
        <f>sum_all_txt!BI22</f>
        <v>3.3817E-2</v>
      </c>
      <c r="BF23">
        <f>sum_all_txt!BJ22</f>
        <v>3.3815999999999999E-2</v>
      </c>
      <c r="BG23">
        <f>sum_all_txt!BK22</f>
        <v>3.3801999999999999E-2</v>
      </c>
      <c r="BH23">
        <f>sum_all_txt!BL22</f>
        <v>3.3840000000000002E-2</v>
      </c>
      <c r="BI23">
        <f>sum_all_txt!BM22</f>
        <v>3.3928E-2</v>
      </c>
      <c r="BJ23">
        <f>sum_all_txt!BN22</f>
        <v>3.3961999999999999E-2</v>
      </c>
      <c r="BK23">
        <f>sum_all_txt!BO22</f>
        <v>3.3945999999999997E-2</v>
      </c>
      <c r="BL23">
        <f>sum_all_txt!BP22</f>
        <v>3.3974999999999998E-2</v>
      </c>
      <c r="BM23">
        <f>sum_all_txt!BQ22</f>
        <v>3.4021999999999997E-2</v>
      </c>
      <c r="BN23">
        <f>sum_all_txt!BR22</f>
        <v>3.4082000000000001E-2</v>
      </c>
      <c r="BO23">
        <f>sum_all_txt!BS22</f>
        <v>3.4104000000000002E-2</v>
      </c>
      <c r="BP23">
        <f>sum_all_txt!BT22</f>
        <v>3.4188999999999997E-2</v>
      </c>
      <c r="BQ23">
        <f>sum_all_txt!BU22</f>
        <v>3.4185E-2</v>
      </c>
      <c r="BR23">
        <f>sum_all_txt!BV22</f>
        <v>3.4209999999999997E-2</v>
      </c>
      <c r="BS23">
        <f>sum_all_txt!BW22</f>
        <v>3.4216999999999997E-2</v>
      </c>
      <c r="BT23" s="10">
        <f>sum_all_txt!BX22</f>
        <v>3.3798000000000002E-2</v>
      </c>
      <c r="BU23" s="10">
        <f>sum_all_txt!BY22</f>
        <v>3.4563000000000003E-2</v>
      </c>
      <c r="BV23" s="10">
        <f>sum_all_txt!BZ22</f>
        <v>3.5527000000000003E-2</v>
      </c>
      <c r="BW23" s="10">
        <f>sum_all_txt!CA22</f>
        <v>3.6230999999999999E-2</v>
      </c>
      <c r="BX23" s="10">
        <f>sum_all_txt!CB22</f>
        <v>3.6726000000000002E-2</v>
      </c>
      <c r="BY23" s="10">
        <f>sum_all_txt!CC22</f>
        <v>3.5571999999999999E-2</v>
      </c>
      <c r="BZ23" s="10">
        <f>sum_all_txt!CD22</f>
        <v>3.5503E-2</v>
      </c>
      <c r="CA23" s="10">
        <f>sum_all_txt!CE22</f>
        <v>3.4443000000000001E-2</v>
      </c>
      <c r="CB23" s="10">
        <f>sum_all_txt!CF22</f>
        <v>3.4916999999999997E-2</v>
      </c>
      <c r="CC23" s="10">
        <f>sum_all_txt!CG22</f>
        <v>3.4573E-2</v>
      </c>
      <c r="CD23" s="10">
        <f>sum_all_txt!CH22</f>
        <v>3.4950000000000002E-2</v>
      </c>
      <c r="CE23" s="10">
        <f>sum_all_txt!CI22</f>
        <v>3.6230999999999999E-2</v>
      </c>
      <c r="CF23" s="10">
        <f>sum_all_txt!CJ22</f>
        <v>3.6875999999999999E-2</v>
      </c>
      <c r="CG23" s="10">
        <f>sum_all_txt!CK22</f>
        <v>3.7139999999999999E-2</v>
      </c>
      <c r="CH23" s="10">
        <f>sum_all_txt!CL22</f>
        <v>3.6965999999999999E-2</v>
      </c>
      <c r="CI23" s="10">
        <f>sum_all_txt!CM22</f>
        <v>3.6822000000000001E-2</v>
      </c>
      <c r="CJ23" s="10">
        <f>sum_all_txt!CN22</f>
        <v>3.7928000000000003E-2</v>
      </c>
      <c r="CK23" s="10">
        <f>sum_all_txt!CO22</f>
        <v>3.8157999999999997E-2</v>
      </c>
      <c r="CL23" s="10">
        <f>sum_all_txt!CP22</f>
        <v>3.8073999999999997E-2</v>
      </c>
      <c r="CM23" s="10">
        <f>sum_all_txt!CQ22</f>
        <v>3.7220000000000003E-2</v>
      </c>
      <c r="CN23" s="10">
        <f>sum_all_txt!CR22</f>
        <v>3.9501000000000001E-2</v>
      </c>
      <c r="CO23" s="10">
        <f>sum_all_txt!CS22</f>
        <v>4.0007000000000001E-2</v>
      </c>
      <c r="CP23" s="10">
        <f>sum_all_txt!CT22</f>
        <v>3.9585000000000002E-2</v>
      </c>
      <c r="CQ23" s="10">
        <f>sum_all_txt!CU22</f>
        <v>4.0210000000000003E-2</v>
      </c>
      <c r="CR23" s="10">
        <f>sum_all_txt!CV22</f>
        <v>4.0393999999999999E-2</v>
      </c>
      <c r="CS23" s="10">
        <f>sum_all_txt!CW22</f>
        <v>3.9974000000000003E-2</v>
      </c>
      <c r="CT23" s="10">
        <f>sum_all_txt!CX22</f>
        <v>4.0481999999999997E-2</v>
      </c>
      <c r="CU23" s="10">
        <f>sum_all_txt!CY22</f>
        <v>3.9285E-2</v>
      </c>
      <c r="CV23" s="10">
        <f>sum_all_txt!CZ22</f>
        <v>3.9643999999999999E-2</v>
      </c>
      <c r="CW23" s="10">
        <f>sum_all_txt!DA22</f>
        <v>3.7615000000000003E-2</v>
      </c>
      <c r="CX23" s="10">
        <f>sum_all_txt!DB22</f>
        <v>4.0597000000000001E-2</v>
      </c>
      <c r="CY23" s="10">
        <f>sum_all_txt!DC22</f>
        <v>4.1577000000000003E-2</v>
      </c>
      <c r="CZ23" s="10">
        <f>sum_all_txt!DD22</f>
        <v>4.1653999999999997E-2</v>
      </c>
      <c r="DA23" s="10">
        <f>sum_all_txt!DE22</f>
        <v>4.1776000000000001E-2</v>
      </c>
      <c r="DB23" s="10">
        <f>sum_all_txt!DF22</f>
        <v>4.0218999999999998E-2</v>
      </c>
      <c r="DC23" s="10">
        <f>sum_all_txt!DG22</f>
        <v>4.1327000000000003E-2</v>
      </c>
      <c r="DD23" s="10">
        <f>sum_all_txt!DH22</f>
        <v>4.3040000000000002E-2</v>
      </c>
      <c r="DE23" s="10">
        <f>sum_all_txt!DI22</f>
        <v>4.265E-2</v>
      </c>
      <c r="DF23" s="10">
        <f>sum_all_txt!DJ22</f>
        <v>4.2361000000000003E-2</v>
      </c>
      <c r="DG23" s="10">
        <f>sum_all_txt!DK22</f>
        <v>4.1446999999999998E-2</v>
      </c>
      <c r="DH23">
        <f>sum_all_txt!DL22</f>
        <v>3.9698999999999998E-2</v>
      </c>
      <c r="DI23">
        <f>sum_all_txt!DM22</f>
        <v>4.2742000000000002E-2</v>
      </c>
      <c r="DJ23">
        <f>sum_all_txt!DN22</f>
        <v>4.3088000000000001E-2</v>
      </c>
      <c r="DK23">
        <f>sum_all_txt!DO22</f>
        <v>4.3508999999999999E-2</v>
      </c>
      <c r="DL23">
        <f>sum_all_txt!DP22</f>
        <v>4.3864E-2</v>
      </c>
    </row>
    <row r="24" spans="1:116" x14ac:dyDescent="0.2">
      <c r="A24" t="str">
        <f>sum_all_txt!A23</f>
        <v>sum_deadcrem.nc.txt</v>
      </c>
      <c r="B24">
        <f>sum_all_txt!F23</f>
        <v>0</v>
      </c>
      <c r="C24">
        <f>sum_all_txt!G23</f>
        <v>0</v>
      </c>
      <c r="D24">
        <f>sum_all_txt!H23</f>
        <v>0</v>
      </c>
      <c r="E24">
        <f>sum_all_txt!I23</f>
        <v>0</v>
      </c>
      <c r="F24">
        <f>sum_all_txt!J23</f>
        <v>0</v>
      </c>
      <c r="G24">
        <f>sum_all_txt!K23</f>
        <v>0</v>
      </c>
      <c r="H24">
        <f>sum_all_txt!L23</f>
        <v>0</v>
      </c>
      <c r="I24">
        <f>sum_all_txt!M23</f>
        <v>0</v>
      </c>
      <c r="J24">
        <f>sum_all_txt!N23</f>
        <v>0</v>
      </c>
      <c r="K24">
        <f>sum_all_txt!O23</f>
        <v>0</v>
      </c>
      <c r="L24">
        <f>sum_all_txt!P23</f>
        <v>0</v>
      </c>
      <c r="M24">
        <f>sum_all_txt!Q23</f>
        <v>0</v>
      </c>
      <c r="N24">
        <f>sum_all_txt!R23</f>
        <v>0</v>
      </c>
      <c r="O24">
        <f>sum_all_txt!S23</f>
        <v>0</v>
      </c>
      <c r="P24">
        <f>sum_all_txt!T23</f>
        <v>0</v>
      </c>
      <c r="Q24">
        <f>sum_all_txt!U23</f>
        <v>0</v>
      </c>
      <c r="R24">
        <f>sum_all_txt!V23</f>
        <v>0</v>
      </c>
      <c r="S24">
        <f>sum_all_txt!W23</f>
        <v>0</v>
      </c>
      <c r="T24">
        <f>sum_all_txt!X23</f>
        <v>0</v>
      </c>
      <c r="U24">
        <f>sum_all_txt!Y23</f>
        <v>0</v>
      </c>
      <c r="V24">
        <f>sum_all_txt!Z23</f>
        <v>0</v>
      </c>
      <c r="W24">
        <f>sum_all_txt!AA23</f>
        <v>0</v>
      </c>
      <c r="X24">
        <f>sum_all_txt!AB23</f>
        <v>0</v>
      </c>
      <c r="Y24">
        <f>sum_all_txt!AC23</f>
        <v>0</v>
      </c>
      <c r="Z24">
        <f>sum_all_txt!AD23</f>
        <v>0</v>
      </c>
      <c r="AA24">
        <f>sum_all_txt!AE23</f>
        <v>0</v>
      </c>
      <c r="AB24">
        <f>sum_all_txt!AF23</f>
        <v>0</v>
      </c>
      <c r="AC24">
        <f>sum_all_txt!AG23</f>
        <v>0</v>
      </c>
      <c r="AD24">
        <f>sum_all_txt!AH23</f>
        <v>0</v>
      </c>
      <c r="AE24">
        <f>sum_all_txt!AI23</f>
        <v>0</v>
      </c>
      <c r="AF24">
        <f>sum_all_txt!AJ23</f>
        <v>0</v>
      </c>
      <c r="AG24">
        <f>sum_all_txt!AK23</f>
        <v>0</v>
      </c>
      <c r="AH24">
        <f>sum_all_txt!AL23</f>
        <v>0</v>
      </c>
      <c r="AI24">
        <f>sum_all_txt!AM23</f>
        <v>0</v>
      </c>
      <c r="AJ24">
        <f>sum_all_txt!AN23</f>
        <v>0</v>
      </c>
      <c r="AK24">
        <f>sum_all_txt!AO23</f>
        <v>0</v>
      </c>
      <c r="AL24">
        <f>sum_all_txt!AP23</f>
        <v>0</v>
      </c>
      <c r="AM24">
        <f>sum_all_txt!AQ23</f>
        <v>0</v>
      </c>
      <c r="AN24">
        <f>sum_all_txt!AR23</f>
        <v>0</v>
      </c>
      <c r="AO24">
        <f>sum_all_txt!AS23</f>
        <v>0</v>
      </c>
      <c r="AP24">
        <f>sum_all_txt!AT23</f>
        <v>0</v>
      </c>
      <c r="AQ24">
        <f>sum_all_txt!AU23</f>
        <v>0</v>
      </c>
      <c r="AR24">
        <f>sum_all_txt!AV23</f>
        <v>0</v>
      </c>
      <c r="AS24">
        <f>sum_all_txt!AW23</f>
        <v>0</v>
      </c>
      <c r="AT24">
        <f>sum_all_txt!AX23</f>
        <v>0</v>
      </c>
      <c r="AU24">
        <f>sum_all_txt!AY23</f>
        <v>0</v>
      </c>
      <c r="AV24">
        <f>sum_all_txt!AZ23</f>
        <v>0</v>
      </c>
      <c r="AW24">
        <f>sum_all_txt!BA23</f>
        <v>0</v>
      </c>
      <c r="AX24">
        <f>sum_all_txt!BB23</f>
        <v>0</v>
      </c>
      <c r="AY24">
        <f>sum_all_txt!BC23</f>
        <v>0</v>
      </c>
      <c r="AZ24">
        <f>sum_all_txt!BD23</f>
        <v>0</v>
      </c>
      <c r="BA24">
        <f>sum_all_txt!BE23</f>
        <v>0</v>
      </c>
      <c r="BB24">
        <f>sum_all_txt!BF23</f>
        <v>0</v>
      </c>
      <c r="BC24">
        <f>sum_all_txt!BG23</f>
        <v>0</v>
      </c>
      <c r="BD24">
        <f>sum_all_txt!BH23</f>
        <v>0</v>
      </c>
      <c r="BE24">
        <f>sum_all_txt!BI23</f>
        <v>0</v>
      </c>
      <c r="BF24">
        <f>sum_all_txt!BJ23</f>
        <v>0</v>
      </c>
      <c r="BG24">
        <f>sum_all_txt!BK23</f>
        <v>0</v>
      </c>
      <c r="BH24">
        <f>sum_all_txt!BL23</f>
        <v>0</v>
      </c>
      <c r="BI24">
        <f>sum_all_txt!BM23</f>
        <v>0</v>
      </c>
      <c r="BJ24">
        <f>sum_all_txt!BN23</f>
        <v>0</v>
      </c>
      <c r="BK24">
        <f>sum_all_txt!BO23</f>
        <v>0</v>
      </c>
      <c r="BL24">
        <f>sum_all_txt!BP23</f>
        <v>0</v>
      </c>
      <c r="BM24">
        <f>sum_all_txt!BQ23</f>
        <v>0</v>
      </c>
      <c r="BN24">
        <f>sum_all_txt!BR23</f>
        <v>0</v>
      </c>
      <c r="BO24">
        <f>sum_all_txt!BS23</f>
        <v>0</v>
      </c>
      <c r="BP24">
        <f>sum_all_txt!BT23</f>
        <v>0</v>
      </c>
      <c r="BQ24">
        <f>sum_all_txt!BU23</f>
        <v>0</v>
      </c>
      <c r="BR24">
        <f>sum_all_txt!BV23</f>
        <v>0</v>
      </c>
      <c r="BS24">
        <f>sum_all_txt!BW23</f>
        <v>0</v>
      </c>
      <c r="BT24" s="10">
        <f>sum_all_txt!BX23</f>
        <v>4.3000000000000002E-5</v>
      </c>
      <c r="BU24" s="10">
        <f>sum_all_txt!BY23</f>
        <v>3.6000000000000001E-5</v>
      </c>
      <c r="BV24" s="10">
        <f>sum_all_txt!BZ23</f>
        <v>5.0000000000000002E-5</v>
      </c>
      <c r="BW24" s="10">
        <f>sum_all_txt!CA23</f>
        <v>1.74E-4</v>
      </c>
      <c r="BX24" s="10">
        <f>sum_all_txt!CB23</f>
        <v>2.2499999999999999E-4</v>
      </c>
      <c r="BY24" s="10">
        <f>sum_all_txt!CC23</f>
        <v>9.1000000000000003E-5</v>
      </c>
      <c r="BZ24" s="10">
        <f>sum_all_txt!CD23</f>
        <v>1.45E-4</v>
      </c>
      <c r="CA24" s="10">
        <f>sum_all_txt!CE23</f>
        <v>1.4999999999999999E-4</v>
      </c>
      <c r="CB24" s="10">
        <f>sum_all_txt!CF23</f>
        <v>9.8999999999999994E-5</v>
      </c>
      <c r="CC24" s="10">
        <f>sum_all_txt!CG23</f>
        <v>5.0000000000000002E-5</v>
      </c>
      <c r="CD24" s="10">
        <f>sum_all_txt!CH23</f>
        <v>1.17E-4</v>
      </c>
      <c r="CE24" s="10">
        <f>sum_all_txt!CI23</f>
        <v>1.73E-4</v>
      </c>
      <c r="CF24" s="10">
        <f>sum_all_txt!CJ23</f>
        <v>2.9399999999999999E-4</v>
      </c>
      <c r="CG24" s="10">
        <f>sum_all_txt!CK23</f>
        <v>2.1900000000000001E-4</v>
      </c>
      <c r="CH24" s="10">
        <f>sum_all_txt!CL23</f>
        <v>1.01E-4</v>
      </c>
      <c r="CI24" s="10">
        <f>sum_all_txt!CM23</f>
        <v>2.32E-4</v>
      </c>
      <c r="CJ24" s="10">
        <f>sum_all_txt!CN23</f>
        <v>3.1999999999999999E-5</v>
      </c>
      <c r="CK24" s="10">
        <f>sum_all_txt!CO23</f>
        <v>1.16E-4</v>
      </c>
      <c r="CL24" s="10">
        <f>sum_all_txt!CP23</f>
        <v>4.1E-5</v>
      </c>
      <c r="CM24" s="10">
        <f>sum_all_txt!CQ23</f>
        <v>1.08E-4</v>
      </c>
      <c r="CN24" s="10">
        <f>sum_all_txt!CR23</f>
        <v>1.25E-4</v>
      </c>
      <c r="CO24" s="10">
        <f>sum_all_txt!CS23</f>
        <v>2.1599999999999999E-4</v>
      </c>
      <c r="CP24" s="10">
        <f>sum_all_txt!CT23</f>
        <v>1.12E-4</v>
      </c>
      <c r="CQ24" s="10">
        <f>sum_all_txt!CU23</f>
        <v>2.33E-4</v>
      </c>
      <c r="CR24" s="10">
        <f>sum_all_txt!CV23</f>
        <v>8.3999999999999995E-5</v>
      </c>
      <c r="CS24" s="10">
        <f>sum_all_txt!CW23</f>
        <v>6.9999999999999994E-5</v>
      </c>
      <c r="CT24" s="10">
        <f>sum_all_txt!CX23</f>
        <v>1.9100000000000001E-4</v>
      </c>
      <c r="CU24" s="10">
        <f>sum_all_txt!CY23</f>
        <v>2.8800000000000001E-4</v>
      </c>
      <c r="CV24" s="10">
        <f>sum_all_txt!CZ23</f>
        <v>1.63E-4</v>
      </c>
      <c r="CW24" s="10">
        <f>sum_all_txt!DA23</f>
        <v>3.1300000000000002E-4</v>
      </c>
      <c r="CX24" s="10">
        <f>sum_all_txt!DB23</f>
        <v>3.1E-4</v>
      </c>
      <c r="CY24" s="10">
        <f>sum_all_txt!DC23</f>
        <v>2.04E-4</v>
      </c>
      <c r="CZ24" s="10">
        <f>sum_all_txt!DD23</f>
        <v>7.7999999999999999E-5</v>
      </c>
      <c r="DA24" s="10">
        <f>sum_all_txt!DE23</f>
        <v>1.4899999999999999E-4</v>
      </c>
      <c r="DB24" s="10">
        <f>sum_all_txt!DF23</f>
        <v>1.27E-4</v>
      </c>
      <c r="DC24" s="10">
        <f>sum_all_txt!DG23</f>
        <v>1.4200000000000001E-4</v>
      </c>
      <c r="DD24" s="10">
        <f>sum_all_txt!DH23</f>
        <v>6.6000000000000005E-5</v>
      </c>
      <c r="DE24" s="10">
        <f>sum_all_txt!DI23</f>
        <v>1.5899999999999999E-4</v>
      </c>
      <c r="DF24" s="10">
        <f>sum_all_txt!DJ23</f>
        <v>2.2900000000000001E-4</v>
      </c>
      <c r="DG24" s="10">
        <f>sum_all_txt!DK23</f>
        <v>1.02E-4</v>
      </c>
      <c r="DH24">
        <f>sum_all_txt!DL23</f>
        <v>1.5100000000000001E-4</v>
      </c>
      <c r="DI24">
        <f>sum_all_txt!DM23</f>
        <v>1.5300000000000001E-4</v>
      </c>
      <c r="DJ24">
        <f>sum_all_txt!DN23</f>
        <v>8.2999999999999998E-5</v>
      </c>
      <c r="DK24">
        <f>sum_all_txt!DO23</f>
        <v>1.75E-4</v>
      </c>
      <c r="DL24">
        <f>sum_all_txt!DP23</f>
        <v>9.0000000000000002E-6</v>
      </c>
    </row>
    <row r="25" spans="1:116" x14ac:dyDescent="0.2">
      <c r="A25" t="str">
        <f>sum_all_txt!A24</f>
        <v>sum_livecrem.nc.txt</v>
      </c>
      <c r="B25">
        <f>sum_all_txt!F24</f>
        <v>8.4999999999999995E-4</v>
      </c>
      <c r="C25">
        <f>sum_all_txt!G24</f>
        <v>9.4499999999999998E-4</v>
      </c>
      <c r="D25">
        <f>sum_all_txt!H24</f>
        <v>1.036E-3</v>
      </c>
      <c r="E25">
        <f>sum_all_txt!I24</f>
        <v>1.0920000000000001E-3</v>
      </c>
      <c r="F25">
        <f>sum_all_txt!J24</f>
        <v>1.101E-3</v>
      </c>
      <c r="G25">
        <f>sum_all_txt!K24</f>
        <v>1.1199999999999999E-3</v>
      </c>
      <c r="H25">
        <f>sum_all_txt!L24</f>
        <v>1.1440000000000001E-3</v>
      </c>
      <c r="I25">
        <f>sum_all_txt!M24</f>
        <v>1.1490000000000001E-3</v>
      </c>
      <c r="J25">
        <f>sum_all_txt!N24</f>
        <v>1.1540000000000001E-3</v>
      </c>
      <c r="K25">
        <f>sum_all_txt!O24</f>
        <v>1.1689999999999999E-3</v>
      </c>
      <c r="L25">
        <f>sum_all_txt!P24</f>
        <v>1.168E-3</v>
      </c>
      <c r="M25">
        <f>sum_all_txt!Q24</f>
        <v>1.17E-3</v>
      </c>
      <c r="N25">
        <f>sum_all_txt!R24</f>
        <v>1.1620000000000001E-3</v>
      </c>
      <c r="O25">
        <f>sum_all_txt!S24</f>
        <v>1.1620000000000001E-3</v>
      </c>
      <c r="P25">
        <f>sum_all_txt!T24</f>
        <v>1.1620000000000001E-3</v>
      </c>
      <c r="Q25">
        <f>sum_all_txt!U24</f>
        <v>1.1529999999999999E-3</v>
      </c>
      <c r="R25">
        <f>sum_all_txt!V24</f>
        <v>1.1410000000000001E-3</v>
      </c>
      <c r="S25">
        <f>sum_all_txt!W24</f>
        <v>1.14E-3</v>
      </c>
      <c r="T25">
        <f>sum_all_txt!X24</f>
        <v>1.1410000000000001E-3</v>
      </c>
      <c r="U25">
        <f>sum_all_txt!Y24</f>
        <v>1.1310000000000001E-3</v>
      </c>
      <c r="V25">
        <f>sum_all_txt!Z24</f>
        <v>1.119E-3</v>
      </c>
      <c r="W25">
        <f>sum_all_txt!AA24</f>
        <v>1.1100000000000001E-3</v>
      </c>
      <c r="X25">
        <f>sum_all_txt!AB24</f>
        <v>1.108E-3</v>
      </c>
      <c r="Y25">
        <f>sum_all_txt!AC24</f>
        <v>1.1019999999999999E-3</v>
      </c>
      <c r="Z25">
        <f>sum_all_txt!AD24</f>
        <v>1.0870000000000001E-3</v>
      </c>
      <c r="AA25">
        <f>sum_all_txt!AE24</f>
        <v>1.0950000000000001E-3</v>
      </c>
      <c r="AB25">
        <f>sum_all_txt!AF24</f>
        <v>1.09E-3</v>
      </c>
      <c r="AC25">
        <f>sum_all_txt!AG24</f>
        <v>1.0790000000000001E-3</v>
      </c>
      <c r="AD25">
        <f>sum_all_txt!AH24</f>
        <v>1.0839999999999999E-3</v>
      </c>
      <c r="AE25">
        <f>sum_all_txt!AI24</f>
        <v>1.0690000000000001E-3</v>
      </c>
      <c r="AF25">
        <f>sum_all_txt!AJ24</f>
        <v>1.065E-3</v>
      </c>
      <c r="AG25">
        <f>sum_all_txt!AK24</f>
        <v>1.065E-3</v>
      </c>
      <c r="AH25">
        <f>sum_all_txt!AL24</f>
        <v>1.0579999999999999E-3</v>
      </c>
      <c r="AI25">
        <f>sum_all_txt!AM24</f>
        <v>1.06E-3</v>
      </c>
      <c r="AJ25">
        <f>sum_all_txt!AN24</f>
        <v>1.0549999999999999E-3</v>
      </c>
      <c r="AK25">
        <f>sum_all_txt!AO24</f>
        <v>1.0460000000000001E-3</v>
      </c>
      <c r="AL25">
        <f>sum_all_txt!AP24</f>
        <v>1.0449999999999999E-3</v>
      </c>
      <c r="AM25">
        <f>sum_all_txt!AQ24</f>
        <v>1.049E-3</v>
      </c>
      <c r="AN25">
        <f>sum_all_txt!AR24</f>
        <v>1.0460000000000001E-3</v>
      </c>
      <c r="AO25">
        <f>sum_all_txt!AS24</f>
        <v>1.0430000000000001E-3</v>
      </c>
      <c r="AP25">
        <f>sum_all_txt!AT24</f>
        <v>1.0369999999999999E-3</v>
      </c>
      <c r="AQ25">
        <f>sum_all_txt!AU24</f>
        <v>1.029E-3</v>
      </c>
      <c r="AR25">
        <f>sum_all_txt!AV24</f>
        <v>1.026E-3</v>
      </c>
      <c r="AS25">
        <f>sum_all_txt!AW24</f>
        <v>1.0200000000000001E-3</v>
      </c>
      <c r="AT25">
        <f>sum_all_txt!AX24</f>
        <v>1.023E-3</v>
      </c>
      <c r="AU25">
        <f>sum_all_txt!AY24</f>
        <v>1.021E-3</v>
      </c>
      <c r="AV25">
        <f>sum_all_txt!AZ24</f>
        <v>1.024E-3</v>
      </c>
      <c r="AW25">
        <f>sum_all_txt!BA24</f>
        <v>1.016E-3</v>
      </c>
      <c r="AX25">
        <f>sum_all_txt!BB24</f>
        <v>1.016E-3</v>
      </c>
      <c r="AY25">
        <f>sum_all_txt!BC24</f>
        <v>1.0089999999999999E-3</v>
      </c>
      <c r="AZ25">
        <f>sum_all_txt!BD24</f>
        <v>1.016E-3</v>
      </c>
      <c r="BA25">
        <f>sum_all_txt!BE24</f>
        <v>1.01E-3</v>
      </c>
      <c r="BB25">
        <f>sum_all_txt!BF24</f>
        <v>1.01E-3</v>
      </c>
      <c r="BC25">
        <f>sum_all_txt!BG24</f>
        <v>1.0169999999999999E-3</v>
      </c>
      <c r="BD25">
        <f>sum_all_txt!BH24</f>
        <v>1.011E-3</v>
      </c>
      <c r="BE25">
        <f>sum_all_txt!BI24</f>
        <v>1.011E-3</v>
      </c>
      <c r="BF25">
        <f>sum_all_txt!BJ24</f>
        <v>1.0059999999999999E-3</v>
      </c>
      <c r="BG25">
        <f>sum_all_txt!BK24</f>
        <v>1.013E-3</v>
      </c>
      <c r="BH25">
        <f>sum_all_txt!BL24</f>
        <v>1.008E-3</v>
      </c>
      <c r="BI25">
        <f>sum_all_txt!BM24</f>
        <v>1.011E-3</v>
      </c>
      <c r="BJ25">
        <f>sum_all_txt!BN24</f>
        <v>1.0089999999999999E-3</v>
      </c>
      <c r="BK25">
        <f>sum_all_txt!BO24</f>
        <v>1.0169999999999999E-3</v>
      </c>
      <c r="BL25">
        <f>sum_all_txt!BP24</f>
        <v>1.013E-3</v>
      </c>
      <c r="BM25">
        <f>sum_all_txt!BQ24</f>
        <v>1.0150000000000001E-3</v>
      </c>
      <c r="BN25">
        <f>sum_all_txt!BR24</f>
        <v>1.011E-3</v>
      </c>
      <c r="BO25">
        <f>sum_all_txt!BS24</f>
        <v>1.0169999999999999E-3</v>
      </c>
      <c r="BP25">
        <f>sum_all_txt!BT24</f>
        <v>1.016E-3</v>
      </c>
      <c r="BQ25">
        <f>sum_all_txt!BU24</f>
        <v>9.41E-4</v>
      </c>
      <c r="BR25">
        <f>sum_all_txt!BV24</f>
        <v>9.6900000000000003E-4</v>
      </c>
      <c r="BS25">
        <f>sum_all_txt!BW24</f>
        <v>9.7400000000000004E-4</v>
      </c>
      <c r="BT25" s="10">
        <f>sum_all_txt!BX24</f>
        <v>8.1340000000000006E-3</v>
      </c>
      <c r="BU25" s="10">
        <f>sum_all_txt!BY24</f>
        <v>9.2270000000000008E-3</v>
      </c>
      <c r="BV25" s="10">
        <f>sum_all_txt!BZ24</f>
        <v>9.639E-3</v>
      </c>
      <c r="BW25" s="10">
        <f>sum_all_txt!CA24</f>
        <v>9.1839999999999995E-3</v>
      </c>
      <c r="BX25" s="10">
        <f>sum_all_txt!CB24</f>
        <v>1.0522999999999999E-2</v>
      </c>
      <c r="BY25" s="10">
        <f>sum_all_txt!CC24</f>
        <v>7.7580000000000001E-3</v>
      </c>
      <c r="BZ25" s="10">
        <f>sum_all_txt!CD24</f>
        <v>8.7349999999999997E-3</v>
      </c>
      <c r="CA25" s="10">
        <f>sum_all_txt!CE24</f>
        <v>1.0388E-2</v>
      </c>
      <c r="CB25" s="10">
        <f>sum_all_txt!CF24</f>
        <v>1.0286999999999999E-2</v>
      </c>
      <c r="CC25" s="10">
        <f>sum_all_txt!CG24</f>
        <v>1.5466000000000001E-2</v>
      </c>
      <c r="CD25" s="10">
        <f>sum_all_txt!CH24</f>
        <v>1.3474E-2</v>
      </c>
      <c r="CE25" s="10">
        <f>sum_all_txt!CI24</f>
        <v>1.3004999999999999E-2</v>
      </c>
      <c r="CF25" s="10">
        <f>sum_all_txt!CJ24</f>
        <v>1.4506E-2</v>
      </c>
      <c r="CG25" s="10">
        <f>sum_all_txt!CK24</f>
        <v>1.5428000000000001E-2</v>
      </c>
      <c r="CH25" s="10">
        <f>sum_all_txt!CL24</f>
        <v>1.1974E-2</v>
      </c>
      <c r="CI25" s="10">
        <f>sum_all_txt!CM24</f>
        <v>1.2418E-2</v>
      </c>
      <c r="CJ25" s="10">
        <f>sum_all_txt!CN24</f>
        <v>1.1852E-2</v>
      </c>
      <c r="CK25" s="10">
        <f>sum_all_txt!CO24</f>
        <v>1.2773E-2</v>
      </c>
      <c r="CL25" s="10">
        <f>sum_all_txt!CP24</f>
        <v>1.3010000000000001E-2</v>
      </c>
      <c r="CM25" s="10">
        <f>sum_all_txt!CQ24</f>
        <v>1.1228E-2</v>
      </c>
      <c r="CN25" s="10">
        <f>sum_all_txt!CR24</f>
        <v>1.2914999999999999E-2</v>
      </c>
      <c r="CO25" s="10">
        <f>sum_all_txt!CS24</f>
        <v>1.3119E-2</v>
      </c>
      <c r="CP25" s="10">
        <f>sum_all_txt!CT24</f>
        <v>1.2992999999999999E-2</v>
      </c>
      <c r="CQ25" s="10">
        <f>sum_all_txt!CU24</f>
        <v>1.1471E-2</v>
      </c>
      <c r="CR25" s="10">
        <f>sum_all_txt!CV24</f>
        <v>1.4159E-2</v>
      </c>
      <c r="CS25" s="10">
        <f>sum_all_txt!CW24</f>
        <v>1.1334E-2</v>
      </c>
      <c r="CT25" s="10">
        <f>sum_all_txt!CX24</f>
        <v>1.3455E-2</v>
      </c>
      <c r="CU25" s="10">
        <f>sum_all_txt!CY24</f>
        <v>1.2853E-2</v>
      </c>
      <c r="CV25" s="10">
        <f>sum_all_txt!CZ24</f>
        <v>1.2810999999999999E-2</v>
      </c>
      <c r="CW25" s="10">
        <f>sum_all_txt!DA24</f>
        <v>1.2588999999999999E-2</v>
      </c>
      <c r="CX25" s="10">
        <f>sum_all_txt!DB24</f>
        <v>1.0799E-2</v>
      </c>
      <c r="CY25" s="10">
        <f>sum_all_txt!DC24</f>
        <v>1.0303E-2</v>
      </c>
      <c r="CZ25" s="10">
        <f>sum_all_txt!DD24</f>
        <v>1.1277000000000001E-2</v>
      </c>
      <c r="DA25" s="10">
        <f>sum_all_txt!DE24</f>
        <v>8.9929999999999993E-3</v>
      </c>
      <c r="DB25" s="10">
        <f>sum_all_txt!DF24</f>
        <v>1.0414E-2</v>
      </c>
      <c r="DC25" s="10">
        <f>sum_all_txt!DG24</f>
        <v>1.1388000000000001E-2</v>
      </c>
      <c r="DD25" s="10">
        <f>sum_all_txt!DH24</f>
        <v>1.0862999999999999E-2</v>
      </c>
      <c r="DE25" s="10">
        <f>sum_all_txt!DI24</f>
        <v>9.9340000000000001E-3</v>
      </c>
      <c r="DF25" s="10">
        <f>sum_all_txt!DJ24</f>
        <v>1.4031E-2</v>
      </c>
      <c r="DG25" s="10">
        <f>sum_all_txt!DK24</f>
        <v>9.2599999999999991E-3</v>
      </c>
      <c r="DH25">
        <f>sum_all_txt!DL24</f>
        <v>1.1471E-2</v>
      </c>
      <c r="DI25">
        <f>sum_all_txt!DM24</f>
        <v>1.0806E-2</v>
      </c>
      <c r="DJ25">
        <f>sum_all_txt!DN24</f>
        <v>1.3131E-2</v>
      </c>
      <c r="DK25">
        <f>sum_all_txt!DO24</f>
        <v>1.2762000000000001E-2</v>
      </c>
      <c r="DL25">
        <f>sum_all_txt!DP24</f>
        <v>9.0480000000000005E-3</v>
      </c>
    </row>
    <row r="26" spans="1:116" x14ac:dyDescent="0.2">
      <c r="A26" t="str">
        <f>sum_all_txt!A25</f>
        <v>sum_cdisturb.nc.txt</v>
      </c>
      <c r="B26">
        <f>sum_all_txt!F25</f>
        <v>8.4999999999999995E-4</v>
      </c>
      <c r="C26">
        <f>sum_all_txt!G25</f>
        <v>9.4499999999999998E-4</v>
      </c>
      <c r="D26">
        <f>sum_all_txt!H25</f>
        <v>1.036E-3</v>
      </c>
      <c r="E26">
        <f>sum_all_txt!I25</f>
        <v>1.0920000000000001E-3</v>
      </c>
      <c r="F26">
        <f>sum_all_txt!J25</f>
        <v>1.101E-3</v>
      </c>
      <c r="G26">
        <f>sum_all_txt!K25</f>
        <v>1.1199999999999999E-3</v>
      </c>
      <c r="H26">
        <f>sum_all_txt!L25</f>
        <v>1.1440000000000001E-3</v>
      </c>
      <c r="I26">
        <f>sum_all_txt!M25</f>
        <v>1.1490000000000001E-3</v>
      </c>
      <c r="J26">
        <f>sum_all_txt!N25</f>
        <v>1.1540000000000001E-3</v>
      </c>
      <c r="K26">
        <f>sum_all_txt!O25</f>
        <v>1.1689999999999999E-3</v>
      </c>
      <c r="L26">
        <f>sum_all_txt!P25</f>
        <v>1.168E-3</v>
      </c>
      <c r="M26">
        <f>sum_all_txt!Q25</f>
        <v>1.17E-3</v>
      </c>
      <c r="N26">
        <f>sum_all_txt!R25</f>
        <v>1.1620000000000001E-3</v>
      </c>
      <c r="O26">
        <f>sum_all_txt!S25</f>
        <v>1.1620000000000001E-3</v>
      </c>
      <c r="P26">
        <f>sum_all_txt!T25</f>
        <v>1.1620000000000001E-3</v>
      </c>
      <c r="Q26">
        <f>sum_all_txt!U25</f>
        <v>1.1529999999999999E-3</v>
      </c>
      <c r="R26">
        <f>sum_all_txt!V25</f>
        <v>1.1410000000000001E-3</v>
      </c>
      <c r="S26">
        <f>sum_all_txt!W25</f>
        <v>1.14E-3</v>
      </c>
      <c r="T26">
        <f>sum_all_txt!X25</f>
        <v>1.1410000000000001E-3</v>
      </c>
      <c r="U26">
        <f>sum_all_txt!Y25</f>
        <v>1.1310000000000001E-3</v>
      </c>
      <c r="V26">
        <f>sum_all_txt!Z25</f>
        <v>1.119E-3</v>
      </c>
      <c r="W26">
        <f>sum_all_txt!AA25</f>
        <v>1.1100000000000001E-3</v>
      </c>
      <c r="X26">
        <f>sum_all_txt!AB25</f>
        <v>1.108E-3</v>
      </c>
      <c r="Y26">
        <f>sum_all_txt!AC25</f>
        <v>1.1019999999999999E-3</v>
      </c>
      <c r="Z26">
        <f>sum_all_txt!AD25</f>
        <v>1.0870000000000001E-3</v>
      </c>
      <c r="AA26">
        <f>sum_all_txt!AE25</f>
        <v>1.0950000000000001E-3</v>
      </c>
      <c r="AB26">
        <f>sum_all_txt!AF25</f>
        <v>1.09E-3</v>
      </c>
      <c r="AC26">
        <f>sum_all_txt!AG25</f>
        <v>1.0790000000000001E-3</v>
      </c>
      <c r="AD26">
        <f>sum_all_txt!AH25</f>
        <v>1.0839999999999999E-3</v>
      </c>
      <c r="AE26">
        <f>sum_all_txt!AI25</f>
        <v>1.0690000000000001E-3</v>
      </c>
      <c r="AF26">
        <f>sum_all_txt!AJ25</f>
        <v>1.065E-3</v>
      </c>
      <c r="AG26">
        <f>sum_all_txt!AK25</f>
        <v>1.065E-3</v>
      </c>
      <c r="AH26">
        <f>sum_all_txt!AL25</f>
        <v>1.0579999999999999E-3</v>
      </c>
      <c r="AI26">
        <f>sum_all_txt!AM25</f>
        <v>1.06E-3</v>
      </c>
      <c r="AJ26">
        <f>sum_all_txt!AN25</f>
        <v>1.0549999999999999E-3</v>
      </c>
      <c r="AK26">
        <f>sum_all_txt!AO25</f>
        <v>1.0460000000000001E-3</v>
      </c>
      <c r="AL26">
        <f>sum_all_txt!AP25</f>
        <v>1.0449999999999999E-3</v>
      </c>
      <c r="AM26">
        <f>sum_all_txt!AQ25</f>
        <v>1.049E-3</v>
      </c>
      <c r="AN26">
        <f>sum_all_txt!AR25</f>
        <v>1.0460000000000001E-3</v>
      </c>
      <c r="AO26">
        <f>sum_all_txt!AS25</f>
        <v>1.0430000000000001E-3</v>
      </c>
      <c r="AP26">
        <f>sum_all_txt!AT25</f>
        <v>1.0369999999999999E-3</v>
      </c>
      <c r="AQ26">
        <f>sum_all_txt!AU25</f>
        <v>1.029E-3</v>
      </c>
      <c r="AR26">
        <f>sum_all_txt!AV25</f>
        <v>1.026E-3</v>
      </c>
      <c r="AS26">
        <f>sum_all_txt!AW25</f>
        <v>1.0200000000000001E-3</v>
      </c>
      <c r="AT26">
        <f>sum_all_txt!AX25</f>
        <v>1.023E-3</v>
      </c>
      <c r="AU26">
        <f>sum_all_txt!AY25</f>
        <v>1.021E-3</v>
      </c>
      <c r="AV26">
        <f>sum_all_txt!AZ25</f>
        <v>1.024E-3</v>
      </c>
      <c r="AW26">
        <f>sum_all_txt!BA25</f>
        <v>1.016E-3</v>
      </c>
      <c r="AX26">
        <f>sum_all_txt!BB25</f>
        <v>1.016E-3</v>
      </c>
      <c r="AY26">
        <f>sum_all_txt!BC25</f>
        <v>1.0089999999999999E-3</v>
      </c>
      <c r="AZ26">
        <f>sum_all_txt!BD25</f>
        <v>1.016E-3</v>
      </c>
      <c r="BA26">
        <f>sum_all_txt!BE25</f>
        <v>1.01E-3</v>
      </c>
      <c r="BB26">
        <f>sum_all_txt!BF25</f>
        <v>1.01E-3</v>
      </c>
      <c r="BC26">
        <f>sum_all_txt!BG25</f>
        <v>1.0169999999999999E-3</v>
      </c>
      <c r="BD26">
        <f>sum_all_txt!BH25</f>
        <v>1.011E-3</v>
      </c>
      <c r="BE26">
        <f>sum_all_txt!BI25</f>
        <v>1.011E-3</v>
      </c>
      <c r="BF26">
        <f>sum_all_txt!BJ25</f>
        <v>1.0059999999999999E-3</v>
      </c>
      <c r="BG26">
        <f>sum_all_txt!BK25</f>
        <v>1.013E-3</v>
      </c>
      <c r="BH26">
        <f>sum_all_txt!BL25</f>
        <v>1.008E-3</v>
      </c>
      <c r="BI26">
        <f>sum_all_txt!BM25</f>
        <v>1.011E-3</v>
      </c>
      <c r="BJ26">
        <f>sum_all_txt!BN25</f>
        <v>1.0089999999999999E-3</v>
      </c>
      <c r="BK26">
        <f>sum_all_txt!BO25</f>
        <v>1.0169999999999999E-3</v>
      </c>
      <c r="BL26">
        <f>sum_all_txt!BP25</f>
        <v>1.013E-3</v>
      </c>
      <c r="BM26">
        <f>sum_all_txt!BQ25</f>
        <v>1.0150000000000001E-3</v>
      </c>
      <c r="BN26">
        <f>sum_all_txt!BR25</f>
        <v>1.011E-3</v>
      </c>
      <c r="BO26">
        <f>sum_all_txt!BS25</f>
        <v>1.0169999999999999E-3</v>
      </c>
      <c r="BP26">
        <f>sum_all_txt!BT25</f>
        <v>1.016E-3</v>
      </c>
      <c r="BQ26">
        <f>sum_all_txt!BU25</f>
        <v>9.41E-4</v>
      </c>
      <c r="BR26">
        <f>sum_all_txt!BV25</f>
        <v>9.6900000000000003E-4</v>
      </c>
      <c r="BS26">
        <f>sum_all_txt!BW25</f>
        <v>9.7400000000000004E-4</v>
      </c>
      <c r="BT26" s="10">
        <f>sum_all_txt!BX25</f>
        <v>8.9599999999999999E-4</v>
      </c>
      <c r="BU26" s="10">
        <f>sum_all_txt!BY25</f>
        <v>1.0120000000000001E-3</v>
      </c>
      <c r="BV26" s="10">
        <f>sum_all_txt!BZ25</f>
        <v>1.1670000000000001E-3</v>
      </c>
      <c r="BW26" s="10">
        <f>sum_all_txt!CA25</f>
        <v>1.067E-3</v>
      </c>
      <c r="BX26" s="10">
        <f>sum_all_txt!CB25</f>
        <v>1.124E-3</v>
      </c>
      <c r="BY26" s="10">
        <f>sum_all_txt!CC25</f>
        <v>1.024E-3</v>
      </c>
      <c r="BZ26" s="10">
        <f>sum_all_txt!CD25</f>
        <v>8.7900000000000001E-4</v>
      </c>
      <c r="CA26" s="10">
        <f>sum_all_txt!CE25</f>
        <v>8.03E-4</v>
      </c>
      <c r="CB26" s="10">
        <f>sum_all_txt!CF25</f>
        <v>1.165E-3</v>
      </c>
      <c r="CC26" s="10">
        <f>sum_all_txt!CG25</f>
        <v>9.3499999999999996E-4</v>
      </c>
      <c r="CD26" s="10">
        <f>sum_all_txt!CH25</f>
        <v>8.1999999999999998E-4</v>
      </c>
      <c r="CE26" s="10">
        <f>sum_all_txt!CI25</f>
        <v>9.5E-4</v>
      </c>
      <c r="CF26" s="10">
        <f>sum_all_txt!CJ25</f>
        <v>1.093E-3</v>
      </c>
      <c r="CG26" s="10">
        <f>sum_all_txt!CK25</f>
        <v>9.3999999999999997E-4</v>
      </c>
      <c r="CH26" s="10">
        <f>sum_all_txt!CL25</f>
        <v>8.8500000000000004E-4</v>
      </c>
      <c r="CI26" s="10">
        <f>sum_all_txt!CM25</f>
        <v>8.03E-4</v>
      </c>
      <c r="CJ26" s="10">
        <f>sum_all_txt!CN25</f>
        <v>9.8299999999999993E-4</v>
      </c>
      <c r="CK26" s="10">
        <f>sum_all_txt!CO25</f>
        <v>9.5799999999999998E-4</v>
      </c>
      <c r="CL26" s="10">
        <f>sum_all_txt!CP25</f>
        <v>9.7799999999999992E-4</v>
      </c>
      <c r="CM26" s="10">
        <f>sum_all_txt!CQ25</f>
        <v>7.6199999999999998E-4</v>
      </c>
      <c r="CN26" s="10">
        <f>sum_all_txt!CR25</f>
        <v>1.0369999999999999E-3</v>
      </c>
      <c r="CO26" s="10">
        <f>sum_all_txt!CS25</f>
        <v>1.024E-3</v>
      </c>
      <c r="CP26" s="10">
        <f>sum_all_txt!CT25</f>
        <v>9.7799999999999992E-4</v>
      </c>
      <c r="CQ26" s="10">
        <f>sum_all_txt!CU25</f>
        <v>9.0300000000000005E-4</v>
      </c>
      <c r="CR26" s="10">
        <f>sum_all_txt!CV25</f>
        <v>9.3899999999999995E-4</v>
      </c>
      <c r="CS26" s="10">
        <f>sum_all_txt!CW25</f>
        <v>9.0700000000000004E-4</v>
      </c>
      <c r="CT26" s="10">
        <f>sum_all_txt!CX25</f>
        <v>1.0009999999999999E-3</v>
      </c>
      <c r="CU26" s="10">
        <f>sum_all_txt!CY25</f>
        <v>8.0000000000000004E-4</v>
      </c>
      <c r="CV26" s="10">
        <f>sum_all_txt!CZ25</f>
        <v>8.0400000000000003E-4</v>
      </c>
      <c r="CW26" s="10">
        <f>sum_all_txt!DA25</f>
        <v>6.9200000000000002E-4</v>
      </c>
      <c r="CX26" s="10">
        <f>sum_all_txt!DB25</f>
        <v>1.07E-3</v>
      </c>
      <c r="CY26" s="10">
        <f>sum_all_txt!DC25</f>
        <v>1.0529999999999999E-3</v>
      </c>
      <c r="CZ26" s="10">
        <f>sum_all_txt!DD25</f>
        <v>9.3700000000000001E-4</v>
      </c>
      <c r="DA26" s="10">
        <f>sum_all_txt!DE25</f>
        <v>9.6299999999999999E-4</v>
      </c>
      <c r="DB26" s="10">
        <f>sum_all_txt!DF25</f>
        <v>8.1400000000000005E-4</v>
      </c>
      <c r="DC26" s="10">
        <f>sum_all_txt!DG25</f>
        <v>8.4400000000000002E-4</v>
      </c>
      <c r="DD26" s="10">
        <f>sum_all_txt!DH25</f>
        <v>1.0189999999999999E-3</v>
      </c>
      <c r="DE26" s="10">
        <f>sum_all_txt!DI25</f>
        <v>9.5E-4</v>
      </c>
      <c r="DF26" s="10">
        <f>sum_all_txt!DJ25</f>
        <v>9.5E-4</v>
      </c>
      <c r="DG26" s="10">
        <f>sum_all_txt!DK25</f>
        <v>8.3699999999999996E-4</v>
      </c>
      <c r="DH26">
        <f>sum_all_txt!DL25</f>
        <v>7.5699999999999997E-4</v>
      </c>
      <c r="DI26">
        <f>sum_all_txt!DM25</f>
        <v>1.0009999999999999E-3</v>
      </c>
      <c r="DJ26">
        <f>sum_all_txt!DN25</f>
        <v>1.0640000000000001E-3</v>
      </c>
      <c r="DK26">
        <f>sum_all_txt!DO25</f>
        <v>1.0579999999999999E-3</v>
      </c>
      <c r="DL26">
        <f>sum_all_txt!DP25</f>
        <v>9.7199999999999999E-4</v>
      </c>
    </row>
    <row r="27" spans="1:116" x14ac:dyDescent="0.2">
      <c r="A27" t="str">
        <f>sum_all_txt!A26</f>
        <v>sum_totwdl.nc.txt</v>
      </c>
      <c r="B27">
        <f>sum_all_txt!F26</f>
        <v>1.567E-3</v>
      </c>
      <c r="C27">
        <f>sum_all_txt!G26</f>
        <v>1.5E-3</v>
      </c>
      <c r="D27">
        <f>sum_all_txt!H26</f>
        <v>1.382E-3</v>
      </c>
      <c r="E27">
        <f>sum_all_txt!I26</f>
        <v>1.2600000000000001E-3</v>
      </c>
      <c r="F27">
        <f>sum_all_txt!J26</f>
        <v>1.1440000000000001E-3</v>
      </c>
      <c r="G27">
        <f>sum_all_txt!K26</f>
        <v>1.036E-3</v>
      </c>
      <c r="H27">
        <f>sum_all_txt!L26</f>
        <v>9.3800000000000003E-4</v>
      </c>
      <c r="I27">
        <f>sum_all_txt!M26</f>
        <v>8.4800000000000001E-4</v>
      </c>
      <c r="J27">
        <f>sum_all_txt!N26</f>
        <v>7.6599999999999997E-4</v>
      </c>
      <c r="K27">
        <f>sum_all_txt!O26</f>
        <v>6.9300000000000004E-4</v>
      </c>
      <c r="L27">
        <f>sum_all_txt!P26</f>
        <v>6.2600000000000004E-4</v>
      </c>
      <c r="M27">
        <f>sum_all_txt!Q26</f>
        <v>5.6599999999999999E-4</v>
      </c>
      <c r="N27">
        <f>sum_all_txt!R26</f>
        <v>5.1199999999999998E-4</v>
      </c>
      <c r="O27">
        <f>sum_all_txt!S26</f>
        <v>4.6299999999999998E-4</v>
      </c>
      <c r="P27">
        <f>sum_all_txt!T26</f>
        <v>4.1800000000000002E-4</v>
      </c>
      <c r="Q27">
        <f>sum_all_txt!U26</f>
        <v>3.7800000000000003E-4</v>
      </c>
      <c r="R27">
        <f>sum_all_txt!V26</f>
        <v>3.4200000000000002E-4</v>
      </c>
      <c r="S27">
        <f>sum_all_txt!W26</f>
        <v>3.0899999999999998E-4</v>
      </c>
      <c r="T27">
        <f>sum_all_txt!X26</f>
        <v>2.7900000000000001E-4</v>
      </c>
      <c r="U27">
        <f>sum_all_txt!Y26</f>
        <v>2.52E-4</v>
      </c>
      <c r="V27">
        <f>sum_all_txt!Z26</f>
        <v>2.2800000000000001E-4</v>
      </c>
      <c r="W27">
        <f>sum_all_txt!AA26</f>
        <v>2.0599999999999999E-4</v>
      </c>
      <c r="X27">
        <f>sum_all_txt!AB26</f>
        <v>1.8599999999999999E-4</v>
      </c>
      <c r="Y27">
        <f>sum_all_txt!AC26</f>
        <v>1.6799999999999999E-4</v>
      </c>
      <c r="Z27">
        <f>sum_all_txt!AD26</f>
        <v>1.5200000000000001E-4</v>
      </c>
      <c r="AA27">
        <f>sum_all_txt!AE26</f>
        <v>1.3799999999999999E-4</v>
      </c>
      <c r="AB27">
        <f>sum_all_txt!AF26</f>
        <v>1.2400000000000001E-4</v>
      </c>
      <c r="AC27">
        <f>sum_all_txt!AG26</f>
        <v>1.12E-4</v>
      </c>
      <c r="AD27">
        <f>sum_all_txt!AH26</f>
        <v>1.02E-4</v>
      </c>
      <c r="AE27">
        <f>sum_all_txt!AI26</f>
        <v>9.2E-5</v>
      </c>
      <c r="AF27">
        <f>sum_all_txt!AJ26</f>
        <v>8.2999999999999998E-5</v>
      </c>
      <c r="AG27">
        <f>sum_all_txt!AK26</f>
        <v>7.4999999999999993E-5</v>
      </c>
      <c r="AH27">
        <f>sum_all_txt!AL26</f>
        <v>6.7999999999999999E-5</v>
      </c>
      <c r="AI27">
        <f>sum_all_txt!AM26</f>
        <v>6.0999999999999999E-5</v>
      </c>
      <c r="AJ27">
        <f>sum_all_txt!AN26</f>
        <v>5.5000000000000002E-5</v>
      </c>
      <c r="AK27">
        <f>sum_all_txt!AO26</f>
        <v>5.0000000000000002E-5</v>
      </c>
      <c r="AL27">
        <f>sum_all_txt!AP26</f>
        <v>4.5000000000000003E-5</v>
      </c>
      <c r="AM27">
        <f>sum_all_txt!AQ26</f>
        <v>4.1E-5</v>
      </c>
      <c r="AN27">
        <f>sum_all_txt!AR26</f>
        <v>3.6999999999999998E-5</v>
      </c>
      <c r="AO27">
        <f>sum_all_txt!AS26</f>
        <v>3.3000000000000003E-5</v>
      </c>
      <c r="AP27">
        <f>sum_all_txt!AT26</f>
        <v>3.0000000000000001E-5</v>
      </c>
      <c r="AQ27">
        <f>sum_all_txt!AU26</f>
        <v>2.6999999999999999E-5</v>
      </c>
      <c r="AR27">
        <f>sum_all_txt!AV26</f>
        <v>2.5000000000000001E-5</v>
      </c>
      <c r="AS27">
        <f>sum_all_txt!AW26</f>
        <v>2.1999999999999999E-5</v>
      </c>
      <c r="AT27">
        <f>sum_all_txt!AX26</f>
        <v>2.0000000000000002E-5</v>
      </c>
      <c r="AU27">
        <f>sum_all_txt!AY26</f>
        <v>1.8E-5</v>
      </c>
      <c r="AV27">
        <f>sum_all_txt!AZ26</f>
        <v>1.7E-5</v>
      </c>
      <c r="AW27">
        <f>sum_all_txt!BA26</f>
        <v>1.5E-5</v>
      </c>
      <c r="AX27">
        <f>sum_all_txt!BB26</f>
        <v>1.2999999999999999E-5</v>
      </c>
      <c r="AY27">
        <f>sum_all_txt!BC26</f>
        <v>1.2E-5</v>
      </c>
      <c r="AZ27">
        <f>sum_all_txt!BD26</f>
        <v>1.1E-5</v>
      </c>
      <c r="BA27">
        <f>sum_all_txt!BE26</f>
        <v>1.0000000000000001E-5</v>
      </c>
      <c r="BB27">
        <f>sum_all_txt!BF26</f>
        <v>9.0000000000000002E-6</v>
      </c>
      <c r="BC27">
        <f>sum_all_txt!BG26</f>
        <v>7.9999999999999996E-6</v>
      </c>
      <c r="BD27">
        <f>sum_all_txt!BH26</f>
        <v>6.9999999999999999E-6</v>
      </c>
      <c r="BE27">
        <f>sum_all_txt!BI26</f>
        <v>6.9999999999999999E-6</v>
      </c>
      <c r="BF27">
        <f>sum_all_txt!BJ26</f>
        <v>6.0000000000000002E-6</v>
      </c>
      <c r="BG27">
        <f>sum_all_txt!BK26</f>
        <v>5.0000000000000004E-6</v>
      </c>
      <c r="BH27">
        <f>sum_all_txt!BL26</f>
        <v>5.0000000000000004E-6</v>
      </c>
      <c r="BI27">
        <f>sum_all_txt!BM26</f>
        <v>3.9999999999999998E-6</v>
      </c>
      <c r="BJ27">
        <f>sum_all_txt!BN26</f>
        <v>3.9999999999999998E-6</v>
      </c>
      <c r="BK27">
        <f>sum_all_txt!BO26</f>
        <v>3.9999999999999998E-6</v>
      </c>
      <c r="BL27">
        <f>sum_all_txt!BP26</f>
        <v>3.0000000000000001E-6</v>
      </c>
      <c r="BM27">
        <f>sum_all_txt!BQ26</f>
        <v>3.0000000000000001E-6</v>
      </c>
      <c r="BN27">
        <f>sum_all_txt!BR26</f>
        <v>3.0000000000000001E-6</v>
      </c>
      <c r="BO27">
        <f>sum_all_txt!BS26</f>
        <v>1.9999999999999999E-6</v>
      </c>
      <c r="BP27">
        <f>sum_all_txt!BT26</f>
        <v>1.9999999999999999E-6</v>
      </c>
      <c r="BQ27">
        <f>sum_all_txt!BU26</f>
        <v>1.9999999999999999E-6</v>
      </c>
      <c r="BR27">
        <f>sum_all_txt!BV26</f>
        <v>1.9999999999999999E-6</v>
      </c>
      <c r="BS27">
        <f>sum_all_txt!BW26</f>
        <v>1.9999999999999999E-6</v>
      </c>
      <c r="BT27" s="10">
        <f>sum_all_txt!BX26</f>
        <v>9.9999999999999995E-7</v>
      </c>
      <c r="BU27" s="10">
        <f>sum_all_txt!BY26</f>
        <v>9.9999999999999995E-7</v>
      </c>
      <c r="BV27" s="10">
        <f>sum_all_txt!BZ26</f>
        <v>9.9999999999999995E-7</v>
      </c>
      <c r="BW27" s="10">
        <f>sum_all_txt!CA26</f>
        <v>9.9999999999999995E-7</v>
      </c>
      <c r="BX27" s="10">
        <f>sum_all_txt!CB26</f>
        <v>9.9999999999999995E-7</v>
      </c>
      <c r="BY27" s="10">
        <f>sum_all_txt!CC26</f>
        <v>9.9999999999999995E-7</v>
      </c>
      <c r="BZ27" s="10">
        <f>sum_all_txt!CD26</f>
        <v>9.9999999999999995E-7</v>
      </c>
      <c r="CA27" s="10">
        <f>sum_all_txt!CE26</f>
        <v>9.9999999999999995E-7</v>
      </c>
      <c r="CB27" s="10">
        <f>sum_all_txt!CF26</f>
        <v>9.9999999999999995E-7</v>
      </c>
      <c r="CC27" s="10">
        <f>sum_all_txt!CG26</f>
        <v>9.9999999999999995E-7</v>
      </c>
      <c r="CD27" s="10">
        <f>sum_all_txt!CH26</f>
        <v>9.9999999999999995E-7</v>
      </c>
      <c r="CE27" s="10">
        <f>sum_all_txt!CI26</f>
        <v>0</v>
      </c>
      <c r="CF27" s="10">
        <f>sum_all_txt!CJ26</f>
        <v>0</v>
      </c>
      <c r="CG27" s="10">
        <f>sum_all_txt!CK26</f>
        <v>0</v>
      </c>
      <c r="CH27" s="10">
        <f>sum_all_txt!CL26</f>
        <v>0</v>
      </c>
      <c r="CI27" s="10">
        <f>sum_all_txt!CM26</f>
        <v>0</v>
      </c>
      <c r="CJ27" s="10">
        <f>sum_all_txt!CN26</f>
        <v>0</v>
      </c>
      <c r="CK27" s="10">
        <f>sum_all_txt!CO26</f>
        <v>0</v>
      </c>
      <c r="CL27" s="10">
        <f>sum_all_txt!CP26</f>
        <v>0</v>
      </c>
      <c r="CM27" s="10">
        <f>sum_all_txt!CQ26</f>
        <v>0</v>
      </c>
      <c r="CN27" s="10">
        <f>sum_all_txt!CR26</f>
        <v>0</v>
      </c>
      <c r="CO27" s="10">
        <f>sum_all_txt!CS26</f>
        <v>0</v>
      </c>
      <c r="CP27" s="10">
        <f>sum_all_txt!CT26</f>
        <v>0</v>
      </c>
      <c r="CQ27" s="10">
        <f>sum_all_txt!CU26</f>
        <v>0</v>
      </c>
      <c r="CR27" s="10">
        <f>sum_all_txt!CV26</f>
        <v>0</v>
      </c>
      <c r="CS27" s="10">
        <f>sum_all_txt!CW26</f>
        <v>0</v>
      </c>
      <c r="CT27" s="10">
        <f>sum_all_txt!CX26</f>
        <v>0</v>
      </c>
      <c r="CU27" s="10">
        <f>sum_all_txt!CY26</f>
        <v>0</v>
      </c>
      <c r="CV27" s="10">
        <f>sum_all_txt!CZ26</f>
        <v>0</v>
      </c>
      <c r="CW27" s="10">
        <f>sum_all_txt!DA26</f>
        <v>0</v>
      </c>
      <c r="CX27" s="10">
        <f>sum_all_txt!DB26</f>
        <v>0</v>
      </c>
      <c r="CY27" s="10">
        <f>sum_all_txt!DC26</f>
        <v>0</v>
      </c>
      <c r="CZ27" s="10">
        <f>sum_all_txt!DD26</f>
        <v>0</v>
      </c>
      <c r="DA27" s="10">
        <f>sum_all_txt!DE26</f>
        <v>0</v>
      </c>
      <c r="DB27" s="10">
        <f>sum_all_txt!DF26</f>
        <v>0</v>
      </c>
      <c r="DC27" s="10">
        <f>sum_all_txt!DG26</f>
        <v>0</v>
      </c>
      <c r="DD27" s="10">
        <f>sum_all_txt!DH26</f>
        <v>0</v>
      </c>
      <c r="DE27" s="10">
        <f>sum_all_txt!DI26</f>
        <v>0</v>
      </c>
      <c r="DF27" s="10">
        <f>sum_all_txt!DJ26</f>
        <v>0</v>
      </c>
      <c r="DG27" s="10">
        <f>sum_all_txt!DK26</f>
        <v>0</v>
      </c>
      <c r="DH27">
        <f>sum_all_txt!DL26</f>
        <v>0</v>
      </c>
      <c r="DI27">
        <f>sum_all_txt!DM26</f>
        <v>0</v>
      </c>
      <c r="DJ27">
        <f>sum_all_txt!DN26</f>
        <v>0</v>
      </c>
      <c r="DK27">
        <f>sum_all_txt!DO26</f>
        <v>0</v>
      </c>
      <c r="DL27">
        <f>sum_all_txt!DP26</f>
        <v>0</v>
      </c>
    </row>
    <row r="28" spans="1:116" x14ac:dyDescent="0.2">
      <c r="A28" t="str">
        <f>sum_all_txt!A27</f>
        <v>sum_stdwdc.nc.txt</v>
      </c>
      <c r="B28">
        <f>sum_all_txt!F27</f>
        <v>6.7820000000000005E-2</v>
      </c>
      <c r="C28">
        <f>sum_all_txt!G27</f>
        <v>7.2496000000000005E-2</v>
      </c>
      <c r="D28">
        <f>sum_all_txt!H27</f>
        <v>7.3433999999999999E-2</v>
      </c>
      <c r="E28">
        <f>sum_all_txt!I27</f>
        <v>7.4746999999999994E-2</v>
      </c>
      <c r="F28">
        <f>sum_all_txt!J27</f>
        <v>7.6105000000000006E-2</v>
      </c>
      <c r="G28">
        <f>sum_all_txt!K27</f>
        <v>7.7398999999999996E-2</v>
      </c>
      <c r="H28">
        <f>sum_all_txt!L27</f>
        <v>7.8613000000000002E-2</v>
      </c>
      <c r="I28">
        <f>sum_all_txt!M27</f>
        <v>7.9819000000000001E-2</v>
      </c>
      <c r="J28">
        <f>sum_all_txt!N27</f>
        <v>8.0981999999999998E-2</v>
      </c>
      <c r="K28">
        <f>sum_all_txt!O27</f>
        <v>8.2182000000000005E-2</v>
      </c>
      <c r="L28">
        <f>sum_all_txt!P27</f>
        <v>8.3234000000000002E-2</v>
      </c>
      <c r="M28">
        <f>sum_all_txt!Q27</f>
        <v>8.4293999999999994E-2</v>
      </c>
      <c r="N28">
        <f>sum_all_txt!R27</f>
        <v>8.5252999999999995E-2</v>
      </c>
      <c r="O28">
        <f>sum_all_txt!S27</f>
        <v>8.6151000000000005E-2</v>
      </c>
      <c r="P28">
        <f>sum_all_txt!T27</f>
        <v>8.6990999999999999E-2</v>
      </c>
      <c r="Q28">
        <f>sum_all_txt!U27</f>
        <v>8.7734999999999994E-2</v>
      </c>
      <c r="R28">
        <f>sum_all_txt!V27</f>
        <v>8.8494000000000003E-2</v>
      </c>
      <c r="S28">
        <f>sum_all_txt!W27</f>
        <v>8.9221999999999996E-2</v>
      </c>
      <c r="T28">
        <f>sum_all_txt!X27</f>
        <v>8.9799000000000004E-2</v>
      </c>
      <c r="U28">
        <f>sum_all_txt!Y27</f>
        <v>9.0414999999999995E-2</v>
      </c>
      <c r="V28">
        <f>sum_all_txt!Z27</f>
        <v>9.0825000000000003E-2</v>
      </c>
      <c r="W28">
        <f>sum_all_txt!AA27</f>
        <v>9.1249999999999998E-2</v>
      </c>
      <c r="X28">
        <f>sum_all_txt!AB27</f>
        <v>9.1661999999999993E-2</v>
      </c>
      <c r="Y28">
        <f>sum_all_txt!AC27</f>
        <v>9.2064000000000007E-2</v>
      </c>
      <c r="Z28">
        <f>sum_all_txt!AD27</f>
        <v>9.2436000000000004E-2</v>
      </c>
      <c r="AA28">
        <f>sum_all_txt!AE27</f>
        <v>9.2775999999999997E-2</v>
      </c>
      <c r="AB28">
        <f>sum_all_txt!AF27</f>
        <v>9.3100000000000002E-2</v>
      </c>
      <c r="AC28">
        <f>sum_all_txt!AG27</f>
        <v>9.3392000000000003E-2</v>
      </c>
      <c r="AD28">
        <f>sum_all_txt!AH27</f>
        <v>9.3654000000000001E-2</v>
      </c>
      <c r="AE28">
        <f>sum_all_txt!AI27</f>
        <v>9.3912999999999996E-2</v>
      </c>
      <c r="AF28">
        <f>sum_all_txt!AJ27</f>
        <v>9.4159999999999994E-2</v>
      </c>
      <c r="AG28">
        <f>sum_all_txt!AK27</f>
        <v>9.4381999999999994E-2</v>
      </c>
      <c r="AH28">
        <f>sum_all_txt!AL27</f>
        <v>9.4572000000000003E-2</v>
      </c>
      <c r="AI28">
        <f>sum_all_txt!AM27</f>
        <v>9.4736000000000001E-2</v>
      </c>
      <c r="AJ28">
        <f>sum_all_txt!AN27</f>
        <v>9.4878000000000004E-2</v>
      </c>
      <c r="AK28">
        <f>sum_all_txt!AO27</f>
        <v>9.5010999999999998E-2</v>
      </c>
      <c r="AL28">
        <f>sum_all_txt!AP27</f>
        <v>9.5132999999999995E-2</v>
      </c>
      <c r="AM28">
        <f>sum_all_txt!AQ27</f>
        <v>9.5227999999999993E-2</v>
      </c>
      <c r="AN28">
        <f>sum_all_txt!AR27</f>
        <v>9.5325999999999994E-2</v>
      </c>
      <c r="AO28">
        <f>sum_all_txt!AS27</f>
        <v>9.5420000000000005E-2</v>
      </c>
      <c r="AP28">
        <f>sum_all_txt!AT27</f>
        <v>9.5489000000000004E-2</v>
      </c>
      <c r="AQ28">
        <f>sum_all_txt!AU27</f>
        <v>9.5527000000000001E-2</v>
      </c>
      <c r="AR28">
        <f>sum_all_txt!AV27</f>
        <v>9.5542000000000002E-2</v>
      </c>
      <c r="AS28">
        <f>sum_all_txt!AW27</f>
        <v>9.5564999999999997E-2</v>
      </c>
      <c r="AT28">
        <f>sum_all_txt!AX27</f>
        <v>9.5592999999999997E-2</v>
      </c>
      <c r="AU28">
        <f>sum_all_txt!AY27</f>
        <v>9.5616999999999994E-2</v>
      </c>
      <c r="AV28">
        <f>sum_all_txt!AZ27</f>
        <v>9.5646999999999996E-2</v>
      </c>
      <c r="AW28">
        <f>sum_all_txt!BA27</f>
        <v>9.5677999999999999E-2</v>
      </c>
      <c r="AX28">
        <f>sum_all_txt!BB27</f>
        <v>9.5685999999999993E-2</v>
      </c>
      <c r="AY28">
        <f>sum_all_txt!BC27</f>
        <v>9.5676999999999998E-2</v>
      </c>
      <c r="AZ28">
        <f>sum_all_txt!BD27</f>
        <v>9.5671999999999993E-2</v>
      </c>
      <c r="BA28">
        <f>sum_all_txt!BE27</f>
        <v>9.5695000000000002E-2</v>
      </c>
      <c r="BB28">
        <f>sum_all_txt!BF27</f>
        <v>9.5718999999999999E-2</v>
      </c>
      <c r="BC28">
        <f>sum_all_txt!BG27</f>
        <v>9.5739000000000005E-2</v>
      </c>
      <c r="BD28">
        <f>sum_all_txt!BH27</f>
        <v>9.5782999999999993E-2</v>
      </c>
      <c r="BE28">
        <f>sum_all_txt!BI27</f>
        <v>9.5843999999999999E-2</v>
      </c>
      <c r="BF28">
        <f>sum_all_txt!BJ27</f>
        <v>9.5907000000000006E-2</v>
      </c>
      <c r="BG28">
        <f>sum_all_txt!BK27</f>
        <v>9.5990000000000006E-2</v>
      </c>
      <c r="BH28">
        <f>sum_all_txt!BL27</f>
        <v>9.6070000000000003E-2</v>
      </c>
      <c r="BI28">
        <f>sum_all_txt!BM27</f>
        <v>9.6126000000000003E-2</v>
      </c>
      <c r="BJ28">
        <f>sum_all_txt!BN27</f>
        <v>9.6200999999999995E-2</v>
      </c>
      <c r="BK28">
        <f>sum_all_txt!BO27</f>
        <v>9.6303E-2</v>
      </c>
      <c r="BL28">
        <f>sum_all_txt!BP27</f>
        <v>9.6422999999999995E-2</v>
      </c>
      <c r="BM28">
        <f>sum_all_txt!BQ27</f>
        <v>9.6547999999999995E-2</v>
      </c>
      <c r="BN28">
        <f>sum_all_txt!BR27</f>
        <v>9.6659999999999996E-2</v>
      </c>
      <c r="BO28">
        <f>sum_all_txt!BS27</f>
        <v>9.6773999999999999E-2</v>
      </c>
      <c r="BP28">
        <f>sum_all_txt!BT27</f>
        <v>9.6901000000000001E-2</v>
      </c>
      <c r="BQ28">
        <f>sum_all_txt!BU27</f>
        <v>8.7934999999999999E-2</v>
      </c>
      <c r="BR28">
        <f>sum_all_txt!BV27</f>
        <v>8.7726999999999999E-2</v>
      </c>
      <c r="BS28">
        <f>sum_all_txt!BW27</f>
        <v>9.0050000000000005E-2</v>
      </c>
      <c r="BT28" s="10">
        <f>sum_all_txt!BX27</f>
        <v>9.1439999999999994E-2</v>
      </c>
      <c r="BU28" s="10">
        <f>sum_all_txt!BY27</f>
        <v>9.2676999999999995E-2</v>
      </c>
      <c r="BV28" s="10">
        <f>sum_all_txt!BZ27</f>
        <v>9.3213000000000004E-2</v>
      </c>
      <c r="BW28" s="10">
        <f>sum_all_txt!CA27</f>
        <v>9.2198000000000002E-2</v>
      </c>
      <c r="BX28" s="10">
        <f>sum_all_txt!CB27</f>
        <v>9.2456999999999998E-2</v>
      </c>
      <c r="BY28" s="10">
        <f>sum_all_txt!CC27</f>
        <v>9.7694000000000003E-2</v>
      </c>
      <c r="BZ28" s="10">
        <f>sum_all_txt!CD27</f>
        <v>9.9992999999999999E-2</v>
      </c>
      <c r="CA28" s="10">
        <f>sum_all_txt!CE27</f>
        <v>9.5910999999999996E-2</v>
      </c>
      <c r="CB28" s="10">
        <f>sum_all_txt!CF27</f>
        <v>9.3115000000000003E-2</v>
      </c>
      <c r="CC28" s="10">
        <f>sum_all_txt!CG27</f>
        <v>9.2335E-2</v>
      </c>
      <c r="CD28" s="10">
        <f>sum_all_txt!CH27</f>
        <v>9.6902000000000002E-2</v>
      </c>
      <c r="CE28" s="10">
        <f>sum_all_txt!CI27</f>
        <v>0.103925</v>
      </c>
      <c r="CF28" s="10">
        <f>sum_all_txt!CJ27</f>
        <v>0.106641</v>
      </c>
      <c r="CG28" s="10">
        <f>sum_all_txt!CK27</f>
        <v>0.107672</v>
      </c>
      <c r="CH28" s="10">
        <f>sum_all_txt!CL27</f>
        <v>0.106388</v>
      </c>
      <c r="CI28" s="10">
        <f>sum_all_txt!CM27</f>
        <v>0.104114</v>
      </c>
      <c r="CJ28" s="10">
        <f>sum_all_txt!CN27</f>
        <v>0.101351</v>
      </c>
      <c r="CK28" s="10">
        <f>sum_all_txt!CO27</f>
        <v>9.8921999999999996E-2</v>
      </c>
      <c r="CL28" s="10">
        <f>sum_all_txt!CP27</f>
        <v>9.6799999999999997E-2</v>
      </c>
      <c r="CM28" s="10">
        <f>sum_all_txt!CQ27</f>
        <v>9.4551999999999997E-2</v>
      </c>
      <c r="CN28" s="10">
        <f>sum_all_txt!CR27</f>
        <v>9.2566999999999997E-2</v>
      </c>
      <c r="CO28" s="10">
        <f>sum_all_txt!CS27</f>
        <v>9.1410000000000005E-2</v>
      </c>
      <c r="CP28" s="10">
        <f>sum_all_txt!CT27</f>
        <v>9.0204000000000006E-2</v>
      </c>
      <c r="CQ28" s="10">
        <f>sum_all_txt!CU27</f>
        <v>8.9375999999999997E-2</v>
      </c>
      <c r="CR28" s="10">
        <f>sum_all_txt!CV27</f>
        <v>8.9247999999999994E-2</v>
      </c>
      <c r="CS28" s="10">
        <f>sum_all_txt!CW27</f>
        <v>8.9317999999999995E-2</v>
      </c>
      <c r="CT28" s="10">
        <f>sum_all_txt!CX27</f>
        <v>8.9149000000000006E-2</v>
      </c>
      <c r="CU28" s="10">
        <f>sum_all_txt!CY27</f>
        <v>8.8774000000000006E-2</v>
      </c>
      <c r="CV28" s="10">
        <f>sum_all_txt!CZ27</f>
        <v>8.8317000000000007E-2</v>
      </c>
      <c r="CW28" s="10">
        <f>sum_all_txt!DA27</f>
        <v>8.8164000000000006E-2</v>
      </c>
      <c r="CX28" s="10">
        <f>sum_all_txt!DB27</f>
        <v>8.7767999999999999E-2</v>
      </c>
      <c r="CY28" s="10">
        <f>sum_all_txt!DC27</f>
        <v>8.8599999999999998E-2</v>
      </c>
      <c r="CZ28" s="10">
        <f>sum_all_txt!DD27</f>
        <v>8.9950000000000002E-2</v>
      </c>
      <c r="DA28" s="10">
        <f>sum_all_txt!DE27</f>
        <v>9.0978000000000003E-2</v>
      </c>
      <c r="DB28" s="10">
        <f>sum_all_txt!DF27</f>
        <v>9.2301999999999995E-2</v>
      </c>
      <c r="DC28" s="10">
        <f>sum_all_txt!DG27</f>
        <v>9.3450000000000005E-2</v>
      </c>
      <c r="DD28" s="10">
        <f>sum_all_txt!DH27</f>
        <v>9.4657000000000005E-2</v>
      </c>
      <c r="DE28" s="10">
        <f>sum_all_txt!DI27</f>
        <v>9.5992999999999995E-2</v>
      </c>
      <c r="DF28" s="10">
        <f>sum_all_txt!DJ27</f>
        <v>9.7836999999999993E-2</v>
      </c>
      <c r="DG28" s="10">
        <f>sum_all_txt!DK27</f>
        <v>9.9187999999999998E-2</v>
      </c>
      <c r="DH28">
        <f>sum_all_txt!DL27</f>
        <v>0.100693</v>
      </c>
      <c r="DI28">
        <f>sum_all_txt!DM27</f>
        <v>0.102228</v>
      </c>
      <c r="DJ28">
        <f>sum_all_txt!DN27</f>
        <v>0.104688</v>
      </c>
      <c r="DK28">
        <f>sum_all_txt!DO27</f>
        <v>0.10803500000000001</v>
      </c>
      <c r="DL28">
        <f>sum_all_txt!DP27</f>
        <v>0.111022</v>
      </c>
    </row>
    <row r="29" spans="1:116" x14ac:dyDescent="0.2">
      <c r="A29" t="str">
        <f>sum_all_txt!A28</f>
        <v>sum_rawlitc.nc.txt</v>
      </c>
      <c r="B29">
        <f>sum_all_txt!F28</f>
        <v>0.262625</v>
      </c>
      <c r="C29">
        <f>sum_all_txt!G28</f>
        <v>0.27041300000000001</v>
      </c>
      <c r="D29">
        <f>sum_all_txt!H28</f>
        <v>0.28672500000000001</v>
      </c>
      <c r="E29">
        <f>sum_all_txt!I28</f>
        <v>0.30044500000000002</v>
      </c>
      <c r="F29">
        <f>sum_all_txt!J28</f>
        <v>0.30888900000000002</v>
      </c>
      <c r="G29">
        <f>sum_all_txt!K28</f>
        <v>0.31389</v>
      </c>
      <c r="H29">
        <f>sum_all_txt!L28</f>
        <v>0.31754599999999999</v>
      </c>
      <c r="I29">
        <f>sum_all_txt!M28</f>
        <v>0.32024999999999998</v>
      </c>
      <c r="J29">
        <f>sum_all_txt!N28</f>
        <v>0.322098</v>
      </c>
      <c r="K29">
        <f>sum_all_txt!O28</f>
        <v>0.32333499999999998</v>
      </c>
      <c r="L29">
        <f>sum_all_txt!P28</f>
        <v>0.32423600000000002</v>
      </c>
      <c r="M29">
        <f>sum_all_txt!Q28</f>
        <v>0.32486500000000001</v>
      </c>
      <c r="N29">
        <f>sum_all_txt!R28</f>
        <v>0.32549699999999998</v>
      </c>
      <c r="O29">
        <f>sum_all_txt!S28</f>
        <v>0.32578000000000001</v>
      </c>
      <c r="P29">
        <f>sum_all_txt!T28</f>
        <v>0.32603100000000002</v>
      </c>
      <c r="Q29">
        <f>sum_all_txt!U28</f>
        <v>0.32662600000000003</v>
      </c>
      <c r="R29">
        <f>sum_all_txt!V28</f>
        <v>0.32669599999999999</v>
      </c>
      <c r="S29">
        <f>sum_all_txt!W28</f>
        <v>0.32694299999999998</v>
      </c>
      <c r="T29">
        <f>sum_all_txt!X28</f>
        <v>0.32746199999999998</v>
      </c>
      <c r="U29">
        <f>sum_all_txt!Y28</f>
        <v>0.32763599999999998</v>
      </c>
      <c r="V29">
        <f>sum_all_txt!Z28</f>
        <v>0.32743800000000001</v>
      </c>
      <c r="W29">
        <f>sum_all_txt!AA28</f>
        <v>0.32738499999999998</v>
      </c>
      <c r="X29">
        <f>sum_all_txt!AB28</f>
        <v>0.32771899999999998</v>
      </c>
      <c r="Y29">
        <f>sum_all_txt!AC28</f>
        <v>0.32799400000000001</v>
      </c>
      <c r="Z29">
        <f>sum_all_txt!AD28</f>
        <v>0.32795800000000003</v>
      </c>
      <c r="AA29">
        <f>sum_all_txt!AE28</f>
        <v>0.32810299999999998</v>
      </c>
      <c r="AB29">
        <f>sum_all_txt!AF28</f>
        <v>0.32844699999999999</v>
      </c>
      <c r="AC29">
        <f>sum_all_txt!AG28</f>
        <v>0.328546</v>
      </c>
      <c r="AD29">
        <f>sum_all_txt!AH28</f>
        <v>0.32908500000000002</v>
      </c>
      <c r="AE29">
        <f>sum_all_txt!AI28</f>
        <v>0.32964399999999999</v>
      </c>
      <c r="AF29">
        <f>sum_all_txt!AJ28</f>
        <v>0.33001799999999998</v>
      </c>
      <c r="AG29">
        <f>sum_all_txt!AK28</f>
        <v>0.33050099999999999</v>
      </c>
      <c r="AH29">
        <f>sum_all_txt!AL28</f>
        <v>0.33055400000000001</v>
      </c>
      <c r="AI29">
        <f>sum_all_txt!AM28</f>
        <v>0.33051700000000001</v>
      </c>
      <c r="AJ29">
        <f>sum_all_txt!AN28</f>
        <v>0.33060099999999998</v>
      </c>
      <c r="AK29">
        <f>sum_all_txt!AO28</f>
        <v>0.33117999999999997</v>
      </c>
      <c r="AL29">
        <f>sum_all_txt!AP28</f>
        <v>0.33129599999999998</v>
      </c>
      <c r="AM29">
        <f>sum_all_txt!AQ28</f>
        <v>0.331534</v>
      </c>
      <c r="AN29">
        <f>sum_all_txt!AR28</f>
        <v>0.33199499999999998</v>
      </c>
      <c r="AO29">
        <f>sum_all_txt!AS28</f>
        <v>0.332455</v>
      </c>
      <c r="AP29">
        <f>sum_all_txt!AT28</f>
        <v>0.33261200000000002</v>
      </c>
      <c r="AQ29">
        <f>sum_all_txt!AU28</f>
        <v>0.33215299999999998</v>
      </c>
      <c r="AR29">
        <f>sum_all_txt!AV28</f>
        <v>0.33225500000000002</v>
      </c>
      <c r="AS29">
        <f>sum_all_txt!AW28</f>
        <v>0.33300099999999999</v>
      </c>
      <c r="AT29">
        <f>sum_all_txt!AX28</f>
        <v>0.33329599999999998</v>
      </c>
      <c r="AU29">
        <f>sum_all_txt!AY28</f>
        <v>0.33347100000000002</v>
      </c>
      <c r="AV29">
        <f>sum_all_txt!AZ28</f>
        <v>0.33405299999999999</v>
      </c>
      <c r="AW29">
        <f>sum_all_txt!BA28</f>
        <v>0.33419399999999999</v>
      </c>
      <c r="AX29">
        <f>sum_all_txt!BB28</f>
        <v>0.33387299999999998</v>
      </c>
      <c r="AY29">
        <f>sum_all_txt!BC28</f>
        <v>0.33400600000000003</v>
      </c>
      <c r="AZ29">
        <f>sum_all_txt!BD28</f>
        <v>0.33484900000000001</v>
      </c>
      <c r="BA29">
        <f>sum_all_txt!BE28</f>
        <v>0.33554800000000001</v>
      </c>
      <c r="BB29">
        <f>sum_all_txt!BF28</f>
        <v>0.33575300000000002</v>
      </c>
      <c r="BC29">
        <f>sum_all_txt!BG28</f>
        <v>0.33631</v>
      </c>
      <c r="BD29">
        <f>sum_all_txt!BH28</f>
        <v>0.337177</v>
      </c>
      <c r="BE29">
        <f>sum_all_txt!BI28</f>
        <v>0.33802100000000002</v>
      </c>
      <c r="BF29">
        <f>sum_all_txt!BJ28</f>
        <v>0.33836899999999998</v>
      </c>
      <c r="BG29">
        <f>sum_all_txt!BK28</f>
        <v>0.33879199999999998</v>
      </c>
      <c r="BH29">
        <f>sum_all_txt!BL28</f>
        <v>0.33884399999999998</v>
      </c>
      <c r="BI29">
        <f>sum_all_txt!BM28</f>
        <v>0.33924100000000001</v>
      </c>
      <c r="BJ29">
        <f>sum_all_txt!BN28</f>
        <v>0.340119</v>
      </c>
      <c r="BK29">
        <f>sum_all_txt!BO28</f>
        <v>0.34071099999999999</v>
      </c>
      <c r="BL29">
        <f>sum_all_txt!BP28</f>
        <v>0.34131800000000001</v>
      </c>
      <c r="BM29">
        <f>sum_all_txt!BQ28</f>
        <v>0.34197499999999997</v>
      </c>
      <c r="BN29">
        <f>sum_all_txt!BR28</f>
        <v>0.34256599999999998</v>
      </c>
      <c r="BO29">
        <f>sum_all_txt!BS28</f>
        <v>0.343061</v>
      </c>
      <c r="BP29">
        <f>sum_all_txt!BT28</f>
        <v>0.34347499999999997</v>
      </c>
      <c r="BQ29">
        <f>sum_all_txt!BU28</f>
        <v>0.343727</v>
      </c>
      <c r="BR29">
        <f>sum_all_txt!BV28</f>
        <v>0.33633800000000003</v>
      </c>
      <c r="BS29">
        <f>sum_all_txt!BW28</f>
        <v>0.34377799999999997</v>
      </c>
      <c r="BT29" s="10">
        <f>sum_all_txt!BX28</f>
        <v>0.34088099999999999</v>
      </c>
      <c r="BU29" s="10">
        <f>sum_all_txt!BY28</f>
        <v>0.34498800000000002</v>
      </c>
      <c r="BV29" s="10">
        <f>sum_all_txt!BZ28</f>
        <v>0.35670499999999999</v>
      </c>
      <c r="BW29" s="10">
        <f>sum_all_txt!CA28</f>
        <v>0.36154700000000001</v>
      </c>
      <c r="BX29" s="10">
        <f>sum_all_txt!CB28</f>
        <v>0.36647099999999999</v>
      </c>
      <c r="BY29" s="10">
        <f>sum_all_txt!CC28</f>
        <v>0.36429800000000001</v>
      </c>
      <c r="BZ29" s="10">
        <f>sum_all_txt!CD28</f>
        <v>0.349688</v>
      </c>
      <c r="CA29" s="10">
        <f>sum_all_txt!CE28</f>
        <v>0.32855899999999999</v>
      </c>
      <c r="CB29" s="10">
        <f>sum_all_txt!CF28</f>
        <v>0.33802900000000002</v>
      </c>
      <c r="CC29" s="10">
        <f>sum_all_txt!CG28</f>
        <v>0.34407900000000002</v>
      </c>
      <c r="CD29" s="10">
        <f>sum_all_txt!CH28</f>
        <v>0.34245700000000001</v>
      </c>
      <c r="CE29" s="10">
        <f>sum_all_txt!CI28</f>
        <v>0.34796300000000002</v>
      </c>
      <c r="CF29" s="10">
        <f>sum_all_txt!CJ28</f>
        <v>0.35380699999999998</v>
      </c>
      <c r="CG29" s="10">
        <f>sum_all_txt!CK28</f>
        <v>0.353659</v>
      </c>
      <c r="CH29" s="10">
        <f>sum_all_txt!CL28</f>
        <v>0.34424199999999999</v>
      </c>
      <c r="CI29" s="10">
        <f>sum_all_txt!CM28</f>
        <v>0.33734399999999998</v>
      </c>
      <c r="CJ29" s="10">
        <f>sum_all_txt!CN28</f>
        <v>0.34226099999999998</v>
      </c>
      <c r="CK29" s="10">
        <f>sum_all_txt!CO28</f>
        <v>0.34523700000000002</v>
      </c>
      <c r="CL29" s="10">
        <f>sum_all_txt!CP28</f>
        <v>0.34494900000000001</v>
      </c>
      <c r="CM29" s="10">
        <f>sum_all_txt!CQ28</f>
        <v>0.33591900000000002</v>
      </c>
      <c r="CN29" s="10">
        <f>sum_all_txt!CR28</f>
        <v>0.347335</v>
      </c>
      <c r="CO29" s="10">
        <f>sum_all_txt!CS28</f>
        <v>0.35741899999999999</v>
      </c>
      <c r="CP29" s="10">
        <f>sum_all_txt!CT28</f>
        <v>0.35397699999999999</v>
      </c>
      <c r="CQ29" s="10">
        <f>sum_all_txt!CU28</f>
        <v>0.35399700000000001</v>
      </c>
      <c r="CR29" s="10">
        <f>sum_all_txt!CV28</f>
        <v>0.35626999999999998</v>
      </c>
      <c r="CS29" s="10">
        <f>sum_all_txt!CW28</f>
        <v>0.35297499999999998</v>
      </c>
      <c r="CT29" s="10">
        <f>sum_all_txt!CX28</f>
        <v>0.35548200000000002</v>
      </c>
      <c r="CU29" s="10">
        <f>sum_all_txt!CY28</f>
        <v>0.34493400000000002</v>
      </c>
      <c r="CV29" s="10">
        <f>sum_all_txt!CZ28</f>
        <v>0.338723</v>
      </c>
      <c r="CW29" s="10">
        <f>sum_all_txt!DA28</f>
        <v>0.32304300000000002</v>
      </c>
      <c r="CX29" s="10">
        <f>sum_all_txt!DB28</f>
        <v>0.33935999999999999</v>
      </c>
      <c r="CY29" s="10">
        <f>sum_all_txt!DC28</f>
        <v>0.36027999999999999</v>
      </c>
      <c r="CZ29" s="10">
        <f>sum_all_txt!DD28</f>
        <v>0.36093500000000001</v>
      </c>
      <c r="DA29" s="10">
        <f>sum_all_txt!DE28</f>
        <v>0.36000399999999999</v>
      </c>
      <c r="DB29" s="10">
        <f>sum_all_txt!DF28</f>
        <v>0.35298000000000002</v>
      </c>
      <c r="DC29" s="10">
        <f>sum_all_txt!DG28</f>
        <v>0.34881400000000001</v>
      </c>
      <c r="DD29" s="10">
        <f>sum_all_txt!DH28</f>
        <v>0.361674</v>
      </c>
      <c r="DE29" s="10">
        <f>sum_all_txt!DI28</f>
        <v>0.363707</v>
      </c>
      <c r="DF29" s="10">
        <f>sum_all_txt!DJ28</f>
        <v>0.36180699999999999</v>
      </c>
      <c r="DG29" s="10">
        <f>sum_all_txt!DK28</f>
        <v>0.34921799999999997</v>
      </c>
      <c r="DH29">
        <f>sum_all_txt!DL28</f>
        <v>0.32921099999999998</v>
      </c>
      <c r="DI29">
        <f>sum_all_txt!DM28</f>
        <v>0.34685199999999999</v>
      </c>
      <c r="DJ29">
        <f>sum_all_txt!DN28</f>
        <v>0.36424200000000001</v>
      </c>
      <c r="DK29">
        <f>sum_all_txt!DO28</f>
        <v>0.37297999999999998</v>
      </c>
      <c r="DL29">
        <f>sum_all_txt!DP28</f>
        <v>0.37108099999999999</v>
      </c>
    </row>
    <row r="30" spans="1:116" x14ac:dyDescent="0.2">
      <c r="A30" t="str">
        <f>sum_all_txt!A29</f>
        <v>sum_fallw.nc.txt</v>
      </c>
      <c r="B30">
        <f>sum_all_txt!F29</f>
        <v>0.13923199999999999</v>
      </c>
      <c r="C30">
        <f>sum_all_txt!G29</f>
        <v>0.13649800000000001</v>
      </c>
      <c r="D30">
        <f>sum_all_txt!H29</f>
        <v>0.13586100000000001</v>
      </c>
      <c r="E30">
        <f>sum_all_txt!I29</f>
        <v>0.13608000000000001</v>
      </c>
      <c r="F30">
        <f>sum_all_txt!J29</f>
        <v>0.13675999999999999</v>
      </c>
      <c r="G30">
        <f>sum_all_txt!K29</f>
        <v>0.13777</v>
      </c>
      <c r="H30">
        <f>sum_all_txt!L29</f>
        <v>0.13907900000000001</v>
      </c>
      <c r="I30">
        <f>sum_all_txt!M29</f>
        <v>0.14060800000000001</v>
      </c>
      <c r="J30">
        <f>sum_all_txt!N29</f>
        <v>0.14224200000000001</v>
      </c>
      <c r="K30">
        <f>sum_all_txt!O29</f>
        <v>0.14394100000000001</v>
      </c>
      <c r="L30">
        <f>sum_all_txt!P29</f>
        <v>0.14560100000000001</v>
      </c>
      <c r="M30">
        <f>sum_all_txt!Q29</f>
        <v>0.14721100000000001</v>
      </c>
      <c r="N30">
        <f>sum_all_txt!R29</f>
        <v>0.14876400000000001</v>
      </c>
      <c r="O30">
        <f>sum_all_txt!S29</f>
        <v>0.150253</v>
      </c>
      <c r="P30">
        <f>sum_all_txt!T29</f>
        <v>0.15166299999999999</v>
      </c>
      <c r="Q30">
        <f>sum_all_txt!U29</f>
        <v>0.153027</v>
      </c>
      <c r="R30">
        <f>sum_all_txt!V29</f>
        <v>0.154281</v>
      </c>
      <c r="S30">
        <f>sum_all_txt!W29</f>
        <v>0.155422</v>
      </c>
      <c r="T30">
        <f>sum_all_txt!X29</f>
        <v>0.156559</v>
      </c>
      <c r="U30">
        <f>sum_all_txt!Y29</f>
        <v>0.15759899999999999</v>
      </c>
      <c r="V30">
        <f>sum_all_txt!Z29</f>
        <v>0.15848499999999999</v>
      </c>
      <c r="W30">
        <f>sum_all_txt!AA29</f>
        <v>0.15929499999999999</v>
      </c>
      <c r="X30">
        <f>sum_all_txt!AB29</f>
        <v>0.160025</v>
      </c>
      <c r="Y30">
        <f>sum_all_txt!AC29</f>
        <v>0.16073999999999999</v>
      </c>
      <c r="Z30">
        <f>sum_all_txt!AD29</f>
        <v>0.16136</v>
      </c>
      <c r="AA30">
        <f>sum_all_txt!AE29</f>
        <v>0.161913</v>
      </c>
      <c r="AB30">
        <f>sum_all_txt!AF29</f>
        <v>0.16247300000000001</v>
      </c>
      <c r="AC30">
        <f>sum_all_txt!AG29</f>
        <v>0.162937</v>
      </c>
      <c r="AD30">
        <f>sum_all_txt!AH29</f>
        <v>0.163356</v>
      </c>
      <c r="AE30">
        <f>sum_all_txt!AI29</f>
        <v>0.16381299999999999</v>
      </c>
      <c r="AF30">
        <f>sum_all_txt!AJ29</f>
        <v>0.16422999999999999</v>
      </c>
      <c r="AG30">
        <f>sum_all_txt!AK29</f>
        <v>0.16456899999999999</v>
      </c>
      <c r="AH30">
        <f>sum_all_txt!AL29</f>
        <v>0.16483999999999999</v>
      </c>
      <c r="AI30">
        <f>sum_all_txt!AM29</f>
        <v>0.16506799999999999</v>
      </c>
      <c r="AJ30">
        <f>sum_all_txt!AN29</f>
        <v>0.165268</v>
      </c>
      <c r="AK30">
        <f>sum_all_txt!AO29</f>
        <v>0.16548399999999999</v>
      </c>
      <c r="AL30">
        <f>sum_all_txt!AP29</f>
        <v>0.16567000000000001</v>
      </c>
      <c r="AM30">
        <f>sum_all_txt!AQ29</f>
        <v>0.16577600000000001</v>
      </c>
      <c r="AN30">
        <f>sum_all_txt!AR29</f>
        <v>0.16594</v>
      </c>
      <c r="AO30">
        <f>sum_all_txt!AS29</f>
        <v>0.16608899999999999</v>
      </c>
      <c r="AP30">
        <f>sum_all_txt!AT29</f>
        <v>0.16614599999999999</v>
      </c>
      <c r="AQ30">
        <f>sum_all_txt!AU29</f>
        <v>0.16613800000000001</v>
      </c>
      <c r="AR30">
        <f>sum_all_txt!AV29</f>
        <v>0.16611000000000001</v>
      </c>
      <c r="AS30">
        <f>sum_all_txt!AW29</f>
        <v>0.16616700000000001</v>
      </c>
      <c r="AT30">
        <f>sum_all_txt!AX29</f>
        <v>0.166215</v>
      </c>
      <c r="AU30">
        <f>sum_all_txt!AY29</f>
        <v>0.166241</v>
      </c>
      <c r="AV30">
        <f>sum_all_txt!AZ29</f>
        <v>0.16628599999999999</v>
      </c>
      <c r="AW30">
        <f>sum_all_txt!BA29</f>
        <v>0.166328</v>
      </c>
      <c r="AX30">
        <f>sum_all_txt!BB29</f>
        <v>0.16628000000000001</v>
      </c>
      <c r="AY30">
        <f>sum_all_txt!BC29</f>
        <v>0.16622600000000001</v>
      </c>
      <c r="AZ30">
        <f>sum_all_txt!BD29</f>
        <v>0.166215</v>
      </c>
      <c r="BA30">
        <f>sum_all_txt!BE29</f>
        <v>0.16630400000000001</v>
      </c>
      <c r="BB30">
        <f>sum_all_txt!BF29</f>
        <v>0.16633500000000001</v>
      </c>
      <c r="BC30">
        <f>sum_all_txt!BG29</f>
        <v>0.16634399999999999</v>
      </c>
      <c r="BD30">
        <f>sum_all_txt!BH29</f>
        <v>0.16645599999999999</v>
      </c>
      <c r="BE30">
        <f>sum_all_txt!BI29</f>
        <v>0.166578</v>
      </c>
      <c r="BF30">
        <f>sum_all_txt!BJ29</f>
        <v>0.16667499999999999</v>
      </c>
      <c r="BG30">
        <f>sum_all_txt!BK29</f>
        <v>0.16684499999999999</v>
      </c>
      <c r="BH30">
        <f>sum_all_txt!BL29</f>
        <v>0.16697300000000001</v>
      </c>
      <c r="BI30">
        <f>sum_all_txt!BM29</f>
        <v>0.16700599999999999</v>
      </c>
      <c r="BJ30">
        <f>sum_all_txt!BN29</f>
        <v>0.167158</v>
      </c>
      <c r="BK30">
        <f>sum_all_txt!BO29</f>
        <v>0.167375</v>
      </c>
      <c r="BL30">
        <f>sum_all_txt!BP29</f>
        <v>0.16761400000000001</v>
      </c>
      <c r="BM30">
        <f>sum_all_txt!BQ29</f>
        <v>0.16783200000000001</v>
      </c>
      <c r="BN30">
        <f>sum_all_txt!BR29</f>
        <v>0.167991</v>
      </c>
      <c r="BO30">
        <f>sum_all_txt!BS29</f>
        <v>0.168181</v>
      </c>
      <c r="BP30">
        <f>sum_all_txt!BT29</f>
        <v>0.168408</v>
      </c>
      <c r="BQ30">
        <f>sum_all_txt!BU29</f>
        <v>0.16858899999999999</v>
      </c>
      <c r="BR30">
        <f>sum_all_txt!BV29</f>
        <v>0.15387400000000001</v>
      </c>
      <c r="BS30">
        <f>sum_all_txt!BW29</f>
        <v>0.16312099999999999</v>
      </c>
      <c r="BT30" s="10">
        <f>sum_all_txt!BX29</f>
        <v>0.16145200000000001</v>
      </c>
      <c r="BU30" s="10">
        <f>sum_all_txt!BY29</f>
        <v>0.16305600000000001</v>
      </c>
      <c r="BV30" s="10">
        <f>sum_all_txt!BZ29</f>
        <v>0.162519</v>
      </c>
      <c r="BW30" s="10">
        <f>sum_all_txt!CA29</f>
        <v>0.15789900000000001</v>
      </c>
      <c r="BX30" s="10">
        <f>sum_all_txt!CB29</f>
        <v>0.160519</v>
      </c>
      <c r="BY30" s="10">
        <f>sum_all_txt!CC29</f>
        <v>0.18056900000000001</v>
      </c>
      <c r="BZ30" s="10">
        <f>sum_all_txt!CD29</f>
        <v>0.17843400000000001</v>
      </c>
      <c r="CA30" s="10">
        <f>sum_all_txt!CE29</f>
        <v>0.15743699999999999</v>
      </c>
      <c r="CB30" s="10">
        <f>sum_all_txt!CF29</f>
        <v>0.15484500000000001</v>
      </c>
      <c r="CC30" s="10">
        <f>sum_all_txt!CG29</f>
        <v>0.15570000000000001</v>
      </c>
      <c r="CD30" s="10">
        <f>sum_all_txt!CH29</f>
        <v>0.175924</v>
      </c>
      <c r="CE30" s="10">
        <f>sum_all_txt!CI29</f>
        <v>0.19425100000000001</v>
      </c>
      <c r="CF30" s="10">
        <f>sum_all_txt!CJ29</f>
        <v>0.190193</v>
      </c>
      <c r="CG30" s="10">
        <f>sum_all_txt!CK29</f>
        <v>0.18800500000000001</v>
      </c>
      <c r="CH30" s="10">
        <f>sum_all_txt!CL29</f>
        <v>0.18163499999999999</v>
      </c>
      <c r="CI30" s="10">
        <f>sum_all_txt!CM29</f>
        <v>0.17519899999999999</v>
      </c>
      <c r="CJ30" s="10">
        <f>sum_all_txt!CN29</f>
        <v>0.16885700000000001</v>
      </c>
      <c r="CK30" s="10">
        <f>sum_all_txt!CO29</f>
        <v>0.16484299999999999</v>
      </c>
      <c r="CL30" s="10">
        <f>sum_all_txt!CP29</f>
        <v>0.161218</v>
      </c>
      <c r="CM30" s="10">
        <f>sum_all_txt!CQ29</f>
        <v>0.15740399999999999</v>
      </c>
      <c r="CN30" s="10">
        <f>sum_all_txt!CR29</f>
        <v>0.15407899999999999</v>
      </c>
      <c r="CO30" s="10">
        <f>sum_all_txt!CS29</f>
        <v>0.153726</v>
      </c>
      <c r="CP30" s="10">
        <f>sum_all_txt!CT29</f>
        <v>0.15118300000000001</v>
      </c>
      <c r="CQ30" s="10">
        <f>sum_all_txt!CU29</f>
        <v>0.151259</v>
      </c>
      <c r="CR30" s="10">
        <f>sum_all_txt!CV29</f>
        <v>0.15139</v>
      </c>
      <c r="CS30" s="10">
        <f>sum_all_txt!CW29</f>
        <v>0.152588</v>
      </c>
      <c r="CT30" s="10">
        <f>sum_all_txt!CX29</f>
        <v>0.150953</v>
      </c>
      <c r="CU30" s="10">
        <f>sum_all_txt!CY29</f>
        <v>0.149898</v>
      </c>
      <c r="CV30" s="10">
        <f>sum_all_txt!CZ29</f>
        <v>0.14813000000000001</v>
      </c>
      <c r="CW30" s="10">
        <f>sum_all_txt!DA29</f>
        <v>0.145923</v>
      </c>
      <c r="CX30" s="10">
        <f>sum_all_txt!DB29</f>
        <v>0.14322099999999999</v>
      </c>
      <c r="CY30" s="10">
        <f>sum_all_txt!DC29</f>
        <v>0.145699</v>
      </c>
      <c r="CZ30" s="10">
        <f>sum_all_txt!DD29</f>
        <v>0.14729500000000001</v>
      </c>
      <c r="DA30" s="10">
        <f>sum_all_txt!DE29</f>
        <v>0.148089</v>
      </c>
      <c r="DB30" s="10">
        <f>sum_all_txt!DF29</f>
        <v>0.14868600000000001</v>
      </c>
      <c r="DC30" s="10">
        <f>sum_all_txt!DG29</f>
        <v>0.14790400000000001</v>
      </c>
      <c r="DD30" s="10">
        <f>sum_all_txt!DH29</f>
        <v>0.148177</v>
      </c>
      <c r="DE30" s="10">
        <f>sum_all_txt!DI29</f>
        <v>0.149169</v>
      </c>
      <c r="DF30" s="10">
        <f>sum_all_txt!DJ29</f>
        <v>0.15032699999999999</v>
      </c>
      <c r="DG30" s="10">
        <f>sum_all_txt!DK29</f>
        <v>0.14910399999999999</v>
      </c>
      <c r="DH30">
        <f>sum_all_txt!DL29</f>
        <v>0.145922</v>
      </c>
      <c r="DI30">
        <f>sum_all_txt!DM29</f>
        <v>0.145147</v>
      </c>
      <c r="DJ30">
        <f>sum_all_txt!DN29</f>
        <v>0.14669299999999999</v>
      </c>
      <c r="DK30">
        <f>sum_all_txt!DO29</f>
        <v>0.14976900000000001</v>
      </c>
      <c r="DL30">
        <f>sum_all_txt!DP29</f>
        <v>0.151418</v>
      </c>
    </row>
    <row r="31" spans="1:116" x14ac:dyDescent="0.2">
      <c r="A31" t="str">
        <f>sum_all_txt!A30</f>
        <v>sum_livc2std.nc.txt</v>
      </c>
      <c r="B31">
        <f>sum_all_txt!F30</f>
        <v>0</v>
      </c>
      <c r="C31">
        <f>sum_all_txt!G30</f>
        <v>0</v>
      </c>
      <c r="D31">
        <f>sum_all_txt!H30</f>
        <v>0</v>
      </c>
      <c r="E31">
        <f>sum_all_txt!I30</f>
        <v>0</v>
      </c>
      <c r="F31">
        <f>sum_all_txt!J30</f>
        <v>0</v>
      </c>
      <c r="G31">
        <f>sum_all_txt!K30</f>
        <v>0</v>
      </c>
      <c r="H31">
        <f>sum_all_txt!L30</f>
        <v>0</v>
      </c>
      <c r="I31">
        <f>sum_all_txt!M30</f>
        <v>0</v>
      </c>
      <c r="J31">
        <f>sum_all_txt!N30</f>
        <v>0</v>
      </c>
      <c r="K31">
        <f>sum_all_txt!O30</f>
        <v>0</v>
      </c>
      <c r="L31">
        <f>sum_all_txt!P30</f>
        <v>0</v>
      </c>
      <c r="M31">
        <f>sum_all_txt!Q30</f>
        <v>0</v>
      </c>
      <c r="N31">
        <f>sum_all_txt!R30</f>
        <v>0</v>
      </c>
      <c r="O31">
        <f>sum_all_txt!S30</f>
        <v>0</v>
      </c>
      <c r="P31">
        <f>sum_all_txt!T30</f>
        <v>0</v>
      </c>
      <c r="Q31">
        <f>sum_all_txt!U30</f>
        <v>0</v>
      </c>
      <c r="R31">
        <f>sum_all_txt!V30</f>
        <v>0</v>
      </c>
      <c r="S31">
        <f>sum_all_txt!W30</f>
        <v>0</v>
      </c>
      <c r="T31">
        <f>sum_all_txt!X30</f>
        <v>0</v>
      </c>
      <c r="U31">
        <f>sum_all_txt!Y30</f>
        <v>0</v>
      </c>
      <c r="V31">
        <f>sum_all_txt!Z30</f>
        <v>0</v>
      </c>
      <c r="W31">
        <f>sum_all_txt!AA30</f>
        <v>0</v>
      </c>
      <c r="X31">
        <f>sum_all_txt!AB30</f>
        <v>0</v>
      </c>
      <c r="Y31">
        <f>sum_all_txt!AC30</f>
        <v>0</v>
      </c>
      <c r="Z31">
        <f>sum_all_txt!AD30</f>
        <v>0</v>
      </c>
      <c r="AA31">
        <f>sum_all_txt!AE30</f>
        <v>0</v>
      </c>
      <c r="AB31">
        <f>sum_all_txt!AF30</f>
        <v>0</v>
      </c>
      <c r="AC31">
        <f>sum_all_txt!AG30</f>
        <v>0</v>
      </c>
      <c r="AD31">
        <f>sum_all_txt!AH30</f>
        <v>0</v>
      </c>
      <c r="AE31">
        <f>sum_all_txt!AI30</f>
        <v>0</v>
      </c>
      <c r="AF31">
        <f>sum_all_txt!AJ30</f>
        <v>0</v>
      </c>
      <c r="AG31">
        <f>sum_all_txt!AK30</f>
        <v>0</v>
      </c>
      <c r="AH31">
        <f>sum_all_txt!AL30</f>
        <v>0</v>
      </c>
      <c r="AI31">
        <f>sum_all_txt!AM30</f>
        <v>0</v>
      </c>
      <c r="AJ31">
        <f>sum_all_txt!AN30</f>
        <v>0</v>
      </c>
      <c r="AK31">
        <f>sum_all_txt!AO30</f>
        <v>0</v>
      </c>
      <c r="AL31">
        <f>sum_all_txt!AP30</f>
        <v>0</v>
      </c>
      <c r="AM31">
        <f>sum_all_txt!AQ30</f>
        <v>0</v>
      </c>
      <c r="AN31">
        <f>sum_all_txt!AR30</f>
        <v>0</v>
      </c>
      <c r="AO31">
        <f>sum_all_txt!AS30</f>
        <v>0</v>
      </c>
      <c r="AP31">
        <f>sum_all_txt!AT30</f>
        <v>0</v>
      </c>
      <c r="AQ31">
        <f>sum_all_txt!AU30</f>
        <v>0</v>
      </c>
      <c r="AR31">
        <f>sum_all_txt!AV30</f>
        <v>0</v>
      </c>
      <c r="AS31">
        <f>sum_all_txt!AW30</f>
        <v>0</v>
      </c>
      <c r="AT31">
        <f>sum_all_txt!AX30</f>
        <v>0</v>
      </c>
      <c r="AU31">
        <f>sum_all_txt!AY30</f>
        <v>0</v>
      </c>
      <c r="AV31">
        <f>sum_all_txt!AZ30</f>
        <v>0</v>
      </c>
      <c r="AW31">
        <f>sum_all_txt!BA30</f>
        <v>0</v>
      </c>
      <c r="AX31">
        <f>sum_all_txt!BB30</f>
        <v>0</v>
      </c>
      <c r="AY31">
        <f>sum_all_txt!BC30</f>
        <v>0</v>
      </c>
      <c r="AZ31">
        <f>sum_all_txt!BD30</f>
        <v>0</v>
      </c>
      <c r="BA31">
        <f>sum_all_txt!BE30</f>
        <v>0</v>
      </c>
      <c r="BB31">
        <f>sum_all_txt!BF30</f>
        <v>0</v>
      </c>
      <c r="BC31">
        <f>sum_all_txt!BG30</f>
        <v>0</v>
      </c>
      <c r="BD31">
        <f>sum_all_txt!BH30</f>
        <v>0</v>
      </c>
      <c r="BE31">
        <f>sum_all_txt!BI30</f>
        <v>0</v>
      </c>
      <c r="BF31">
        <f>sum_all_txt!BJ30</f>
        <v>0</v>
      </c>
      <c r="BG31">
        <f>sum_all_txt!BK30</f>
        <v>0</v>
      </c>
      <c r="BH31">
        <f>sum_all_txt!BL30</f>
        <v>0</v>
      </c>
      <c r="BI31">
        <f>sum_all_txt!BM30</f>
        <v>0</v>
      </c>
      <c r="BJ31">
        <f>sum_all_txt!BN30</f>
        <v>0</v>
      </c>
      <c r="BK31">
        <f>sum_all_txt!BO30</f>
        <v>0</v>
      </c>
      <c r="BL31">
        <f>sum_all_txt!BP30</f>
        <v>0</v>
      </c>
      <c r="BM31">
        <f>sum_all_txt!BQ30</f>
        <v>0</v>
      </c>
      <c r="BN31">
        <f>sum_all_txt!BR30</f>
        <v>0</v>
      </c>
      <c r="BO31">
        <f>sum_all_txt!BS30</f>
        <v>0</v>
      </c>
      <c r="BP31">
        <f>sum_all_txt!BT30</f>
        <v>0</v>
      </c>
      <c r="BQ31">
        <f>sum_all_txt!BU30</f>
        <v>0</v>
      </c>
      <c r="BR31">
        <f>sum_all_txt!BV30</f>
        <v>0</v>
      </c>
      <c r="BS31">
        <f>sum_all_txt!BW30</f>
        <v>0</v>
      </c>
      <c r="BT31" s="10">
        <f>sum_all_txt!BX30</f>
        <v>5.7600000000000001E-4</v>
      </c>
      <c r="BU31" s="10">
        <f>sum_all_txt!BY30</f>
        <v>6.5399999999999996E-4</v>
      </c>
      <c r="BV31" s="10">
        <f>sum_all_txt!BZ30</f>
        <v>6.6100000000000002E-4</v>
      </c>
      <c r="BW31" s="10">
        <f>sum_all_txt!CA30</f>
        <v>5.7700000000000004E-4</v>
      </c>
      <c r="BX31" s="10">
        <f>sum_all_txt!CB30</f>
        <v>6.8300000000000001E-4</v>
      </c>
      <c r="BY31" s="10">
        <f>sum_all_txt!CC30</f>
        <v>5.1400000000000003E-4</v>
      </c>
      <c r="BZ31" s="10">
        <f>sum_all_txt!CD30</f>
        <v>5.8900000000000001E-4</v>
      </c>
      <c r="CA31" s="10">
        <f>sum_all_txt!CE30</f>
        <v>7.2199999999999999E-4</v>
      </c>
      <c r="CB31" s="10">
        <f>sum_all_txt!CF30</f>
        <v>6.8999999999999997E-4</v>
      </c>
      <c r="CC31" s="10">
        <f>sum_all_txt!CG30</f>
        <v>1.1490000000000001E-3</v>
      </c>
      <c r="CD31" s="10">
        <f>sum_all_txt!CH30</f>
        <v>9.6900000000000003E-4</v>
      </c>
      <c r="CE31" s="10">
        <f>sum_all_txt!CI30</f>
        <v>9.0899999999999998E-4</v>
      </c>
      <c r="CF31" s="10">
        <f>sum_all_txt!CJ30</f>
        <v>9.9500000000000001E-4</v>
      </c>
      <c r="CG31" s="10">
        <f>sum_all_txt!CK30</f>
        <v>1.0989999999999999E-3</v>
      </c>
      <c r="CH31" s="10">
        <f>sum_all_txt!CL30</f>
        <v>8.4400000000000002E-4</v>
      </c>
      <c r="CI31" s="10">
        <f>sum_all_txt!CM30</f>
        <v>8.9300000000000002E-4</v>
      </c>
      <c r="CJ31" s="10">
        <f>sum_all_txt!CN30</f>
        <v>8.6300000000000005E-4</v>
      </c>
      <c r="CK31" s="10">
        <f>sum_all_txt!CO30</f>
        <v>9.0300000000000005E-4</v>
      </c>
      <c r="CL31" s="10">
        <f>sum_all_txt!CP30</f>
        <v>9.5500000000000001E-4</v>
      </c>
      <c r="CM31" s="10">
        <f>sum_all_txt!CQ30</f>
        <v>8.1599999999999999E-4</v>
      </c>
      <c r="CN31" s="10">
        <f>sum_all_txt!CR30</f>
        <v>9.19E-4</v>
      </c>
      <c r="CO31" s="10">
        <f>sum_all_txt!CS30</f>
        <v>9.2400000000000002E-4</v>
      </c>
      <c r="CP31" s="10">
        <f>sum_all_txt!CT30</f>
        <v>9.3300000000000002E-4</v>
      </c>
      <c r="CQ31" s="10">
        <f>sum_all_txt!CU30</f>
        <v>7.67E-4</v>
      </c>
      <c r="CR31" s="10">
        <f>sum_all_txt!CV30</f>
        <v>1.039E-3</v>
      </c>
      <c r="CS31" s="10">
        <f>sum_all_txt!CW30</f>
        <v>8.9300000000000002E-4</v>
      </c>
      <c r="CT31" s="10">
        <f>sum_all_txt!CX30</f>
        <v>9.1299999999999997E-4</v>
      </c>
      <c r="CU31" s="10">
        <f>sum_all_txt!CY30</f>
        <v>8.4800000000000001E-4</v>
      </c>
      <c r="CV31" s="10">
        <f>sum_all_txt!CZ30</f>
        <v>9.4300000000000004E-4</v>
      </c>
      <c r="CW31" s="10">
        <f>sum_all_txt!DA30</f>
        <v>1.5989999999999999E-3</v>
      </c>
      <c r="CX31" s="10">
        <f>sum_all_txt!DB30</f>
        <v>6.9099999999999999E-4</v>
      </c>
      <c r="CY31" s="10">
        <f>sum_all_txt!DC30</f>
        <v>7.3800000000000005E-4</v>
      </c>
      <c r="CZ31" s="10">
        <f>sum_all_txt!DD30</f>
        <v>8.2700000000000004E-4</v>
      </c>
      <c r="DA31" s="10">
        <f>sum_all_txt!DE30</f>
        <v>5.9400000000000002E-4</v>
      </c>
      <c r="DB31" s="10">
        <f>sum_all_txt!DF30</f>
        <v>9.9799999999999997E-4</v>
      </c>
      <c r="DC31" s="10">
        <f>sum_all_txt!DG30</f>
        <v>8.9999999999999998E-4</v>
      </c>
      <c r="DD31" s="10">
        <f>sum_all_txt!DH30</f>
        <v>7.4200000000000004E-4</v>
      </c>
      <c r="DE31" s="10">
        <f>sum_all_txt!DI30</f>
        <v>6.7299999999999999E-4</v>
      </c>
      <c r="DF31" s="10">
        <f>sum_all_txt!DJ30</f>
        <v>9.9099999999999991E-4</v>
      </c>
      <c r="DG31" s="10">
        <f>sum_all_txt!DK30</f>
        <v>1.209E-3</v>
      </c>
      <c r="DH31">
        <f>sum_all_txt!DL30</f>
        <v>7.94E-4</v>
      </c>
      <c r="DI31">
        <f>sum_all_txt!DM30</f>
        <v>7.2599999999999997E-4</v>
      </c>
      <c r="DJ31">
        <f>sum_all_txt!DN30</f>
        <v>1.6429999999999999E-3</v>
      </c>
      <c r="DK31">
        <f>sum_all_txt!DO30</f>
        <v>8.3100000000000003E-4</v>
      </c>
      <c r="DL31">
        <f>sum_all_txt!DP30</f>
        <v>9.7799999999999992E-4</v>
      </c>
    </row>
    <row r="32" spans="1:116" x14ac:dyDescent="0.2">
      <c r="A32" t="str">
        <f>sum_all_txt!A31</f>
        <v>sum_livc2down.nc.txt</v>
      </c>
      <c r="B32">
        <f>sum_all_txt!F31</f>
        <v>0</v>
      </c>
      <c r="C32">
        <f>sum_all_txt!G31</f>
        <v>0</v>
      </c>
      <c r="D32">
        <f>sum_all_txt!H31</f>
        <v>0</v>
      </c>
      <c r="E32">
        <f>sum_all_txt!I31</f>
        <v>0</v>
      </c>
      <c r="F32">
        <f>sum_all_txt!J31</f>
        <v>0</v>
      </c>
      <c r="G32">
        <f>sum_all_txt!K31</f>
        <v>0</v>
      </c>
      <c r="H32">
        <f>sum_all_txt!L31</f>
        <v>0</v>
      </c>
      <c r="I32">
        <f>sum_all_txt!M31</f>
        <v>0</v>
      </c>
      <c r="J32">
        <f>sum_all_txt!N31</f>
        <v>0</v>
      </c>
      <c r="K32">
        <f>sum_all_txt!O31</f>
        <v>0</v>
      </c>
      <c r="L32">
        <f>sum_all_txt!P31</f>
        <v>0</v>
      </c>
      <c r="M32">
        <f>sum_all_txt!Q31</f>
        <v>0</v>
      </c>
      <c r="N32">
        <f>sum_all_txt!R31</f>
        <v>0</v>
      </c>
      <c r="O32">
        <f>sum_all_txt!S31</f>
        <v>0</v>
      </c>
      <c r="P32">
        <f>sum_all_txt!T31</f>
        <v>0</v>
      </c>
      <c r="Q32">
        <f>sum_all_txt!U31</f>
        <v>0</v>
      </c>
      <c r="R32">
        <f>sum_all_txt!V31</f>
        <v>0</v>
      </c>
      <c r="S32">
        <f>sum_all_txt!W31</f>
        <v>0</v>
      </c>
      <c r="T32">
        <f>sum_all_txt!X31</f>
        <v>0</v>
      </c>
      <c r="U32">
        <f>sum_all_txt!Y31</f>
        <v>0</v>
      </c>
      <c r="V32">
        <f>sum_all_txt!Z31</f>
        <v>0</v>
      </c>
      <c r="W32">
        <f>sum_all_txt!AA31</f>
        <v>0</v>
      </c>
      <c r="X32">
        <f>sum_all_txt!AB31</f>
        <v>0</v>
      </c>
      <c r="Y32">
        <f>sum_all_txt!AC31</f>
        <v>0</v>
      </c>
      <c r="Z32">
        <f>sum_all_txt!AD31</f>
        <v>0</v>
      </c>
      <c r="AA32">
        <f>sum_all_txt!AE31</f>
        <v>0</v>
      </c>
      <c r="AB32">
        <f>sum_all_txt!AF31</f>
        <v>0</v>
      </c>
      <c r="AC32">
        <f>sum_all_txt!AG31</f>
        <v>0</v>
      </c>
      <c r="AD32">
        <f>sum_all_txt!AH31</f>
        <v>0</v>
      </c>
      <c r="AE32">
        <f>sum_all_txt!AI31</f>
        <v>0</v>
      </c>
      <c r="AF32">
        <f>sum_all_txt!AJ31</f>
        <v>0</v>
      </c>
      <c r="AG32">
        <f>sum_all_txt!AK31</f>
        <v>0</v>
      </c>
      <c r="AH32">
        <f>sum_all_txt!AL31</f>
        <v>0</v>
      </c>
      <c r="AI32">
        <f>sum_all_txt!AM31</f>
        <v>0</v>
      </c>
      <c r="AJ32">
        <f>sum_all_txt!AN31</f>
        <v>0</v>
      </c>
      <c r="AK32">
        <f>sum_all_txt!AO31</f>
        <v>0</v>
      </c>
      <c r="AL32">
        <f>sum_all_txt!AP31</f>
        <v>0</v>
      </c>
      <c r="AM32">
        <f>sum_all_txt!AQ31</f>
        <v>0</v>
      </c>
      <c r="AN32">
        <f>sum_all_txt!AR31</f>
        <v>0</v>
      </c>
      <c r="AO32">
        <f>sum_all_txt!AS31</f>
        <v>0</v>
      </c>
      <c r="AP32">
        <f>sum_all_txt!AT31</f>
        <v>0</v>
      </c>
      <c r="AQ32">
        <f>sum_all_txt!AU31</f>
        <v>0</v>
      </c>
      <c r="AR32">
        <f>sum_all_txt!AV31</f>
        <v>0</v>
      </c>
      <c r="AS32">
        <f>sum_all_txt!AW31</f>
        <v>0</v>
      </c>
      <c r="AT32">
        <f>sum_all_txt!AX31</f>
        <v>0</v>
      </c>
      <c r="AU32">
        <f>sum_all_txt!AY31</f>
        <v>0</v>
      </c>
      <c r="AV32">
        <f>sum_all_txt!AZ31</f>
        <v>0</v>
      </c>
      <c r="AW32">
        <f>sum_all_txt!BA31</f>
        <v>0</v>
      </c>
      <c r="AX32">
        <f>sum_all_txt!BB31</f>
        <v>0</v>
      </c>
      <c r="AY32">
        <f>sum_all_txt!BC31</f>
        <v>0</v>
      </c>
      <c r="AZ32">
        <f>sum_all_txt!BD31</f>
        <v>0</v>
      </c>
      <c r="BA32">
        <f>sum_all_txt!BE31</f>
        <v>0</v>
      </c>
      <c r="BB32">
        <f>sum_all_txt!BF31</f>
        <v>0</v>
      </c>
      <c r="BC32">
        <f>sum_all_txt!BG31</f>
        <v>0</v>
      </c>
      <c r="BD32">
        <f>sum_all_txt!BH31</f>
        <v>0</v>
      </c>
      <c r="BE32">
        <f>sum_all_txt!BI31</f>
        <v>0</v>
      </c>
      <c r="BF32">
        <f>sum_all_txt!BJ31</f>
        <v>0</v>
      </c>
      <c r="BG32">
        <f>sum_all_txt!BK31</f>
        <v>0</v>
      </c>
      <c r="BH32">
        <f>sum_all_txt!BL31</f>
        <v>0</v>
      </c>
      <c r="BI32">
        <f>sum_all_txt!BM31</f>
        <v>0</v>
      </c>
      <c r="BJ32">
        <f>sum_all_txt!BN31</f>
        <v>0</v>
      </c>
      <c r="BK32">
        <f>sum_all_txt!BO31</f>
        <v>0</v>
      </c>
      <c r="BL32">
        <f>sum_all_txt!BP31</f>
        <v>0</v>
      </c>
      <c r="BM32">
        <f>sum_all_txt!BQ31</f>
        <v>0</v>
      </c>
      <c r="BN32">
        <f>sum_all_txt!BR31</f>
        <v>0</v>
      </c>
      <c r="BO32">
        <f>sum_all_txt!BS31</f>
        <v>0</v>
      </c>
      <c r="BP32">
        <f>sum_all_txt!BT31</f>
        <v>0</v>
      </c>
      <c r="BQ32">
        <f>sum_all_txt!BU31</f>
        <v>0</v>
      </c>
      <c r="BR32">
        <f>sum_all_txt!BV31</f>
        <v>0</v>
      </c>
      <c r="BS32">
        <f>sum_all_txt!BW31</f>
        <v>0</v>
      </c>
      <c r="BT32" s="10">
        <f>sum_all_txt!BX31</f>
        <v>2.3019999999999998E-3</v>
      </c>
      <c r="BU32" s="10">
        <f>sum_all_txt!BY31</f>
        <v>2.6159999999999998E-3</v>
      </c>
      <c r="BV32" s="10">
        <f>sum_all_txt!BZ31</f>
        <v>2.643E-3</v>
      </c>
      <c r="BW32" s="10">
        <f>sum_all_txt!CA31</f>
        <v>2.3080000000000002E-3</v>
      </c>
      <c r="BX32" s="10">
        <f>sum_all_txt!CB31</f>
        <v>2.7339999999999999E-3</v>
      </c>
      <c r="BY32" s="10">
        <f>sum_all_txt!CC31</f>
        <v>2.055E-3</v>
      </c>
      <c r="BZ32" s="10">
        <f>sum_all_txt!CD31</f>
        <v>2.3570000000000002E-3</v>
      </c>
      <c r="CA32" s="10">
        <f>sum_all_txt!CE31</f>
        <v>2.8869999999999998E-3</v>
      </c>
      <c r="CB32" s="10">
        <f>sum_all_txt!CF31</f>
        <v>2.758E-3</v>
      </c>
      <c r="CC32" s="10">
        <f>sum_all_txt!CG31</f>
        <v>4.5960000000000003E-3</v>
      </c>
      <c r="CD32" s="10">
        <f>sum_all_txt!CH31</f>
        <v>3.8769999999999998E-3</v>
      </c>
      <c r="CE32" s="10">
        <f>sum_all_txt!CI31</f>
        <v>3.6359999999999999E-3</v>
      </c>
      <c r="CF32" s="10">
        <f>sum_all_txt!CJ31</f>
        <v>3.9789999999999999E-3</v>
      </c>
      <c r="CG32" s="10">
        <f>sum_all_txt!CK31</f>
        <v>4.398E-3</v>
      </c>
      <c r="CH32" s="10">
        <f>sum_all_txt!CL31</f>
        <v>3.3760000000000001E-3</v>
      </c>
      <c r="CI32" s="10">
        <f>sum_all_txt!CM31</f>
        <v>3.5720000000000001E-3</v>
      </c>
      <c r="CJ32" s="10">
        <f>sum_all_txt!CN31</f>
        <v>3.4510000000000001E-3</v>
      </c>
      <c r="CK32" s="10">
        <f>sum_all_txt!CO31</f>
        <v>3.6480000000000002E-3</v>
      </c>
      <c r="CL32" s="10">
        <f>sum_all_txt!CP31</f>
        <v>3.8219999999999999E-3</v>
      </c>
      <c r="CM32" s="10">
        <f>sum_all_txt!CQ31</f>
        <v>3.2629999999999998E-3</v>
      </c>
      <c r="CN32" s="10">
        <f>sum_all_txt!CR31</f>
        <v>3.6770000000000001E-3</v>
      </c>
      <c r="CO32" s="10">
        <f>sum_all_txt!CS31</f>
        <v>3.6939999999999998E-3</v>
      </c>
      <c r="CP32" s="10">
        <f>sum_all_txt!CT31</f>
        <v>3.7320000000000001E-3</v>
      </c>
      <c r="CQ32" s="10">
        <f>sum_all_txt!CU31</f>
        <v>3.0699999999999998E-3</v>
      </c>
      <c r="CR32" s="10">
        <f>sum_all_txt!CV31</f>
        <v>4.1570000000000001E-3</v>
      </c>
      <c r="CS32" s="10">
        <f>sum_all_txt!CW31</f>
        <v>3.5739999999999999E-3</v>
      </c>
      <c r="CT32" s="10">
        <f>sum_all_txt!CX31</f>
        <v>3.65E-3</v>
      </c>
      <c r="CU32" s="10">
        <f>sum_all_txt!CY31</f>
        <v>3.4749999999999998E-3</v>
      </c>
      <c r="CV32" s="10">
        <f>sum_all_txt!CZ31</f>
        <v>3.771E-3</v>
      </c>
      <c r="CW32" s="10">
        <f>sum_all_txt!DA31</f>
        <v>6.3940000000000004E-3</v>
      </c>
      <c r="CX32" s="10">
        <f>sum_all_txt!DB31</f>
        <v>2.7659999999999998E-3</v>
      </c>
      <c r="CY32" s="10">
        <f>sum_all_txt!DC31</f>
        <v>2.9499999999999999E-3</v>
      </c>
      <c r="CZ32" s="10">
        <f>sum_all_txt!DD31</f>
        <v>3.3080000000000002E-3</v>
      </c>
      <c r="DA32" s="10">
        <f>sum_all_txt!DE31</f>
        <v>2.3890000000000001E-3</v>
      </c>
      <c r="DB32" s="10">
        <f>sum_all_txt!DF31</f>
        <v>4.0390000000000001E-3</v>
      </c>
      <c r="DC32" s="10">
        <f>sum_all_txt!DG31</f>
        <v>3.6329999999999999E-3</v>
      </c>
      <c r="DD32" s="10">
        <f>sum_all_txt!DH31</f>
        <v>3.1150000000000001E-3</v>
      </c>
      <c r="DE32" s="10">
        <f>sum_all_txt!DI31</f>
        <v>2.7599999999999999E-3</v>
      </c>
      <c r="DF32" s="10">
        <f>sum_all_txt!DJ31</f>
        <v>3.986E-3</v>
      </c>
      <c r="DG32" s="10">
        <f>sum_all_txt!DK31</f>
        <v>4.8690000000000001E-3</v>
      </c>
      <c r="DH32">
        <f>sum_all_txt!DL31</f>
        <v>3.3730000000000001E-3</v>
      </c>
      <c r="DI32">
        <f>sum_all_txt!DM31</f>
        <v>3.0130000000000001E-3</v>
      </c>
      <c r="DJ32">
        <f>sum_all_txt!DN31</f>
        <v>6.6530000000000001E-3</v>
      </c>
      <c r="DK32">
        <f>sum_all_txt!DO31</f>
        <v>3.5599999999999998E-3</v>
      </c>
      <c r="DL32">
        <f>sum_all_txt!DP31</f>
        <v>3.9300000000000003E-3</v>
      </c>
    </row>
    <row r="33" spans="1:116" x14ac:dyDescent="0.2">
      <c r="A33" t="str">
        <f>sum_all_txt!A32</f>
        <v>sum_stdwcloss.nc.txt</v>
      </c>
      <c r="B33">
        <f>sum_all_txt!F32</f>
        <v>6.2371000000000003E-2</v>
      </c>
      <c r="C33">
        <f>sum_all_txt!G32</f>
        <v>6.5328999999999998E-2</v>
      </c>
      <c r="D33">
        <f>sum_all_txt!H32</f>
        <v>6.5286999999999998E-2</v>
      </c>
      <c r="E33">
        <f>sum_all_txt!I32</f>
        <v>6.5911999999999998E-2</v>
      </c>
      <c r="F33">
        <f>sum_all_txt!J32</f>
        <v>6.6710000000000005E-2</v>
      </c>
      <c r="G33">
        <f>sum_all_txt!K32</f>
        <v>6.7566000000000001E-2</v>
      </c>
      <c r="H33">
        <f>sum_all_txt!L32</f>
        <v>6.8426000000000001E-2</v>
      </c>
      <c r="I33">
        <f>sum_all_txt!M32</f>
        <v>6.9320000000000007E-2</v>
      </c>
      <c r="J33">
        <f>sum_all_txt!N32</f>
        <v>7.0232000000000003E-2</v>
      </c>
      <c r="K33">
        <f>sum_all_txt!O32</f>
        <v>7.1189000000000002E-2</v>
      </c>
      <c r="L33">
        <f>sum_all_txt!P32</f>
        <v>7.2092000000000003E-2</v>
      </c>
      <c r="M33">
        <f>sum_all_txt!Q32</f>
        <v>7.2974999999999998E-2</v>
      </c>
      <c r="N33">
        <f>sum_all_txt!R32</f>
        <v>7.3784000000000002E-2</v>
      </c>
      <c r="O33">
        <f>sum_all_txt!S32</f>
        <v>7.4567999999999995E-2</v>
      </c>
      <c r="P33">
        <f>sum_all_txt!T32</f>
        <v>7.5320999999999999E-2</v>
      </c>
      <c r="Q33">
        <f>sum_all_txt!U32</f>
        <v>7.5999999999999998E-2</v>
      </c>
      <c r="R33">
        <f>sum_all_txt!V32</f>
        <v>7.6686000000000004E-2</v>
      </c>
      <c r="S33">
        <f>sum_all_txt!W32</f>
        <v>7.7337000000000003E-2</v>
      </c>
      <c r="T33">
        <f>sum_all_txt!X32</f>
        <v>7.7881000000000006E-2</v>
      </c>
      <c r="U33">
        <f>sum_all_txt!Y32</f>
        <v>7.8464000000000006E-2</v>
      </c>
      <c r="V33">
        <f>sum_all_txt!Z32</f>
        <v>7.8833E-2</v>
      </c>
      <c r="W33">
        <f>sum_all_txt!AA32</f>
        <v>7.9222000000000001E-2</v>
      </c>
      <c r="X33">
        <f>sum_all_txt!AB32</f>
        <v>7.9600000000000004E-2</v>
      </c>
      <c r="Y33">
        <f>sum_all_txt!AC32</f>
        <v>7.9967999999999997E-2</v>
      </c>
      <c r="Z33">
        <f>sum_all_txt!AD32</f>
        <v>8.0308000000000004E-2</v>
      </c>
      <c r="AA33">
        <f>sum_all_txt!AE32</f>
        <v>8.0616999999999994E-2</v>
      </c>
      <c r="AB33">
        <f>sum_all_txt!AF32</f>
        <v>8.0911999999999998E-2</v>
      </c>
      <c r="AC33">
        <f>sum_all_txt!AG32</f>
        <v>8.1176999999999999E-2</v>
      </c>
      <c r="AD33">
        <f>sum_all_txt!AH32</f>
        <v>8.1415000000000001E-2</v>
      </c>
      <c r="AE33">
        <f>sum_all_txt!AI32</f>
        <v>8.1647999999999998E-2</v>
      </c>
      <c r="AF33">
        <f>sum_all_txt!AJ32</f>
        <v>8.1867999999999996E-2</v>
      </c>
      <c r="AG33">
        <f>sum_all_txt!AK32</f>
        <v>8.2062999999999997E-2</v>
      </c>
      <c r="AH33">
        <f>sum_all_txt!AL32</f>
        <v>8.2229999999999998E-2</v>
      </c>
      <c r="AI33">
        <f>sum_all_txt!AM32</f>
        <v>8.2369999999999999E-2</v>
      </c>
      <c r="AJ33">
        <f>sum_all_txt!AN32</f>
        <v>8.2491999999999996E-2</v>
      </c>
      <c r="AK33">
        <f>sum_all_txt!AO32</f>
        <v>8.2609000000000002E-2</v>
      </c>
      <c r="AL33">
        <f>sum_all_txt!AP32</f>
        <v>8.2712999999999995E-2</v>
      </c>
      <c r="AM33">
        <f>sum_all_txt!AQ32</f>
        <v>8.2793000000000005E-2</v>
      </c>
      <c r="AN33">
        <f>sum_all_txt!AR32</f>
        <v>8.2873000000000002E-2</v>
      </c>
      <c r="AO33">
        <f>sum_all_txt!AS32</f>
        <v>8.2949999999999996E-2</v>
      </c>
      <c r="AP33">
        <f>sum_all_txt!AT32</f>
        <v>8.3002999999999993E-2</v>
      </c>
      <c r="AQ33">
        <f>sum_all_txt!AU32</f>
        <v>8.3030999999999994E-2</v>
      </c>
      <c r="AR33">
        <f>sum_all_txt!AV32</f>
        <v>8.3041000000000004E-2</v>
      </c>
      <c r="AS33">
        <f>sum_all_txt!AW32</f>
        <v>8.3059999999999995E-2</v>
      </c>
      <c r="AT33">
        <f>sum_all_txt!AX32</f>
        <v>8.3080000000000001E-2</v>
      </c>
      <c r="AU33">
        <f>sum_all_txt!AY32</f>
        <v>8.3096000000000003E-2</v>
      </c>
      <c r="AV33">
        <f>sum_all_txt!AZ32</f>
        <v>8.3113999999999993E-2</v>
      </c>
      <c r="AW33">
        <f>sum_all_txt!BA32</f>
        <v>8.3132999999999999E-2</v>
      </c>
      <c r="AX33">
        <f>sum_all_txt!BB32</f>
        <v>8.3132999999999999E-2</v>
      </c>
      <c r="AY33">
        <f>sum_all_txt!BC32</f>
        <v>8.3122000000000001E-2</v>
      </c>
      <c r="AZ33">
        <f>sum_all_txt!BD32</f>
        <v>8.3112000000000005E-2</v>
      </c>
      <c r="BA33">
        <f>sum_all_txt!BE32</f>
        <v>8.3127999999999994E-2</v>
      </c>
      <c r="BB33">
        <f>sum_all_txt!BF32</f>
        <v>8.3143999999999996E-2</v>
      </c>
      <c r="BC33">
        <f>sum_all_txt!BG32</f>
        <v>8.3152000000000004E-2</v>
      </c>
      <c r="BD33">
        <f>sum_all_txt!BH32</f>
        <v>8.3183000000000007E-2</v>
      </c>
      <c r="BE33">
        <f>sum_all_txt!BI32</f>
        <v>8.3227999999999996E-2</v>
      </c>
      <c r="BF33">
        <f>sum_all_txt!BJ32</f>
        <v>8.3274000000000001E-2</v>
      </c>
      <c r="BG33">
        <f>sum_all_txt!BK32</f>
        <v>8.3339999999999997E-2</v>
      </c>
      <c r="BH33">
        <f>sum_all_txt!BL32</f>
        <v>8.3405999999999994E-2</v>
      </c>
      <c r="BI33">
        <f>sum_all_txt!BM32</f>
        <v>8.3446999999999993E-2</v>
      </c>
      <c r="BJ33">
        <f>sum_all_txt!BN32</f>
        <v>8.3503999999999995E-2</v>
      </c>
      <c r="BK33">
        <f>sum_all_txt!BO32</f>
        <v>8.3585999999999994E-2</v>
      </c>
      <c r="BL33">
        <f>sum_all_txt!BP32</f>
        <v>8.3686999999999998E-2</v>
      </c>
      <c r="BM33">
        <f>sum_all_txt!BQ32</f>
        <v>8.3791000000000004E-2</v>
      </c>
      <c r="BN33">
        <f>sum_all_txt!BR32</f>
        <v>8.3882999999999999E-2</v>
      </c>
      <c r="BO33">
        <f>sum_all_txt!BS32</f>
        <v>8.3975999999999995E-2</v>
      </c>
      <c r="BP33">
        <f>sum_all_txt!BT32</f>
        <v>8.4078E-2</v>
      </c>
      <c r="BQ33">
        <f>sum_all_txt!BU32</f>
        <v>8.4171999999999997E-2</v>
      </c>
      <c r="BR33">
        <f>sum_all_txt!BV32</f>
        <v>7.7145000000000005E-2</v>
      </c>
      <c r="BS33">
        <f>sum_all_txt!BW32</f>
        <v>7.9238000000000003E-2</v>
      </c>
      <c r="BT33" s="10">
        <f>sum_all_txt!BX32</f>
        <v>7.9911999999999997E-2</v>
      </c>
      <c r="BU33" s="10">
        <f>sum_all_txt!BY32</f>
        <v>8.0945000000000003E-2</v>
      </c>
      <c r="BV33" s="10">
        <f>sum_all_txt!BZ32</f>
        <v>8.1378000000000006E-2</v>
      </c>
      <c r="BW33" s="10">
        <f>sum_all_txt!CA32</f>
        <v>8.0515000000000003E-2</v>
      </c>
      <c r="BX33" s="10">
        <f>sum_all_txt!CB32</f>
        <v>8.0654000000000003E-2</v>
      </c>
      <c r="BY33" s="10">
        <f>sum_all_txt!CC32</f>
        <v>8.5550000000000001E-2</v>
      </c>
      <c r="BZ33" s="10">
        <f>sum_all_txt!CD32</f>
        <v>8.7492E-2</v>
      </c>
      <c r="CA33" s="10">
        <f>sum_all_txt!CE32</f>
        <v>8.3499000000000004E-2</v>
      </c>
      <c r="CB33" s="10">
        <f>sum_all_txt!CF32</f>
        <v>8.0895999999999996E-2</v>
      </c>
      <c r="CC33" s="10">
        <f>sum_all_txt!CG32</f>
        <v>7.9773999999999998E-2</v>
      </c>
      <c r="CD33" s="10">
        <f>sum_all_txt!CH32</f>
        <v>8.4335999999999994E-2</v>
      </c>
      <c r="CE33" s="10">
        <f>sum_all_txt!CI32</f>
        <v>9.0979000000000004E-2</v>
      </c>
      <c r="CF33" s="10">
        <f>sum_all_txt!CJ32</f>
        <v>9.3310000000000004E-2</v>
      </c>
      <c r="CG33" s="10">
        <f>sum_all_txt!CK32</f>
        <v>9.4032000000000004E-2</v>
      </c>
      <c r="CH33" s="10">
        <f>sum_all_txt!CL32</f>
        <v>9.2927999999999997E-2</v>
      </c>
      <c r="CI33" s="10">
        <f>sum_all_txt!CM32</f>
        <v>9.0718999999999994E-2</v>
      </c>
      <c r="CJ33" s="10">
        <f>sum_all_txt!CN32</f>
        <v>8.8051000000000004E-2</v>
      </c>
      <c r="CK33" s="10">
        <f>sum_all_txt!CO32</f>
        <v>8.5734000000000005E-2</v>
      </c>
      <c r="CL33" s="10">
        <f>sum_all_txt!CP32</f>
        <v>8.3683999999999995E-2</v>
      </c>
      <c r="CM33" s="10">
        <f>sum_all_txt!CQ32</f>
        <v>8.1756999999999996E-2</v>
      </c>
      <c r="CN33" s="10">
        <f>sum_all_txt!CR32</f>
        <v>7.9910999999999996E-2</v>
      </c>
      <c r="CO33" s="10">
        <f>sum_all_txt!CS32</f>
        <v>7.8909999999999994E-2</v>
      </c>
      <c r="CP33" s="10">
        <f>sum_all_txt!CT32</f>
        <v>7.7719999999999997E-2</v>
      </c>
      <c r="CQ33" s="10">
        <f>sum_all_txt!CU32</f>
        <v>7.7174000000000006E-2</v>
      </c>
      <c r="CR33" s="10">
        <f>sum_all_txt!CV32</f>
        <v>7.6850000000000002E-2</v>
      </c>
      <c r="CS33" s="10">
        <f>sum_all_txt!CW32</f>
        <v>7.7102000000000004E-2</v>
      </c>
      <c r="CT33" s="10">
        <f>sum_all_txt!CX32</f>
        <v>7.6522000000000007E-2</v>
      </c>
      <c r="CU33" s="10">
        <f>sum_all_txt!CY32</f>
        <v>7.6108999999999996E-2</v>
      </c>
      <c r="CV33" s="10">
        <f>sum_all_txt!CZ32</f>
        <v>7.5443999999999997E-2</v>
      </c>
      <c r="CW33" s="10">
        <f>sum_all_txt!DA32</f>
        <v>7.4460999999999999E-2</v>
      </c>
      <c r="CX33" s="10">
        <f>sum_all_txt!DB32</f>
        <v>7.2642999999999999E-2</v>
      </c>
      <c r="CY33" s="10">
        <f>sum_all_txt!DC32</f>
        <v>7.2720999999999994E-2</v>
      </c>
      <c r="CZ33" s="10">
        <f>sum_all_txt!DD32</f>
        <v>7.3111999999999996E-2</v>
      </c>
      <c r="DA33" s="10">
        <f>sum_all_txt!DE32</f>
        <v>7.3589000000000002E-2</v>
      </c>
      <c r="DB33" s="10">
        <f>sum_all_txt!DF32</f>
        <v>7.3921000000000001E-2</v>
      </c>
      <c r="DC33" s="10">
        <f>sum_all_txt!DG32</f>
        <v>7.3659000000000002E-2</v>
      </c>
      <c r="DD33" s="10">
        <f>sum_all_txt!DH32</f>
        <v>7.3618000000000003E-2</v>
      </c>
      <c r="DE33" s="10">
        <f>sum_all_txt!DI32</f>
        <v>7.3889999999999997E-2</v>
      </c>
      <c r="DF33" s="10">
        <f>sum_all_txt!DJ32</f>
        <v>7.4261999999999995E-2</v>
      </c>
      <c r="DG33" s="10">
        <f>sum_all_txt!DK32</f>
        <v>7.4233999999999994E-2</v>
      </c>
      <c r="DH33">
        <f>sum_all_txt!DL32</f>
        <v>7.2217000000000003E-2</v>
      </c>
      <c r="DI33">
        <f>sum_all_txt!DM32</f>
        <v>7.1730000000000002E-2</v>
      </c>
      <c r="DJ33">
        <f>sum_all_txt!DN32</f>
        <v>7.1889999999999996E-2</v>
      </c>
      <c r="DK33">
        <f>sum_all_txt!DO32</f>
        <v>7.2339000000000001E-2</v>
      </c>
      <c r="DL33">
        <f>sum_all_txt!DP32</f>
        <v>7.3277999999999996E-2</v>
      </c>
    </row>
    <row r="34" spans="1:116" x14ac:dyDescent="0.2">
      <c r="A34" t="str">
        <f>sum_all_txt!A33</f>
        <v>sum_down2lit.nc.txt</v>
      </c>
      <c r="B34">
        <f>sum_all_txt!F33</f>
        <v>0.31659700000000002</v>
      </c>
      <c r="C34">
        <f>sum_all_txt!G33</f>
        <v>0.164159</v>
      </c>
      <c r="D34">
        <f>sum_all_txt!H33</f>
        <v>0.14081099999999999</v>
      </c>
      <c r="E34">
        <f>sum_all_txt!I33</f>
        <v>0.13461400000000001</v>
      </c>
      <c r="F34">
        <f>sum_all_txt!J33</f>
        <v>0.13411300000000001</v>
      </c>
      <c r="G34">
        <f>sum_all_txt!K33</f>
        <v>0.13497300000000001</v>
      </c>
      <c r="H34">
        <f>sum_all_txt!L33</f>
        <v>0.13628599999999999</v>
      </c>
      <c r="I34">
        <f>sum_all_txt!M33</f>
        <v>0.13778799999999999</v>
      </c>
      <c r="J34">
        <f>sum_all_txt!N33</f>
        <v>0.13944500000000001</v>
      </c>
      <c r="K34">
        <f>sum_all_txt!O33</f>
        <v>0.14118</v>
      </c>
      <c r="L34">
        <f>sum_all_txt!P33</f>
        <v>0.14301</v>
      </c>
      <c r="M34">
        <f>sum_all_txt!Q33</f>
        <v>0.14474600000000001</v>
      </c>
      <c r="N34">
        <f>sum_all_txt!R33</f>
        <v>0.14645</v>
      </c>
      <c r="O34">
        <f>sum_all_txt!S33</f>
        <v>0.148033</v>
      </c>
      <c r="P34">
        <f>sum_all_txt!T33</f>
        <v>0.149566</v>
      </c>
      <c r="Q34">
        <f>sum_all_txt!U33</f>
        <v>0.151035</v>
      </c>
      <c r="R34">
        <f>sum_all_txt!V33</f>
        <v>0.15238499999999999</v>
      </c>
      <c r="S34">
        <f>sum_all_txt!W33</f>
        <v>0.15371599999999999</v>
      </c>
      <c r="T34">
        <f>sum_all_txt!X33</f>
        <v>0.15496199999999999</v>
      </c>
      <c r="U34">
        <f>sum_all_txt!Y33</f>
        <v>0.156052</v>
      </c>
      <c r="V34">
        <f>sum_all_txt!Z33</f>
        <v>0.15717600000000001</v>
      </c>
      <c r="W34">
        <f>sum_all_txt!AA33</f>
        <v>0.157946</v>
      </c>
      <c r="X34">
        <f>sum_all_txt!AB33</f>
        <v>0.15873699999999999</v>
      </c>
      <c r="Y34">
        <f>sum_all_txt!AC33</f>
        <v>0.15948699999999999</v>
      </c>
      <c r="Z34">
        <f>sum_all_txt!AD33</f>
        <v>0.16021199999999999</v>
      </c>
      <c r="AA34">
        <f>sum_all_txt!AE33</f>
        <v>0.16087299999999999</v>
      </c>
      <c r="AB34">
        <f>sum_all_txt!AF33</f>
        <v>0.161468</v>
      </c>
      <c r="AC34">
        <f>sum_all_txt!AG33</f>
        <v>0.162046</v>
      </c>
      <c r="AD34">
        <f>sum_all_txt!AH33</f>
        <v>0.16255700000000001</v>
      </c>
      <c r="AE34">
        <f>sum_all_txt!AI33</f>
        <v>0.16301099999999999</v>
      </c>
      <c r="AF34">
        <f>sum_all_txt!AJ33</f>
        <v>0.163468</v>
      </c>
      <c r="AG34">
        <f>sum_all_txt!AK33</f>
        <v>0.16389799999999999</v>
      </c>
      <c r="AH34">
        <f>sum_all_txt!AL33</f>
        <v>0.164272</v>
      </c>
      <c r="AI34">
        <f>sum_all_txt!AM33</f>
        <v>0.16458600000000001</v>
      </c>
      <c r="AJ34">
        <f>sum_all_txt!AN33</f>
        <v>0.16484799999999999</v>
      </c>
      <c r="AK34">
        <f>sum_all_txt!AO33</f>
        <v>0.165077</v>
      </c>
      <c r="AL34">
        <f>sum_all_txt!AP33</f>
        <v>0.16530500000000001</v>
      </c>
      <c r="AM34">
        <f>sum_all_txt!AQ33</f>
        <v>0.16550599999999999</v>
      </c>
      <c r="AN34">
        <f>sum_all_txt!AR33</f>
        <v>0.16564999999999999</v>
      </c>
      <c r="AO34">
        <f>sum_all_txt!AS33</f>
        <v>0.16580900000000001</v>
      </c>
      <c r="AP34">
        <f>sum_all_txt!AT33</f>
        <v>0.165961</v>
      </c>
      <c r="AQ34">
        <f>sum_all_txt!AU33</f>
        <v>0.16605200000000001</v>
      </c>
      <c r="AR34">
        <f>sum_all_txt!AV33</f>
        <v>0.16608999999999999</v>
      </c>
      <c r="AS34">
        <f>sum_all_txt!AW33</f>
        <v>0.16609599999999999</v>
      </c>
      <c r="AT34">
        <f>sum_all_txt!AX33</f>
        <v>0.16613600000000001</v>
      </c>
      <c r="AU34">
        <f>sum_all_txt!AY33</f>
        <v>0.16617699999999999</v>
      </c>
      <c r="AV34">
        <f>sum_all_txt!AZ33</f>
        <v>0.16620799999999999</v>
      </c>
      <c r="AW34">
        <f>sum_all_txt!BA33</f>
        <v>0.166243</v>
      </c>
      <c r="AX34">
        <f>sum_all_txt!BB33</f>
        <v>0.16628200000000001</v>
      </c>
      <c r="AY34">
        <f>sum_all_txt!BC33</f>
        <v>0.166272</v>
      </c>
      <c r="AZ34">
        <f>sum_all_txt!BD33</f>
        <v>0.166242</v>
      </c>
      <c r="BA34">
        <f>sum_all_txt!BE33</f>
        <v>0.16622100000000001</v>
      </c>
      <c r="BB34">
        <f>sum_all_txt!BF33</f>
        <v>0.166269</v>
      </c>
      <c r="BC34">
        <f>sum_all_txt!BG33</f>
        <v>0.16630200000000001</v>
      </c>
      <c r="BD34">
        <f>sum_all_txt!BH33</f>
        <v>0.16631499999999999</v>
      </c>
      <c r="BE34">
        <f>sum_all_txt!BI33</f>
        <v>0.16638900000000001</v>
      </c>
      <c r="BF34">
        <f>sum_all_txt!BJ33</f>
        <v>0.166489</v>
      </c>
      <c r="BG34">
        <f>sum_all_txt!BK33</f>
        <v>0.16658400000000001</v>
      </c>
      <c r="BH34">
        <f>sum_all_txt!BL33</f>
        <v>0.16672799999999999</v>
      </c>
      <c r="BI34">
        <f>sum_all_txt!BM33</f>
        <v>0.16686100000000001</v>
      </c>
      <c r="BJ34">
        <f>sum_all_txt!BN33</f>
        <v>0.16692899999999999</v>
      </c>
      <c r="BK34">
        <f>sum_all_txt!BO33</f>
        <v>0.167047</v>
      </c>
      <c r="BL34">
        <f>sum_all_txt!BP33</f>
        <v>0.16722600000000001</v>
      </c>
      <c r="BM34">
        <f>sum_all_txt!BQ33</f>
        <v>0.16744200000000001</v>
      </c>
      <c r="BN34">
        <f>sum_all_txt!BR33</f>
        <v>0.167654</v>
      </c>
      <c r="BO34">
        <f>sum_all_txt!BS33</f>
        <v>0.16783200000000001</v>
      </c>
      <c r="BP34">
        <f>sum_all_txt!BT33</f>
        <v>0.168018</v>
      </c>
      <c r="BQ34">
        <f>sum_all_txt!BU33</f>
        <v>0.16822500000000001</v>
      </c>
      <c r="BR34">
        <f>sum_all_txt!BV33</f>
        <v>0.15468100000000001</v>
      </c>
      <c r="BS34">
        <f>sum_all_txt!BW33</f>
        <v>0.15421799999999999</v>
      </c>
      <c r="BT34" s="10">
        <f>sum_all_txt!BX33</f>
        <v>0.159659</v>
      </c>
      <c r="BU34" s="10">
        <f>sum_all_txt!BY33</f>
        <v>0.16228699999999999</v>
      </c>
      <c r="BV34" s="10">
        <f>sum_all_txt!BZ33</f>
        <v>0.164553</v>
      </c>
      <c r="BW34" s="10">
        <f>sum_all_txt!CA33</f>
        <v>0.16511500000000001</v>
      </c>
      <c r="BX34" s="10">
        <f>sum_all_txt!CB33</f>
        <v>0.16225500000000001</v>
      </c>
      <c r="BY34" s="10">
        <f>sum_all_txt!CC33</f>
        <v>0.16333400000000001</v>
      </c>
      <c r="BZ34" s="10">
        <f>sum_all_txt!CD33</f>
        <v>0.17538400000000001</v>
      </c>
      <c r="CA34" s="10">
        <f>sum_all_txt!CE33</f>
        <v>0.17832000000000001</v>
      </c>
      <c r="CB34" s="10">
        <f>sum_all_txt!CF33</f>
        <v>0.167183</v>
      </c>
      <c r="CC34" s="10">
        <f>sum_all_txt!CG33</f>
        <v>0.16208400000000001</v>
      </c>
      <c r="CD34" s="10">
        <f>sum_all_txt!CH33</f>
        <v>0.16218099999999999</v>
      </c>
      <c r="CE34" s="10">
        <f>sum_all_txt!CI33</f>
        <v>0.17391499999999999</v>
      </c>
      <c r="CF34" s="10">
        <f>sum_all_txt!CJ33</f>
        <v>0.188474</v>
      </c>
      <c r="CG34" s="10">
        <f>sum_all_txt!CK33</f>
        <v>0.19128200000000001</v>
      </c>
      <c r="CH34" s="10">
        <f>sum_all_txt!CL33</f>
        <v>0.19205800000000001</v>
      </c>
      <c r="CI34" s="10">
        <f>sum_all_txt!CM33</f>
        <v>0.187941</v>
      </c>
      <c r="CJ34" s="10">
        <f>sum_all_txt!CN33</f>
        <v>0.18287700000000001</v>
      </c>
      <c r="CK34" s="10">
        <f>sum_all_txt!CO33</f>
        <v>0.17702899999999999</v>
      </c>
      <c r="CL34" s="10">
        <f>sum_all_txt!CP33</f>
        <v>0.172626</v>
      </c>
      <c r="CM34" s="10">
        <f>sum_all_txt!CQ33</f>
        <v>0.16883999999999999</v>
      </c>
      <c r="CN34" s="10">
        <f>sum_all_txt!CR33</f>
        <v>0.16470000000000001</v>
      </c>
      <c r="CO34" s="10">
        <f>sum_all_txt!CS33</f>
        <v>0.161359</v>
      </c>
      <c r="CP34" s="10">
        <f>sum_all_txt!CT33</f>
        <v>0.159662</v>
      </c>
      <c r="CQ34" s="10">
        <f>sum_all_txt!CU33</f>
        <v>0.15743499999999999</v>
      </c>
      <c r="CR34" s="10">
        <f>sum_all_txt!CV33</f>
        <v>0.156196</v>
      </c>
      <c r="CS34" s="10">
        <f>sum_all_txt!CW33</f>
        <v>0.15665799999999999</v>
      </c>
      <c r="CT34" s="10">
        <f>sum_all_txt!CX33</f>
        <v>0.15689900000000001</v>
      </c>
      <c r="CU34" s="10">
        <f>sum_all_txt!CY33</f>
        <v>0.15581600000000001</v>
      </c>
      <c r="CV34" s="10">
        <f>sum_all_txt!CZ33</f>
        <v>0.15470700000000001</v>
      </c>
      <c r="CW34" s="10">
        <f>sum_all_txt!DA33</f>
        <v>0.15343799999999999</v>
      </c>
      <c r="CX34" s="10">
        <f>sum_all_txt!DB33</f>
        <v>0.15314</v>
      </c>
      <c r="CY34" s="10">
        <f>sum_all_txt!DC33</f>
        <v>0.14791599999999999</v>
      </c>
      <c r="CZ34" s="10">
        <f>sum_all_txt!DD33</f>
        <v>0.14833199999999999</v>
      </c>
      <c r="DA34" s="10">
        <f>sum_all_txt!DE33</f>
        <v>0.14979899999999999</v>
      </c>
      <c r="DB34" s="10">
        <f>sum_all_txt!DF33</f>
        <v>0.150002</v>
      </c>
      <c r="DC34" s="10">
        <f>sum_all_txt!DG33</f>
        <v>0.151646</v>
      </c>
      <c r="DD34" s="10">
        <f>sum_all_txt!DH33</f>
        <v>0.15132000000000001</v>
      </c>
      <c r="DE34" s="10">
        <f>sum_all_txt!DI33</f>
        <v>0.15083199999999999</v>
      </c>
      <c r="DF34" s="10">
        <f>sum_all_txt!DJ33</f>
        <v>0.15124599999999999</v>
      </c>
      <c r="DG34" s="10">
        <f>sum_all_txt!DK33</f>
        <v>0.15292700000000001</v>
      </c>
      <c r="DH34">
        <f>sum_all_txt!DL33</f>
        <v>0.15290300000000001</v>
      </c>
      <c r="DI34">
        <f>sum_all_txt!DM33</f>
        <v>0.14993500000000001</v>
      </c>
      <c r="DJ34">
        <f>sum_all_txt!DN33</f>
        <v>0.14805699999999999</v>
      </c>
      <c r="DK34">
        <f>sum_all_txt!DO33</f>
        <v>0.150362</v>
      </c>
      <c r="DL34">
        <f>sum_all_txt!DP33</f>
        <v>0.15123500000000001</v>
      </c>
    </row>
    <row r="35" spans="1:116" x14ac:dyDescent="0.2">
      <c r="A35" t="str">
        <f>sum_all_txt!A34</f>
        <v>sum_lit2co2.nc.txt</v>
      </c>
      <c r="B35">
        <f>sum_all_txt!F34</f>
        <v>0.17487900000000001</v>
      </c>
      <c r="C35">
        <f>sum_all_txt!G34</f>
        <v>0.18842600000000001</v>
      </c>
      <c r="D35">
        <f>sum_all_txt!H34</f>
        <v>0.19203500000000001</v>
      </c>
      <c r="E35">
        <f>sum_all_txt!I34</f>
        <v>0.19489400000000001</v>
      </c>
      <c r="F35">
        <f>sum_all_txt!J34</f>
        <v>0.20027</v>
      </c>
      <c r="G35">
        <f>sum_all_txt!K34</f>
        <v>0.20433399999999999</v>
      </c>
      <c r="H35">
        <f>sum_all_txt!L34</f>
        <v>0.20715500000000001</v>
      </c>
      <c r="I35">
        <f>sum_all_txt!M34</f>
        <v>0.20958499999999999</v>
      </c>
      <c r="J35">
        <f>sum_all_txt!N34</f>
        <v>0.21135499999999999</v>
      </c>
      <c r="K35">
        <f>sum_all_txt!O34</f>
        <v>0.212784</v>
      </c>
      <c r="L35">
        <f>sum_all_txt!P34</f>
        <v>0.214223</v>
      </c>
      <c r="M35">
        <f>sum_all_txt!Q34</f>
        <v>0.21523</v>
      </c>
      <c r="N35">
        <f>sum_all_txt!R34</f>
        <v>0.21643200000000001</v>
      </c>
      <c r="O35">
        <f>sum_all_txt!S34</f>
        <v>0.21745800000000001</v>
      </c>
      <c r="P35">
        <f>sum_all_txt!T34</f>
        <v>0.21811</v>
      </c>
      <c r="Q35">
        <f>sum_all_txt!U34</f>
        <v>0.21898400000000001</v>
      </c>
      <c r="R35">
        <f>sum_all_txt!V34</f>
        <v>0.219885</v>
      </c>
      <c r="S35">
        <f>sum_all_txt!W34</f>
        <v>0.220142</v>
      </c>
      <c r="T35">
        <f>sum_all_txt!X34</f>
        <v>0.221249</v>
      </c>
      <c r="U35">
        <f>sum_all_txt!Y34</f>
        <v>0.22158700000000001</v>
      </c>
      <c r="V35">
        <f>sum_all_txt!Z34</f>
        <v>0.222441</v>
      </c>
      <c r="W35">
        <f>sum_all_txt!AA34</f>
        <v>0.22240299999999999</v>
      </c>
      <c r="X35">
        <f>sum_all_txt!AB34</f>
        <v>0.222805</v>
      </c>
      <c r="Y35">
        <f>sum_all_txt!AC34</f>
        <v>0.223189</v>
      </c>
      <c r="Z35">
        <f>sum_all_txt!AD34</f>
        <v>0.22347400000000001</v>
      </c>
      <c r="AA35">
        <f>sum_all_txt!AE34</f>
        <v>0.223773</v>
      </c>
      <c r="AB35">
        <f>sum_all_txt!AF34</f>
        <v>0.22433400000000001</v>
      </c>
      <c r="AC35">
        <f>sum_all_txt!AG34</f>
        <v>0.22462199999999999</v>
      </c>
      <c r="AD35">
        <f>sum_all_txt!AH34</f>
        <v>0.224885</v>
      </c>
      <c r="AE35">
        <f>sum_all_txt!AI34</f>
        <v>0.22556100000000001</v>
      </c>
      <c r="AF35">
        <f>sum_all_txt!AJ34</f>
        <v>0.22561999999999999</v>
      </c>
      <c r="AG35">
        <f>sum_all_txt!AK34</f>
        <v>0.226274</v>
      </c>
      <c r="AH35">
        <f>sum_all_txt!AL34</f>
        <v>0.22661300000000001</v>
      </c>
      <c r="AI35">
        <f>sum_all_txt!AM34</f>
        <v>0.22680600000000001</v>
      </c>
      <c r="AJ35">
        <f>sum_all_txt!AN34</f>
        <v>0.22686999999999999</v>
      </c>
      <c r="AK35">
        <f>sum_all_txt!AO34</f>
        <v>0.22739500000000001</v>
      </c>
      <c r="AL35">
        <f>sum_all_txt!AP34</f>
        <v>0.22742599999999999</v>
      </c>
      <c r="AM35">
        <f>sum_all_txt!AQ34</f>
        <v>0.22781000000000001</v>
      </c>
      <c r="AN35">
        <f>sum_all_txt!AR34</f>
        <v>0.227768</v>
      </c>
      <c r="AO35">
        <f>sum_all_txt!AS34</f>
        <v>0.22800699999999999</v>
      </c>
      <c r="AP35">
        <f>sum_all_txt!AT34</f>
        <v>0.228516</v>
      </c>
      <c r="AQ35">
        <f>sum_all_txt!AU34</f>
        <v>0.22828899999999999</v>
      </c>
      <c r="AR35">
        <f>sum_all_txt!AV34</f>
        <v>0.22869400000000001</v>
      </c>
      <c r="AS35">
        <f>sum_all_txt!AW34</f>
        <v>0.22845599999999999</v>
      </c>
      <c r="AT35">
        <f>sum_all_txt!AX34</f>
        <v>0.228828</v>
      </c>
      <c r="AU35">
        <f>sum_all_txt!AY34</f>
        <v>0.229156</v>
      </c>
      <c r="AV35">
        <f>sum_all_txt!AZ34</f>
        <v>0.22900999999999999</v>
      </c>
      <c r="AW35">
        <f>sum_all_txt!BA34</f>
        <v>0.229271</v>
      </c>
      <c r="AX35">
        <f>sum_all_txt!BB34</f>
        <v>0.229516</v>
      </c>
      <c r="AY35">
        <f>sum_all_txt!BC34</f>
        <v>0.22933100000000001</v>
      </c>
      <c r="AZ35">
        <f>sum_all_txt!BD34</f>
        <v>0.229353</v>
      </c>
      <c r="BA35">
        <f>sum_all_txt!BE34</f>
        <v>0.23005800000000001</v>
      </c>
      <c r="BB35">
        <f>sum_all_txt!BF34</f>
        <v>0.230047</v>
      </c>
      <c r="BC35">
        <f>sum_all_txt!BG34</f>
        <v>0.230408</v>
      </c>
      <c r="BD35">
        <f>sum_all_txt!BH34</f>
        <v>0.23064899999999999</v>
      </c>
      <c r="BE35">
        <f>sum_all_txt!BI34</f>
        <v>0.23091300000000001</v>
      </c>
      <c r="BF35">
        <f>sum_all_txt!BJ34</f>
        <v>0.23141100000000001</v>
      </c>
      <c r="BG35">
        <f>sum_all_txt!BK34</f>
        <v>0.23183200000000001</v>
      </c>
      <c r="BH35">
        <f>sum_all_txt!BL34</f>
        <v>0.231714</v>
      </c>
      <c r="BI35">
        <f>sum_all_txt!BM34</f>
        <v>0.23208100000000001</v>
      </c>
      <c r="BJ35">
        <f>sum_all_txt!BN34</f>
        <v>0.23224600000000001</v>
      </c>
      <c r="BK35">
        <f>sum_all_txt!BO34</f>
        <v>0.232797</v>
      </c>
      <c r="BL35">
        <f>sum_all_txt!BP34</f>
        <v>0.23294699999999999</v>
      </c>
      <c r="BM35">
        <f>sum_all_txt!BQ34</f>
        <v>0.233208</v>
      </c>
      <c r="BN35">
        <f>sum_all_txt!BR34</f>
        <v>0.23397000000000001</v>
      </c>
      <c r="BO35">
        <f>sum_all_txt!BS34</f>
        <v>0.234179</v>
      </c>
      <c r="BP35">
        <f>sum_all_txt!BT34</f>
        <v>0.23447100000000001</v>
      </c>
      <c r="BQ35">
        <f>sum_all_txt!BU34</f>
        <v>0.234711</v>
      </c>
      <c r="BR35">
        <f>sum_all_txt!BV34</f>
        <v>0.23323199999999999</v>
      </c>
      <c r="BS35">
        <f>sum_all_txt!BW34</f>
        <v>0.22911999999999999</v>
      </c>
      <c r="BT35" s="10">
        <f>sum_all_txt!BX34</f>
        <v>0.23539199999999999</v>
      </c>
      <c r="BU35" s="10">
        <f>sum_all_txt!BY34</f>
        <v>0.22686999999999999</v>
      </c>
      <c r="BV35" s="10">
        <f>sum_all_txt!BZ34</f>
        <v>0.23338600000000001</v>
      </c>
      <c r="BW35" s="10">
        <f>sum_all_txt!CA34</f>
        <v>0.23899500000000001</v>
      </c>
      <c r="BX35" s="10">
        <f>sum_all_txt!CB34</f>
        <v>0.24274299999999999</v>
      </c>
      <c r="BY35" s="10">
        <f>sum_all_txt!CC34</f>
        <v>0.234295</v>
      </c>
      <c r="BZ35" s="10">
        <f>sum_all_txt!CD34</f>
        <v>0.25159399999999998</v>
      </c>
      <c r="CA35" s="10">
        <f>sum_all_txt!CE34</f>
        <v>0.23946100000000001</v>
      </c>
      <c r="CB35" s="10">
        <f>sum_all_txt!CF34</f>
        <v>0.228105</v>
      </c>
      <c r="CC35" s="10">
        <f>sum_all_txt!CG34</f>
        <v>0.22951299999999999</v>
      </c>
      <c r="CD35" s="10">
        <f>sum_all_txt!CH34</f>
        <v>0.239013</v>
      </c>
      <c r="CE35" s="10">
        <f>sum_all_txt!CI34</f>
        <v>0.237538</v>
      </c>
      <c r="CF35" s="10">
        <f>sum_all_txt!CJ34</f>
        <v>0.23324900000000001</v>
      </c>
      <c r="CG35" s="10">
        <f>sum_all_txt!CK34</f>
        <v>0.25034000000000001</v>
      </c>
      <c r="CH35" s="10">
        <f>sum_all_txt!CL34</f>
        <v>0.24623400000000001</v>
      </c>
      <c r="CI35" s="10">
        <f>sum_all_txt!CM34</f>
        <v>0.246421</v>
      </c>
      <c r="CJ35" s="10">
        <f>sum_all_txt!CN34</f>
        <v>0.23810899999999999</v>
      </c>
      <c r="CK35" s="10">
        <f>sum_all_txt!CO34</f>
        <v>0.23916899999999999</v>
      </c>
      <c r="CL35" s="10">
        <f>sum_all_txt!CP34</f>
        <v>0.23063800000000001</v>
      </c>
      <c r="CM35" s="10">
        <f>sum_all_txt!CQ34</f>
        <v>0.24369199999999999</v>
      </c>
      <c r="CN35" s="10">
        <f>sum_all_txt!CR34</f>
        <v>0.23453399999999999</v>
      </c>
      <c r="CO35" s="10">
        <f>sum_all_txt!CS34</f>
        <v>0.23390900000000001</v>
      </c>
      <c r="CP35" s="10">
        <f>sum_all_txt!CT34</f>
        <v>0.23585600000000001</v>
      </c>
      <c r="CQ35" s="10">
        <f>sum_all_txt!CU34</f>
        <v>0.246114</v>
      </c>
      <c r="CR35" s="10">
        <f>sum_all_txt!CV34</f>
        <v>0.23561299999999999</v>
      </c>
      <c r="CS35" s="10">
        <f>sum_all_txt!CW34</f>
        <v>0.236571</v>
      </c>
      <c r="CT35" s="10">
        <f>sum_all_txt!CX34</f>
        <v>0.23538200000000001</v>
      </c>
      <c r="CU35" s="10">
        <f>sum_all_txt!CY34</f>
        <v>0.23591300000000001</v>
      </c>
      <c r="CV35" s="10">
        <f>sum_all_txt!CZ34</f>
        <v>0.231242</v>
      </c>
      <c r="CW35" s="10">
        <f>sum_all_txt!DA34</f>
        <v>0.22278000000000001</v>
      </c>
      <c r="CX35" s="10">
        <f>sum_all_txt!DB34</f>
        <v>0.22327900000000001</v>
      </c>
      <c r="CY35" s="10">
        <f>sum_all_txt!DC34</f>
        <v>0.22441700000000001</v>
      </c>
      <c r="CZ35" s="10">
        <f>sum_all_txt!DD34</f>
        <v>0.23686299999999999</v>
      </c>
      <c r="DA35" s="10">
        <f>sum_all_txt!DE34</f>
        <v>0.23809</v>
      </c>
      <c r="DB35" s="10">
        <f>sum_all_txt!DF34</f>
        <v>0.23766599999999999</v>
      </c>
      <c r="DC35" s="10">
        <f>sum_all_txt!DG34</f>
        <v>0.23432</v>
      </c>
      <c r="DD35" s="10">
        <f>sum_all_txt!DH34</f>
        <v>0.23574300000000001</v>
      </c>
      <c r="DE35" s="10">
        <f>sum_all_txt!DI34</f>
        <v>0.23315900000000001</v>
      </c>
      <c r="DF35" s="10">
        <f>sum_all_txt!DJ34</f>
        <v>0.23258400000000001</v>
      </c>
      <c r="DG35" s="10">
        <f>sum_all_txt!DK34</f>
        <v>0.236128</v>
      </c>
      <c r="DH35">
        <f>sum_all_txt!DL34</f>
        <v>0.23236299999999999</v>
      </c>
      <c r="DI35">
        <f>sum_all_txt!DM34</f>
        <v>0.229575</v>
      </c>
      <c r="DJ35">
        <f>sum_all_txt!DN34</f>
        <v>0.22300500000000001</v>
      </c>
      <c r="DK35">
        <f>sum_all_txt!DO34</f>
        <v>0.237347</v>
      </c>
      <c r="DL35">
        <f>sum_all_txt!DP34</f>
        <v>0.24354899999999999</v>
      </c>
    </row>
    <row r="36" spans="1:116" x14ac:dyDescent="0.2">
      <c r="A36" t="str">
        <f>sum_all_txt!A35</f>
        <v>sum_lit2soc.nc.txt</v>
      </c>
      <c r="B36">
        <f>sum_all_txt!F35</f>
        <v>0.225688</v>
      </c>
      <c r="C36">
        <f>sum_all_txt!G35</f>
        <v>0.234764</v>
      </c>
      <c r="D36">
        <f>sum_all_txt!H35</f>
        <v>0.231409</v>
      </c>
      <c r="E36">
        <f>sum_all_txt!I35</f>
        <v>0.23080899999999999</v>
      </c>
      <c r="F36">
        <f>sum_all_txt!J35</f>
        <v>0.23506199999999999</v>
      </c>
      <c r="G36">
        <f>sum_all_txt!K35</f>
        <v>0.238763</v>
      </c>
      <c r="H36">
        <f>sum_all_txt!L35</f>
        <v>0.241591</v>
      </c>
      <c r="I36">
        <f>sum_all_txt!M35</f>
        <v>0.24419399999999999</v>
      </c>
      <c r="J36">
        <f>sum_all_txt!N35</f>
        <v>0.246224</v>
      </c>
      <c r="K36">
        <f>sum_all_txt!O35</f>
        <v>0.24788199999999999</v>
      </c>
      <c r="L36">
        <f>sum_all_txt!P35</f>
        <v>0.249721</v>
      </c>
      <c r="M36">
        <f>sum_all_txt!Q35</f>
        <v>0.25109300000000001</v>
      </c>
      <c r="N36">
        <f>sum_all_txt!R35</f>
        <v>0.252745</v>
      </c>
      <c r="O36">
        <f>sum_all_txt!S35</f>
        <v>0.25416699999999998</v>
      </c>
      <c r="P36">
        <f>sum_all_txt!T35</f>
        <v>0.25514700000000001</v>
      </c>
      <c r="Q36">
        <f>sum_all_txt!U35</f>
        <v>0.25646200000000002</v>
      </c>
      <c r="R36">
        <f>sum_all_txt!V35</f>
        <v>0.25765500000000002</v>
      </c>
      <c r="S36">
        <f>sum_all_txt!W35</f>
        <v>0.258131</v>
      </c>
      <c r="T36">
        <f>sum_all_txt!X35</f>
        <v>0.25969199999999998</v>
      </c>
      <c r="U36">
        <f>sum_all_txt!Y35</f>
        <v>0.260156</v>
      </c>
      <c r="V36">
        <f>sum_all_txt!Z35</f>
        <v>0.26139299999999999</v>
      </c>
      <c r="W36">
        <f>sum_all_txt!AA35</f>
        <v>0.261438</v>
      </c>
      <c r="X36">
        <f>sum_all_txt!AB35</f>
        <v>0.26210499999999998</v>
      </c>
      <c r="Y36">
        <f>sum_all_txt!AC35</f>
        <v>0.26261200000000001</v>
      </c>
      <c r="Z36">
        <f>sum_all_txt!AD35</f>
        <v>0.26300800000000002</v>
      </c>
      <c r="AA36">
        <f>sum_all_txt!AE35</f>
        <v>0.26349</v>
      </c>
      <c r="AB36">
        <f>sum_all_txt!AF35</f>
        <v>0.26425100000000001</v>
      </c>
      <c r="AC36">
        <f>sum_all_txt!AG35</f>
        <v>0.264685</v>
      </c>
      <c r="AD36">
        <f>sum_all_txt!AH35</f>
        <v>0.26507399999999998</v>
      </c>
      <c r="AE36">
        <f>sum_all_txt!AI35</f>
        <v>0.265959</v>
      </c>
      <c r="AF36">
        <f>sum_all_txt!AJ35</f>
        <v>0.26597799999999999</v>
      </c>
      <c r="AG36">
        <f>sum_all_txt!AK35</f>
        <v>0.26681899999999997</v>
      </c>
      <c r="AH36">
        <f>sum_all_txt!AL35</f>
        <v>0.26726100000000003</v>
      </c>
      <c r="AI36">
        <f>sum_all_txt!AM35</f>
        <v>0.26749699999999998</v>
      </c>
      <c r="AJ36">
        <f>sum_all_txt!AN35</f>
        <v>0.26766600000000002</v>
      </c>
      <c r="AK36">
        <f>sum_all_txt!AO35</f>
        <v>0.26838499999999998</v>
      </c>
      <c r="AL36">
        <f>sum_all_txt!AP35</f>
        <v>0.26838600000000001</v>
      </c>
      <c r="AM36">
        <f>sum_all_txt!AQ35</f>
        <v>0.26887699999999998</v>
      </c>
      <c r="AN36">
        <f>sum_all_txt!AR35</f>
        <v>0.26880300000000001</v>
      </c>
      <c r="AO36">
        <f>sum_all_txt!AS35</f>
        <v>0.26904800000000001</v>
      </c>
      <c r="AP36">
        <f>sum_all_txt!AT35</f>
        <v>0.26966000000000001</v>
      </c>
      <c r="AQ36">
        <f>sum_all_txt!AU35</f>
        <v>0.269368</v>
      </c>
      <c r="AR36">
        <f>sum_all_txt!AV35</f>
        <v>0.26997199999999999</v>
      </c>
      <c r="AS36">
        <f>sum_all_txt!AW35</f>
        <v>0.26968700000000001</v>
      </c>
      <c r="AT36">
        <f>sum_all_txt!AX35</f>
        <v>0.27008799999999999</v>
      </c>
      <c r="AU36">
        <f>sum_all_txt!AY35</f>
        <v>0.27049499999999999</v>
      </c>
      <c r="AV36">
        <f>sum_all_txt!AZ35</f>
        <v>0.27021699999999998</v>
      </c>
      <c r="AW36">
        <f>sum_all_txt!BA35</f>
        <v>0.270482</v>
      </c>
      <c r="AX36">
        <f>sum_all_txt!BB35</f>
        <v>0.27080100000000001</v>
      </c>
      <c r="AY36">
        <f>sum_all_txt!BC35</f>
        <v>0.27055099999999999</v>
      </c>
      <c r="AZ36">
        <f>sum_all_txt!BD35</f>
        <v>0.270617</v>
      </c>
      <c r="BA36">
        <f>sum_all_txt!BE35</f>
        <v>0.271453</v>
      </c>
      <c r="BB36">
        <f>sum_all_txt!BF35</f>
        <v>0.27135100000000001</v>
      </c>
      <c r="BC36">
        <f>sum_all_txt!BG35</f>
        <v>0.27177200000000001</v>
      </c>
      <c r="BD36">
        <f>sum_all_txt!BH35</f>
        <v>0.27199899999999999</v>
      </c>
      <c r="BE36">
        <f>sum_all_txt!BI35</f>
        <v>0.27223599999999998</v>
      </c>
      <c r="BF36">
        <f>sum_all_txt!BJ35</f>
        <v>0.27283200000000002</v>
      </c>
      <c r="BG36">
        <f>sum_all_txt!BK35</f>
        <v>0.27327600000000002</v>
      </c>
      <c r="BH36">
        <f>sum_all_txt!BL35</f>
        <v>0.27304400000000001</v>
      </c>
      <c r="BI36">
        <f>sum_all_txt!BM35</f>
        <v>0.27353499999999997</v>
      </c>
      <c r="BJ36">
        <f>sum_all_txt!BN35</f>
        <v>0.27373199999999998</v>
      </c>
      <c r="BK36">
        <f>sum_all_txt!BO35</f>
        <v>0.27434500000000001</v>
      </c>
      <c r="BL36">
        <f>sum_all_txt!BP35</f>
        <v>0.27447199999999999</v>
      </c>
      <c r="BM36">
        <f>sum_all_txt!BQ35</f>
        <v>0.27469399999999999</v>
      </c>
      <c r="BN36">
        <f>sum_all_txt!BR35</f>
        <v>0.27564300000000003</v>
      </c>
      <c r="BO36">
        <f>sum_all_txt!BS35</f>
        <v>0.27583200000000002</v>
      </c>
      <c r="BP36">
        <f>sum_all_txt!BT35</f>
        <v>0.27616400000000002</v>
      </c>
      <c r="BQ36">
        <f>sum_all_txt!BU35</f>
        <v>0.27645999999999998</v>
      </c>
      <c r="BR36">
        <f>sum_all_txt!BV35</f>
        <v>0.27399499999999999</v>
      </c>
      <c r="BS36">
        <f>sum_all_txt!BW35</f>
        <v>0.26902199999999998</v>
      </c>
      <c r="BT36" s="10">
        <f>sum_all_txt!BX35</f>
        <v>0.27610000000000001</v>
      </c>
      <c r="BU36" s="10">
        <f>sum_all_txt!BY35</f>
        <v>0.26686500000000002</v>
      </c>
      <c r="BV36" s="10">
        <f>sum_all_txt!BZ35</f>
        <v>0.27362599999999998</v>
      </c>
      <c r="BW36" s="10">
        <f>sum_all_txt!CA35</f>
        <v>0.28039199999999997</v>
      </c>
      <c r="BX36" s="10">
        <f>sum_all_txt!CB35</f>
        <v>0.283717</v>
      </c>
      <c r="BY36" s="10">
        <f>sum_all_txt!CC35</f>
        <v>0.272563</v>
      </c>
      <c r="BZ36" s="10">
        <f>sum_all_txt!CD35</f>
        <v>0.294736</v>
      </c>
      <c r="CA36" s="10">
        <f>sum_all_txt!CE35</f>
        <v>0.280586</v>
      </c>
      <c r="CB36" s="10">
        <f>sum_all_txt!CF35</f>
        <v>0.27057500000000001</v>
      </c>
      <c r="CC36" s="10">
        <f>sum_all_txt!CG35</f>
        <v>0.26952100000000001</v>
      </c>
      <c r="CD36" s="10">
        <f>sum_all_txt!CH35</f>
        <v>0.28223199999999998</v>
      </c>
      <c r="CE36" s="10">
        <f>sum_all_txt!CI35</f>
        <v>0.28132400000000002</v>
      </c>
      <c r="CF36" s="10">
        <f>sum_all_txt!CJ35</f>
        <v>0.27467999999999998</v>
      </c>
      <c r="CG36" s="10">
        <f>sum_all_txt!CK35</f>
        <v>0.29669899999999999</v>
      </c>
      <c r="CH36" s="10">
        <f>sum_all_txt!CL35</f>
        <v>0.29336099999999998</v>
      </c>
      <c r="CI36" s="10">
        <f>sum_all_txt!CM35</f>
        <v>0.29416799999999999</v>
      </c>
      <c r="CJ36" s="10">
        <f>sum_all_txt!CN35</f>
        <v>0.28325899999999998</v>
      </c>
      <c r="CK36" s="10">
        <f>sum_all_txt!CO35</f>
        <v>0.28367399999999998</v>
      </c>
      <c r="CL36" s="10">
        <f>sum_all_txt!CP35</f>
        <v>0.27200800000000003</v>
      </c>
      <c r="CM36" s="10">
        <f>sum_all_txt!CQ35</f>
        <v>0.287771</v>
      </c>
      <c r="CN36" s="10">
        <f>sum_all_txt!CR35</f>
        <v>0.27853499999999998</v>
      </c>
      <c r="CO36" s="10">
        <f>sum_all_txt!CS35</f>
        <v>0.27482299999999998</v>
      </c>
      <c r="CP36" s="10">
        <f>sum_all_txt!CT35</f>
        <v>0.275391</v>
      </c>
      <c r="CQ36" s="10">
        <f>sum_all_txt!CU35</f>
        <v>0.288358</v>
      </c>
      <c r="CR36" s="10">
        <f>sum_all_txt!CV35</f>
        <v>0.276113</v>
      </c>
      <c r="CS36" s="10">
        <f>sum_all_txt!CW35</f>
        <v>0.275974</v>
      </c>
      <c r="CT36" s="10">
        <f>sum_all_txt!CX35</f>
        <v>0.27488000000000001</v>
      </c>
      <c r="CU36" s="10">
        <f>sum_all_txt!CY35</f>
        <v>0.27377499999999999</v>
      </c>
      <c r="CV36" s="10">
        <f>sum_all_txt!CZ35</f>
        <v>0.27027699999999999</v>
      </c>
      <c r="CW36" s="10">
        <f>sum_all_txt!DA35</f>
        <v>0.26062999999999997</v>
      </c>
      <c r="CX36" s="10">
        <f>sum_all_txt!DB35</f>
        <v>0.261739</v>
      </c>
      <c r="CY36" s="10">
        <f>sum_all_txt!DC35</f>
        <v>0.263187</v>
      </c>
      <c r="CZ36" s="10">
        <f>sum_all_txt!DD35</f>
        <v>0.274702</v>
      </c>
      <c r="DA36" s="10">
        <f>sum_all_txt!DE35</f>
        <v>0.276472</v>
      </c>
      <c r="DB36" s="10">
        <f>sum_all_txt!DF35</f>
        <v>0.27555099999999999</v>
      </c>
      <c r="DC36" s="10">
        <f>sum_all_txt!DG35</f>
        <v>0.27330500000000002</v>
      </c>
      <c r="DD36" s="10">
        <f>sum_all_txt!DH35</f>
        <v>0.27513199999999999</v>
      </c>
      <c r="DE36" s="10">
        <f>sum_all_txt!DI35</f>
        <v>0.27027099999999998</v>
      </c>
      <c r="DF36" s="10">
        <f>sum_all_txt!DJ35</f>
        <v>0.26948499999999997</v>
      </c>
      <c r="DG36" s="10">
        <f>sum_all_txt!DK35</f>
        <v>0.27317799999999998</v>
      </c>
      <c r="DH36">
        <f>sum_all_txt!DL35</f>
        <v>0.26968999999999999</v>
      </c>
      <c r="DI36">
        <f>sum_all_txt!DM35</f>
        <v>0.26961299999999999</v>
      </c>
      <c r="DJ36">
        <f>sum_all_txt!DN35</f>
        <v>0.25935900000000001</v>
      </c>
      <c r="DK36">
        <f>sum_all_txt!DO35</f>
        <v>0.27562799999999998</v>
      </c>
      <c r="DL36">
        <f>sum_all_txt!DP35</f>
        <v>0.28190900000000002</v>
      </c>
    </row>
    <row r="37" spans="1:116" x14ac:dyDescent="0.2">
      <c r="A37" t="str">
        <f>sum_all_txt!A36</f>
        <v>sum_soc2co2.nc.txt</v>
      </c>
      <c r="B37">
        <f>sum_all_txt!F36</f>
        <v>0.32554499999999997</v>
      </c>
      <c r="C37">
        <f>sum_all_txt!G36</f>
        <v>0.28377000000000002</v>
      </c>
      <c r="D37">
        <f>sum_all_txt!H36</f>
        <v>0.27614100000000003</v>
      </c>
      <c r="E37">
        <f>sum_all_txt!I36</f>
        <v>0.26785599999999998</v>
      </c>
      <c r="F37">
        <f>sum_all_txt!J36</f>
        <v>0.26406299999999999</v>
      </c>
      <c r="G37">
        <f>sum_all_txt!K36</f>
        <v>0.25948500000000002</v>
      </c>
      <c r="H37">
        <f>sum_all_txt!L36</f>
        <v>0.25626599999999999</v>
      </c>
      <c r="I37">
        <f>sum_all_txt!M36</f>
        <v>0.25348900000000002</v>
      </c>
      <c r="J37">
        <f>sum_all_txt!N36</f>
        <v>0.25187900000000002</v>
      </c>
      <c r="K37">
        <f>sum_all_txt!O36</f>
        <v>0.24992800000000001</v>
      </c>
      <c r="L37">
        <f>sum_all_txt!P36</f>
        <v>0.24904399999999999</v>
      </c>
      <c r="M37">
        <f>sum_all_txt!Q36</f>
        <v>0.248945</v>
      </c>
      <c r="N37">
        <f>sum_all_txt!R36</f>
        <v>0.24900800000000001</v>
      </c>
      <c r="O37">
        <f>sum_all_txt!S36</f>
        <v>0.249614</v>
      </c>
      <c r="P37">
        <f>sum_all_txt!T36</f>
        <v>0.25012299999999998</v>
      </c>
      <c r="Q37">
        <f>sum_all_txt!U36</f>
        <v>0.25120199999999998</v>
      </c>
      <c r="R37">
        <f>sum_all_txt!V36</f>
        <v>0.25220199999999998</v>
      </c>
      <c r="S37">
        <f>sum_all_txt!W36</f>
        <v>0.25269000000000003</v>
      </c>
      <c r="T37">
        <f>sum_all_txt!X36</f>
        <v>0.25418299999999999</v>
      </c>
      <c r="U37">
        <f>sum_all_txt!Y36</f>
        <v>0.25437100000000001</v>
      </c>
      <c r="V37">
        <f>sum_all_txt!Z36</f>
        <v>0.25602999999999998</v>
      </c>
      <c r="W37">
        <f>sum_all_txt!AA36</f>
        <v>0.25613900000000001</v>
      </c>
      <c r="X37">
        <f>sum_all_txt!AB36</f>
        <v>0.25713200000000003</v>
      </c>
      <c r="Y37">
        <f>sum_all_txt!AC36</f>
        <v>0.257934</v>
      </c>
      <c r="Z37">
        <f>sum_all_txt!AD36</f>
        <v>0.25846999999999998</v>
      </c>
      <c r="AA37">
        <f>sum_all_txt!AE36</f>
        <v>0.258629</v>
      </c>
      <c r="AB37">
        <f>sum_all_txt!AF36</f>
        <v>0.25942700000000002</v>
      </c>
      <c r="AC37">
        <f>sum_all_txt!AG36</f>
        <v>0.25984699999999999</v>
      </c>
      <c r="AD37">
        <f>sum_all_txt!AH36</f>
        <v>0.260411</v>
      </c>
      <c r="AE37">
        <f>sum_all_txt!AI36</f>
        <v>0.26128099999999999</v>
      </c>
      <c r="AF37">
        <f>sum_all_txt!AJ36</f>
        <v>0.26078000000000001</v>
      </c>
      <c r="AG37">
        <f>sum_all_txt!AK36</f>
        <v>0.26112200000000002</v>
      </c>
      <c r="AH37">
        <f>sum_all_txt!AL36</f>
        <v>0.261374</v>
      </c>
      <c r="AI37">
        <f>sum_all_txt!AM36</f>
        <v>0.26142399999999999</v>
      </c>
      <c r="AJ37">
        <f>sum_all_txt!AN36</f>
        <v>0.26211499999999999</v>
      </c>
      <c r="AK37">
        <f>sum_all_txt!AO36</f>
        <v>0.26285799999999998</v>
      </c>
      <c r="AL37">
        <f>sum_all_txt!AP36</f>
        <v>0.26308799999999999</v>
      </c>
      <c r="AM37">
        <f>sum_all_txt!AQ36</f>
        <v>0.263378</v>
      </c>
      <c r="AN37">
        <f>sum_all_txt!AR36</f>
        <v>0.26360600000000001</v>
      </c>
      <c r="AO37">
        <f>sum_all_txt!AS36</f>
        <v>0.26346900000000001</v>
      </c>
      <c r="AP37">
        <f>sum_all_txt!AT36</f>
        <v>0.263687</v>
      </c>
      <c r="AQ37">
        <f>sum_all_txt!AU36</f>
        <v>0.26345800000000003</v>
      </c>
      <c r="AR37">
        <f>sum_all_txt!AV36</f>
        <v>0.26468599999999998</v>
      </c>
      <c r="AS37">
        <f>sum_all_txt!AW36</f>
        <v>0.26481500000000002</v>
      </c>
      <c r="AT37">
        <f>sum_all_txt!AX36</f>
        <v>0.2651</v>
      </c>
      <c r="AU37">
        <f>sum_all_txt!AY36</f>
        <v>0.26568900000000001</v>
      </c>
      <c r="AV37">
        <f>sum_all_txt!AZ36</f>
        <v>0.265316</v>
      </c>
      <c r="AW37">
        <f>sum_all_txt!BA36</f>
        <v>0.265123</v>
      </c>
      <c r="AX37">
        <f>sum_all_txt!BB36</f>
        <v>0.26547300000000001</v>
      </c>
      <c r="AY37">
        <f>sum_all_txt!BC36</f>
        <v>0.26553100000000002</v>
      </c>
      <c r="AZ37">
        <f>sum_all_txt!BD36</f>
        <v>0.26590799999999998</v>
      </c>
      <c r="BA37">
        <f>sum_all_txt!BE36</f>
        <v>0.26670100000000002</v>
      </c>
      <c r="BB37">
        <f>sum_all_txt!BF36</f>
        <v>0.26622400000000002</v>
      </c>
      <c r="BC37">
        <f>sum_all_txt!BG36</f>
        <v>0.26688000000000001</v>
      </c>
      <c r="BD37">
        <f>sum_all_txt!BH36</f>
        <v>0.26703399999999999</v>
      </c>
      <c r="BE37">
        <f>sum_all_txt!BI36</f>
        <v>0.26704699999999998</v>
      </c>
      <c r="BF37">
        <f>sum_all_txt!BJ36</f>
        <v>0.26767200000000002</v>
      </c>
      <c r="BG37">
        <f>sum_all_txt!BK36</f>
        <v>0.26793299999999998</v>
      </c>
      <c r="BH37">
        <f>sum_all_txt!BL36</f>
        <v>0.26769199999999999</v>
      </c>
      <c r="BI37">
        <f>sum_all_txt!BM36</f>
        <v>0.26856400000000002</v>
      </c>
      <c r="BJ37">
        <f>sum_all_txt!BN36</f>
        <v>0.26891500000000002</v>
      </c>
      <c r="BK37">
        <f>sum_all_txt!BO36</f>
        <v>0.26939400000000002</v>
      </c>
      <c r="BL37">
        <f>sum_all_txt!BP36</f>
        <v>0.26978600000000003</v>
      </c>
      <c r="BM37">
        <f>sum_all_txt!BQ36</f>
        <v>0.26888800000000002</v>
      </c>
      <c r="BN37">
        <f>sum_all_txt!BR36</f>
        <v>0.27017000000000002</v>
      </c>
      <c r="BO37">
        <f>sum_all_txt!BS36</f>
        <v>0.27024100000000001</v>
      </c>
      <c r="BP37">
        <f>sum_all_txt!BT36</f>
        <v>0.27085700000000001</v>
      </c>
      <c r="BQ37">
        <f>sum_all_txt!BU36</f>
        <v>0.27110099999999998</v>
      </c>
      <c r="BR37">
        <f>sum_all_txt!BV36</f>
        <v>0.270619</v>
      </c>
      <c r="BS37">
        <f>sum_all_txt!BW36</f>
        <v>0.27018199999999998</v>
      </c>
      <c r="BT37" s="10">
        <f>sum_all_txt!BX36</f>
        <v>0.276281</v>
      </c>
      <c r="BU37" s="10">
        <f>sum_all_txt!BY36</f>
        <v>0.27202399999999999</v>
      </c>
      <c r="BV37" s="10">
        <f>sum_all_txt!BZ36</f>
        <v>0.265071</v>
      </c>
      <c r="BW37" s="10">
        <f>sum_all_txt!CA36</f>
        <v>0.27647500000000003</v>
      </c>
      <c r="BX37" s="10">
        <f>sum_all_txt!CB36</f>
        <v>0.27213300000000001</v>
      </c>
      <c r="BY37" s="10">
        <f>sum_all_txt!CC36</f>
        <v>0.26058399999999998</v>
      </c>
      <c r="BZ37" s="10">
        <f>sum_all_txt!CD36</f>
        <v>0.27493499999999998</v>
      </c>
      <c r="CA37" s="10">
        <f>sum_all_txt!CE36</f>
        <v>0.26580199999999998</v>
      </c>
      <c r="CB37" s="10">
        <f>sum_all_txt!CF36</f>
        <v>0.26361499999999999</v>
      </c>
      <c r="CC37" s="10">
        <f>sum_all_txt!CG36</f>
        <v>0.264206</v>
      </c>
      <c r="CD37" s="10">
        <f>sum_all_txt!CH36</f>
        <v>0.28095999999999999</v>
      </c>
      <c r="CE37" s="10">
        <f>sum_all_txt!CI36</f>
        <v>0.286047</v>
      </c>
      <c r="CF37" s="10">
        <f>sum_all_txt!CJ36</f>
        <v>0.26355400000000001</v>
      </c>
      <c r="CG37" s="10">
        <f>sum_all_txt!CK36</f>
        <v>0.28389799999999998</v>
      </c>
      <c r="CH37" s="10">
        <f>sum_all_txt!CL36</f>
        <v>0.28565699999999999</v>
      </c>
      <c r="CI37" s="10">
        <f>sum_all_txt!CM36</f>
        <v>0.29520999999999997</v>
      </c>
      <c r="CJ37" s="10">
        <f>sum_all_txt!CN36</f>
        <v>0.27826099999999998</v>
      </c>
      <c r="CK37" s="10">
        <f>sum_all_txt!CO36</f>
        <v>0.27362900000000001</v>
      </c>
      <c r="CL37" s="10">
        <f>sum_all_txt!CP36</f>
        <v>0.26643499999999998</v>
      </c>
      <c r="CM37" s="10">
        <f>sum_all_txt!CQ36</f>
        <v>0.28194799999999998</v>
      </c>
      <c r="CN37" s="10">
        <f>sum_all_txt!CR36</f>
        <v>0.28144200000000003</v>
      </c>
      <c r="CO37" s="10">
        <f>sum_all_txt!CS36</f>
        <v>0.27429500000000001</v>
      </c>
      <c r="CP37" s="10">
        <f>sum_all_txt!CT36</f>
        <v>0.264436</v>
      </c>
      <c r="CQ37" s="10">
        <f>sum_all_txt!CU36</f>
        <v>0.28583399999999998</v>
      </c>
      <c r="CR37" s="10">
        <f>sum_all_txt!CV36</f>
        <v>0.28900900000000002</v>
      </c>
      <c r="CS37" s="10">
        <f>sum_all_txt!CW36</f>
        <v>0.27663500000000002</v>
      </c>
      <c r="CT37" s="10">
        <f>sum_all_txt!CX36</f>
        <v>0.27663599999999999</v>
      </c>
      <c r="CU37" s="10">
        <f>sum_all_txt!CY36</f>
        <v>0.27202999999999999</v>
      </c>
      <c r="CV37" s="10">
        <f>sum_all_txt!CZ36</f>
        <v>0.28541699999999998</v>
      </c>
      <c r="CW37" s="10">
        <f>sum_all_txt!DA36</f>
        <v>0.27399600000000002</v>
      </c>
      <c r="CX37" s="10">
        <f>sum_all_txt!DB36</f>
        <v>0.26412600000000003</v>
      </c>
      <c r="CY37" s="10">
        <f>sum_all_txt!DC36</f>
        <v>0.27082699999999998</v>
      </c>
      <c r="CZ37" s="10">
        <f>sum_all_txt!DD36</f>
        <v>0.268955</v>
      </c>
      <c r="DA37" s="10">
        <f>sum_all_txt!DE36</f>
        <v>0.27714499999999997</v>
      </c>
      <c r="DB37" s="10">
        <f>sum_all_txt!DF36</f>
        <v>0.27948099999999998</v>
      </c>
      <c r="DC37" s="10">
        <f>sum_all_txt!DG36</f>
        <v>0.28556100000000001</v>
      </c>
      <c r="DD37" s="10">
        <f>sum_all_txt!DH36</f>
        <v>0.282746</v>
      </c>
      <c r="DE37" s="10">
        <f>sum_all_txt!DI36</f>
        <v>0.27633000000000002</v>
      </c>
      <c r="DF37" s="10">
        <f>sum_all_txt!DJ36</f>
        <v>0.27015400000000001</v>
      </c>
      <c r="DG37" s="10">
        <f>sum_all_txt!DK36</f>
        <v>0.26609100000000002</v>
      </c>
      <c r="DH37">
        <f>sum_all_txt!DL36</f>
        <v>0.26842700000000003</v>
      </c>
      <c r="DI37">
        <f>sum_all_txt!DM36</f>
        <v>0.28827799999999998</v>
      </c>
      <c r="DJ37">
        <f>sum_all_txt!DN36</f>
        <v>0.26242900000000002</v>
      </c>
      <c r="DK37">
        <f>sum_all_txt!DO36</f>
        <v>0.26534400000000002</v>
      </c>
      <c r="DL37">
        <f>sum_all_txt!DP36</f>
        <v>0.27383600000000002</v>
      </c>
    </row>
    <row r="38" spans="1:116" x14ac:dyDescent="0.2">
      <c r="A38" t="str">
        <f>sum_all_txt!A37</f>
        <v>sum_raw2lit.nc.txt</v>
      </c>
      <c r="B38">
        <f>sum_all_txt!F37</f>
        <v>0.3</v>
      </c>
      <c r="C38">
        <f>sum_all_txt!G37</f>
        <v>0.262625</v>
      </c>
      <c r="D38">
        <f>sum_all_txt!H37</f>
        <v>0.27041300000000001</v>
      </c>
      <c r="E38">
        <f>sum_all_txt!I37</f>
        <v>0.28672500000000001</v>
      </c>
      <c r="F38">
        <f>sum_all_txt!J37</f>
        <v>0.30044500000000002</v>
      </c>
      <c r="G38">
        <f>sum_all_txt!K37</f>
        <v>0.30888900000000002</v>
      </c>
      <c r="H38">
        <f>sum_all_txt!L37</f>
        <v>0.31389</v>
      </c>
      <c r="I38">
        <f>sum_all_txt!M37</f>
        <v>0.31754599999999999</v>
      </c>
      <c r="J38">
        <f>sum_all_txt!N37</f>
        <v>0.32024999999999998</v>
      </c>
      <c r="K38">
        <f>sum_all_txt!O37</f>
        <v>0.322098</v>
      </c>
      <c r="L38">
        <f>sum_all_txt!P37</f>
        <v>0.32333499999999998</v>
      </c>
      <c r="M38">
        <f>sum_all_txt!Q37</f>
        <v>0.32423600000000002</v>
      </c>
      <c r="N38">
        <f>sum_all_txt!R37</f>
        <v>0.32486500000000001</v>
      </c>
      <c r="O38">
        <f>sum_all_txt!S37</f>
        <v>0.32549699999999998</v>
      </c>
      <c r="P38">
        <f>sum_all_txt!T37</f>
        <v>0.32578000000000001</v>
      </c>
      <c r="Q38">
        <f>sum_all_txt!U37</f>
        <v>0.32603100000000002</v>
      </c>
      <c r="R38">
        <f>sum_all_txt!V37</f>
        <v>0.32662600000000003</v>
      </c>
      <c r="S38">
        <f>sum_all_txt!W37</f>
        <v>0.32669599999999999</v>
      </c>
      <c r="T38">
        <f>sum_all_txt!X37</f>
        <v>0.32694299999999998</v>
      </c>
      <c r="U38">
        <f>sum_all_txt!Y37</f>
        <v>0.32746199999999998</v>
      </c>
      <c r="V38">
        <f>sum_all_txt!Z37</f>
        <v>0.32763599999999998</v>
      </c>
      <c r="W38">
        <f>sum_all_txt!AA37</f>
        <v>0.32743800000000001</v>
      </c>
      <c r="X38">
        <f>sum_all_txt!AB37</f>
        <v>0.32738499999999998</v>
      </c>
      <c r="Y38">
        <f>sum_all_txt!AC37</f>
        <v>0.32771899999999998</v>
      </c>
      <c r="Z38">
        <f>sum_all_txt!AD37</f>
        <v>0.32799400000000001</v>
      </c>
      <c r="AA38">
        <f>sum_all_txt!AE37</f>
        <v>0.32795800000000003</v>
      </c>
      <c r="AB38">
        <f>sum_all_txt!AF37</f>
        <v>0.32810299999999998</v>
      </c>
      <c r="AC38">
        <f>sum_all_txt!AG37</f>
        <v>0.32844699999999999</v>
      </c>
      <c r="AD38">
        <f>sum_all_txt!AH37</f>
        <v>0.328546</v>
      </c>
      <c r="AE38">
        <f>sum_all_txt!AI37</f>
        <v>0.32908500000000002</v>
      </c>
      <c r="AF38">
        <f>sum_all_txt!AJ37</f>
        <v>0.32964399999999999</v>
      </c>
      <c r="AG38">
        <f>sum_all_txt!AK37</f>
        <v>0.33001799999999998</v>
      </c>
      <c r="AH38">
        <f>sum_all_txt!AL37</f>
        <v>0.33050099999999999</v>
      </c>
      <c r="AI38">
        <f>sum_all_txt!AM37</f>
        <v>0.33055400000000001</v>
      </c>
      <c r="AJ38">
        <f>sum_all_txt!AN37</f>
        <v>0.33051700000000001</v>
      </c>
      <c r="AK38">
        <f>sum_all_txt!AO37</f>
        <v>0.33060099999999998</v>
      </c>
      <c r="AL38">
        <f>sum_all_txt!AP37</f>
        <v>0.33117999999999997</v>
      </c>
      <c r="AM38">
        <f>sum_all_txt!AQ37</f>
        <v>0.33129599999999998</v>
      </c>
      <c r="AN38">
        <f>sum_all_txt!AR37</f>
        <v>0.331534</v>
      </c>
      <c r="AO38">
        <f>sum_all_txt!AS37</f>
        <v>0.33199499999999998</v>
      </c>
      <c r="AP38">
        <f>sum_all_txt!AT37</f>
        <v>0.332455</v>
      </c>
      <c r="AQ38">
        <f>sum_all_txt!AU37</f>
        <v>0.33261200000000002</v>
      </c>
      <c r="AR38">
        <f>sum_all_txt!AV37</f>
        <v>0.33215299999999998</v>
      </c>
      <c r="AS38">
        <f>sum_all_txt!AW37</f>
        <v>0.33225500000000002</v>
      </c>
      <c r="AT38">
        <f>sum_all_txt!AX37</f>
        <v>0.33300099999999999</v>
      </c>
      <c r="AU38">
        <f>sum_all_txt!AY37</f>
        <v>0.33329599999999998</v>
      </c>
      <c r="AV38">
        <f>sum_all_txt!AZ37</f>
        <v>0.33347100000000002</v>
      </c>
      <c r="AW38">
        <f>sum_all_txt!BA37</f>
        <v>0.33405299999999999</v>
      </c>
      <c r="AX38">
        <f>sum_all_txt!BB37</f>
        <v>0.33419399999999999</v>
      </c>
      <c r="AY38">
        <f>sum_all_txt!BC37</f>
        <v>0.33387299999999998</v>
      </c>
      <c r="AZ38">
        <f>sum_all_txt!BD37</f>
        <v>0.33400600000000003</v>
      </c>
      <c r="BA38">
        <f>sum_all_txt!BE37</f>
        <v>0.33484900000000001</v>
      </c>
      <c r="BB38">
        <f>sum_all_txt!BF37</f>
        <v>0.33554800000000001</v>
      </c>
      <c r="BC38">
        <f>sum_all_txt!BG37</f>
        <v>0.33575300000000002</v>
      </c>
      <c r="BD38">
        <f>sum_all_txt!BH37</f>
        <v>0.33631</v>
      </c>
      <c r="BE38">
        <f>sum_all_txt!BI37</f>
        <v>0.337177</v>
      </c>
      <c r="BF38">
        <f>sum_all_txt!BJ37</f>
        <v>0.33802100000000002</v>
      </c>
      <c r="BG38">
        <f>sum_all_txt!BK37</f>
        <v>0.33836899999999998</v>
      </c>
      <c r="BH38">
        <f>sum_all_txt!BL37</f>
        <v>0.33879199999999998</v>
      </c>
      <c r="BI38">
        <f>sum_all_txt!BM37</f>
        <v>0.33884399999999998</v>
      </c>
      <c r="BJ38">
        <f>sum_all_txt!BN37</f>
        <v>0.33924100000000001</v>
      </c>
      <c r="BK38">
        <f>sum_all_txt!BO37</f>
        <v>0.340119</v>
      </c>
      <c r="BL38">
        <f>sum_all_txt!BP37</f>
        <v>0.34071099999999999</v>
      </c>
      <c r="BM38">
        <f>sum_all_txt!BQ37</f>
        <v>0.34131800000000001</v>
      </c>
      <c r="BN38">
        <f>sum_all_txt!BR37</f>
        <v>0.34197499999999997</v>
      </c>
      <c r="BO38">
        <f>sum_all_txt!BS37</f>
        <v>0.34256599999999998</v>
      </c>
      <c r="BP38">
        <f>sum_all_txt!BT37</f>
        <v>0.343061</v>
      </c>
      <c r="BQ38">
        <f>sum_all_txt!BU37</f>
        <v>0.34347499999999997</v>
      </c>
      <c r="BR38">
        <f>sum_all_txt!BV37</f>
        <v>0.343727</v>
      </c>
      <c r="BS38">
        <f>sum_all_txt!BW37</f>
        <v>0.33633800000000003</v>
      </c>
      <c r="BT38" s="10">
        <f>sum_all_txt!BX37</f>
        <v>0.34377799999999997</v>
      </c>
      <c r="BU38" s="10">
        <f>sum_all_txt!BY37</f>
        <v>0.34088099999999999</v>
      </c>
      <c r="BV38" s="10">
        <f>sum_all_txt!BZ37</f>
        <v>0.34498800000000002</v>
      </c>
      <c r="BW38" s="10">
        <f>sum_all_txt!CA37</f>
        <v>0.35670499999999999</v>
      </c>
      <c r="BX38" s="10">
        <f>sum_all_txt!CB37</f>
        <v>0.36154700000000001</v>
      </c>
      <c r="BY38" s="10">
        <f>sum_all_txt!CC37</f>
        <v>0.36647099999999999</v>
      </c>
      <c r="BZ38" s="10">
        <f>sum_all_txt!CD37</f>
        <v>0.36429800000000001</v>
      </c>
      <c r="CA38" s="10">
        <f>sum_all_txt!CE37</f>
        <v>0.349688</v>
      </c>
      <c r="CB38" s="10">
        <f>sum_all_txt!CF37</f>
        <v>0.32855899999999999</v>
      </c>
      <c r="CC38" s="10">
        <f>sum_all_txt!CG37</f>
        <v>0.33802900000000002</v>
      </c>
      <c r="CD38" s="10">
        <f>sum_all_txt!CH37</f>
        <v>0.34407900000000002</v>
      </c>
      <c r="CE38" s="10">
        <f>sum_all_txt!CI37</f>
        <v>0.34245700000000001</v>
      </c>
      <c r="CF38" s="10">
        <f>sum_all_txt!CJ37</f>
        <v>0.34796300000000002</v>
      </c>
      <c r="CG38" s="10">
        <f>sum_all_txt!CK37</f>
        <v>0.35380699999999998</v>
      </c>
      <c r="CH38" s="10">
        <f>sum_all_txt!CL37</f>
        <v>0.353659</v>
      </c>
      <c r="CI38" s="10">
        <f>sum_all_txt!CM37</f>
        <v>0.34424199999999999</v>
      </c>
      <c r="CJ38" s="10">
        <f>sum_all_txt!CN37</f>
        <v>0.33734399999999998</v>
      </c>
      <c r="CK38" s="10">
        <f>sum_all_txt!CO37</f>
        <v>0.34226099999999998</v>
      </c>
      <c r="CL38" s="10">
        <f>sum_all_txt!CP37</f>
        <v>0.34523700000000002</v>
      </c>
      <c r="CM38" s="10">
        <f>sum_all_txt!CQ37</f>
        <v>0.34494900000000001</v>
      </c>
      <c r="CN38" s="10">
        <f>sum_all_txt!CR37</f>
        <v>0.33591900000000002</v>
      </c>
      <c r="CO38" s="10">
        <f>sum_all_txt!CS37</f>
        <v>0.347335</v>
      </c>
      <c r="CP38" s="10">
        <f>sum_all_txt!CT37</f>
        <v>0.35741899999999999</v>
      </c>
      <c r="CQ38" s="10">
        <f>sum_all_txt!CU37</f>
        <v>0.35397699999999999</v>
      </c>
      <c r="CR38" s="10">
        <f>sum_all_txt!CV37</f>
        <v>0.35399700000000001</v>
      </c>
      <c r="CS38" s="10">
        <f>sum_all_txt!CW37</f>
        <v>0.35626999999999998</v>
      </c>
      <c r="CT38" s="10">
        <f>sum_all_txt!CX37</f>
        <v>0.35297499999999998</v>
      </c>
      <c r="CU38" s="10">
        <f>sum_all_txt!CY37</f>
        <v>0.35548200000000002</v>
      </c>
      <c r="CV38" s="10">
        <f>sum_all_txt!CZ37</f>
        <v>0.34493400000000002</v>
      </c>
      <c r="CW38" s="10">
        <f>sum_all_txt!DA37</f>
        <v>0.338723</v>
      </c>
      <c r="CX38" s="10">
        <f>sum_all_txt!DB37</f>
        <v>0.32304300000000002</v>
      </c>
      <c r="CY38" s="10">
        <f>sum_all_txt!DC37</f>
        <v>0.33935999999999999</v>
      </c>
      <c r="CZ38" s="10">
        <f>sum_all_txt!DD37</f>
        <v>0.36027999999999999</v>
      </c>
      <c r="DA38" s="10">
        <f>sum_all_txt!DE37</f>
        <v>0.36093500000000001</v>
      </c>
      <c r="DB38" s="10">
        <f>sum_all_txt!DF37</f>
        <v>0.36000399999999999</v>
      </c>
      <c r="DC38" s="10">
        <f>sum_all_txt!DG37</f>
        <v>0.35298000000000002</v>
      </c>
      <c r="DD38" s="10">
        <f>sum_all_txt!DH37</f>
        <v>0.34881400000000001</v>
      </c>
      <c r="DE38" s="10">
        <f>sum_all_txt!DI37</f>
        <v>0.361674</v>
      </c>
      <c r="DF38" s="10">
        <f>sum_all_txt!DJ37</f>
        <v>0.363707</v>
      </c>
      <c r="DG38" s="10">
        <f>sum_all_txt!DK37</f>
        <v>0.36180699999999999</v>
      </c>
      <c r="DH38">
        <f>sum_all_txt!DL37</f>
        <v>0.34921799999999997</v>
      </c>
      <c r="DI38">
        <f>sum_all_txt!DM37</f>
        <v>0.32921099999999998</v>
      </c>
      <c r="DJ38">
        <f>sum_all_txt!DN37</f>
        <v>0.34685199999999999</v>
      </c>
      <c r="DK38">
        <f>sum_all_txt!DO37</f>
        <v>0.36424200000000001</v>
      </c>
      <c r="DL38">
        <f>sum_all_txt!DP37</f>
        <v>0.37297999999999998</v>
      </c>
    </row>
    <row r="39" spans="1:116" x14ac:dyDescent="0.2">
      <c r="A39">
        <f>sum_all_txt!A38</f>
        <v>0</v>
      </c>
      <c r="B39">
        <f>sum_all_txt!F38</f>
        <v>0</v>
      </c>
      <c r="C39">
        <f>sum_all_txt!G38</f>
        <v>0</v>
      </c>
      <c r="D39">
        <f>sum_all_txt!H38</f>
        <v>0</v>
      </c>
      <c r="E39">
        <f>sum_all_txt!I38</f>
        <v>0</v>
      </c>
      <c r="F39">
        <f>sum_all_txt!J38</f>
        <v>0</v>
      </c>
      <c r="G39">
        <f>sum_all_txt!K38</f>
        <v>0</v>
      </c>
      <c r="H39">
        <f>sum_all_txt!L38</f>
        <v>0</v>
      </c>
      <c r="I39">
        <f>sum_all_txt!M38</f>
        <v>0</v>
      </c>
      <c r="J39">
        <f>sum_all_txt!N38</f>
        <v>0</v>
      </c>
      <c r="K39">
        <f>sum_all_txt!O38</f>
        <v>0</v>
      </c>
      <c r="L39">
        <f>sum_all_txt!P38</f>
        <v>0</v>
      </c>
      <c r="M39">
        <f>sum_all_txt!Q38</f>
        <v>0</v>
      </c>
      <c r="N39">
        <f>sum_all_txt!R38</f>
        <v>0</v>
      </c>
      <c r="O39">
        <f>sum_all_txt!S38</f>
        <v>0</v>
      </c>
      <c r="P39">
        <f>sum_all_txt!T38</f>
        <v>0</v>
      </c>
      <c r="Q39">
        <f>sum_all_txt!U38</f>
        <v>0</v>
      </c>
      <c r="R39">
        <f>sum_all_txt!V38</f>
        <v>0</v>
      </c>
      <c r="S39">
        <f>sum_all_txt!W38</f>
        <v>0</v>
      </c>
      <c r="T39">
        <f>sum_all_txt!X38</f>
        <v>0</v>
      </c>
      <c r="U39">
        <f>sum_all_txt!Y38</f>
        <v>0</v>
      </c>
      <c r="V39">
        <f>sum_all_txt!Z38</f>
        <v>0</v>
      </c>
      <c r="W39">
        <f>sum_all_txt!AA38</f>
        <v>0</v>
      </c>
      <c r="X39">
        <f>sum_all_txt!AB38</f>
        <v>0</v>
      </c>
      <c r="Y39">
        <f>sum_all_txt!AC38</f>
        <v>0</v>
      </c>
      <c r="Z39">
        <f>sum_all_txt!AD38</f>
        <v>0</v>
      </c>
      <c r="AA39">
        <f>sum_all_txt!AE38</f>
        <v>0</v>
      </c>
      <c r="AB39">
        <f>sum_all_txt!AF38</f>
        <v>0</v>
      </c>
      <c r="AC39">
        <f>sum_all_txt!AG38</f>
        <v>0</v>
      </c>
      <c r="AD39">
        <f>sum_all_txt!AH38</f>
        <v>0</v>
      </c>
      <c r="AE39">
        <f>sum_all_txt!AI38</f>
        <v>0</v>
      </c>
      <c r="AF39">
        <f>sum_all_txt!AJ38</f>
        <v>0</v>
      </c>
      <c r="AG39">
        <f>sum_all_txt!AK38</f>
        <v>0</v>
      </c>
      <c r="AH39">
        <f>sum_all_txt!AL38</f>
        <v>0</v>
      </c>
      <c r="AI39">
        <f>sum_all_txt!AM38</f>
        <v>0</v>
      </c>
      <c r="AJ39">
        <f>sum_all_txt!AN38</f>
        <v>0</v>
      </c>
      <c r="AK39">
        <f>sum_all_txt!AO38</f>
        <v>0</v>
      </c>
      <c r="AL39">
        <f>sum_all_txt!AP38</f>
        <v>0</v>
      </c>
      <c r="AM39">
        <f>sum_all_txt!AQ38</f>
        <v>0</v>
      </c>
      <c r="AN39">
        <f>sum_all_txt!AR38</f>
        <v>0</v>
      </c>
      <c r="AO39">
        <f>sum_all_txt!AS38</f>
        <v>0</v>
      </c>
      <c r="AP39">
        <f>sum_all_txt!AT38</f>
        <v>0</v>
      </c>
      <c r="AQ39">
        <f>sum_all_txt!AU38</f>
        <v>0</v>
      </c>
      <c r="AR39">
        <f>sum_all_txt!AV38</f>
        <v>0</v>
      </c>
      <c r="AS39">
        <f>sum_all_txt!AW38</f>
        <v>0</v>
      </c>
      <c r="AT39">
        <f>sum_all_txt!AX38</f>
        <v>0</v>
      </c>
      <c r="AU39">
        <f>sum_all_txt!AY38</f>
        <v>0</v>
      </c>
      <c r="AV39">
        <f>sum_all_txt!AZ38</f>
        <v>0</v>
      </c>
      <c r="AW39">
        <f>sum_all_txt!BA38</f>
        <v>0</v>
      </c>
      <c r="AX39">
        <f>sum_all_txt!BB38</f>
        <v>0</v>
      </c>
      <c r="AY39">
        <f>sum_all_txt!BC38</f>
        <v>0</v>
      </c>
      <c r="AZ39">
        <f>sum_all_txt!BD38</f>
        <v>0</v>
      </c>
      <c r="BA39">
        <f>sum_all_txt!BE38</f>
        <v>0</v>
      </c>
      <c r="BB39">
        <f>sum_all_txt!BF38</f>
        <v>0</v>
      </c>
      <c r="BC39">
        <f>sum_all_txt!BG38</f>
        <v>0</v>
      </c>
      <c r="BD39">
        <f>sum_all_txt!BH38</f>
        <v>0</v>
      </c>
      <c r="BE39">
        <f>sum_all_txt!BI38</f>
        <v>0</v>
      </c>
      <c r="BF39">
        <f>sum_all_txt!BJ38</f>
        <v>0</v>
      </c>
      <c r="BG39">
        <f>sum_all_txt!BK38</f>
        <v>0</v>
      </c>
      <c r="BH39">
        <f>sum_all_txt!BL38</f>
        <v>0</v>
      </c>
      <c r="BI39">
        <f>sum_all_txt!BM38</f>
        <v>0</v>
      </c>
      <c r="BJ39">
        <f>sum_all_txt!BN38</f>
        <v>0</v>
      </c>
      <c r="BK39">
        <f>sum_all_txt!BO38</f>
        <v>0</v>
      </c>
      <c r="BL39">
        <f>sum_all_txt!BP38</f>
        <v>0</v>
      </c>
      <c r="BM39">
        <f>sum_all_txt!BQ38</f>
        <v>0</v>
      </c>
      <c r="BN39">
        <f>sum_all_txt!BR38</f>
        <v>0</v>
      </c>
      <c r="BO39">
        <f>sum_all_txt!BS38</f>
        <v>0</v>
      </c>
      <c r="BP39">
        <f>sum_all_txt!BT38</f>
        <v>0</v>
      </c>
      <c r="BQ39">
        <f>sum_all_txt!BU38</f>
        <v>0</v>
      </c>
      <c r="BR39">
        <f>sum_all_txt!BV38</f>
        <v>0</v>
      </c>
      <c r="BS39">
        <f>sum_all_txt!BW38</f>
        <v>0</v>
      </c>
      <c r="BT39">
        <f>sum_all_txt!BX38</f>
        <v>0</v>
      </c>
      <c r="BU39">
        <f>sum_all_txt!BY38</f>
        <v>0</v>
      </c>
      <c r="BV39">
        <f>sum_all_txt!BZ38</f>
        <v>0</v>
      </c>
      <c r="BW39">
        <f>sum_all_txt!CA38</f>
        <v>0</v>
      </c>
      <c r="BX39">
        <f>sum_all_txt!CB38</f>
        <v>0</v>
      </c>
      <c r="BY39">
        <f>sum_all_txt!CC38</f>
        <v>0</v>
      </c>
      <c r="BZ39">
        <f>sum_all_txt!CD38</f>
        <v>0</v>
      </c>
      <c r="CA39">
        <f>sum_all_txt!CE38</f>
        <v>0</v>
      </c>
      <c r="CB39">
        <f>sum_all_txt!CF38</f>
        <v>0</v>
      </c>
      <c r="CC39">
        <f>sum_all_txt!CG38</f>
        <v>0</v>
      </c>
      <c r="CD39">
        <f>sum_all_txt!CH38</f>
        <v>0</v>
      </c>
      <c r="CE39">
        <f>sum_all_txt!CI38</f>
        <v>0</v>
      </c>
      <c r="CF39">
        <f>sum_all_txt!CJ38</f>
        <v>0</v>
      </c>
      <c r="CG39">
        <f>sum_all_txt!CK38</f>
        <v>0</v>
      </c>
      <c r="CH39">
        <f>sum_all_txt!CL38</f>
        <v>0</v>
      </c>
      <c r="CI39">
        <f>sum_all_txt!CM38</f>
        <v>0</v>
      </c>
      <c r="CJ39">
        <f>sum_all_txt!CN38</f>
        <v>0</v>
      </c>
      <c r="CK39">
        <f>sum_all_txt!CO38</f>
        <v>0</v>
      </c>
      <c r="CL39">
        <f>sum_all_txt!CP38</f>
        <v>0</v>
      </c>
      <c r="CM39">
        <f>sum_all_txt!CQ38</f>
        <v>0</v>
      </c>
      <c r="CN39">
        <f>sum_all_txt!CR38</f>
        <v>0</v>
      </c>
      <c r="CO39">
        <f>sum_all_txt!CS38</f>
        <v>0</v>
      </c>
      <c r="CP39">
        <f>sum_all_txt!CT38</f>
        <v>0</v>
      </c>
      <c r="CQ39">
        <f>sum_all_txt!CU38</f>
        <v>0</v>
      </c>
      <c r="CR39">
        <f>sum_all_txt!CV38</f>
        <v>0</v>
      </c>
      <c r="CS39">
        <f>sum_all_txt!CW38</f>
        <v>0</v>
      </c>
      <c r="CT39">
        <f>sum_all_txt!CX38</f>
        <v>0</v>
      </c>
      <c r="CU39">
        <f>sum_all_txt!CY38</f>
        <v>0</v>
      </c>
      <c r="CV39">
        <f>sum_all_txt!CZ38</f>
        <v>0</v>
      </c>
      <c r="CW39">
        <f>sum_all_txt!DA38</f>
        <v>0</v>
      </c>
      <c r="CX39">
        <f>sum_all_txt!DB38</f>
        <v>0</v>
      </c>
      <c r="CY39">
        <f>sum_all_txt!DC38</f>
        <v>0</v>
      </c>
      <c r="CZ39">
        <f>sum_all_txt!DD38</f>
        <v>0</v>
      </c>
      <c r="DA39">
        <f>sum_all_txt!DE38</f>
        <v>0</v>
      </c>
      <c r="DB39">
        <f>sum_all_txt!DF38</f>
        <v>0</v>
      </c>
      <c r="DC39">
        <f>sum_all_txt!DG38</f>
        <v>0</v>
      </c>
      <c r="DD39">
        <f>sum_all_txt!DH38</f>
        <v>0</v>
      </c>
      <c r="DE39">
        <f>sum_all_txt!DI38</f>
        <v>0</v>
      </c>
      <c r="DF39">
        <f>sum_all_txt!DJ38</f>
        <v>0</v>
      </c>
      <c r="DG39">
        <f>sum_all_txt!DK38</f>
        <v>0</v>
      </c>
      <c r="DH39">
        <f>sum_all_txt!DL38</f>
        <v>0</v>
      </c>
      <c r="DI39">
        <f>sum_all_txt!DM38</f>
        <v>0</v>
      </c>
      <c r="DJ39">
        <f>sum_all_txt!DN38</f>
        <v>0</v>
      </c>
      <c r="DK39">
        <f>sum_all_txt!DO38</f>
        <v>0</v>
      </c>
      <c r="DL39">
        <f>sum_all_txt!DP38</f>
        <v>0</v>
      </c>
    </row>
    <row r="40" spans="1:116" x14ac:dyDescent="0.2">
      <c r="A40">
        <f>sum_all_txt!A39</f>
        <v>0</v>
      </c>
      <c r="B40">
        <f>sum_all_txt!F39</f>
        <v>0</v>
      </c>
      <c r="C40">
        <f>sum_all_txt!G39</f>
        <v>0</v>
      </c>
      <c r="D40">
        <f>sum_all_txt!H39</f>
        <v>0</v>
      </c>
      <c r="E40">
        <f>sum_all_txt!I39</f>
        <v>0</v>
      </c>
      <c r="F40">
        <f>sum_all_txt!J39</f>
        <v>0</v>
      </c>
      <c r="G40">
        <f>sum_all_txt!K39</f>
        <v>0</v>
      </c>
      <c r="H40">
        <f>sum_all_txt!L39</f>
        <v>0</v>
      </c>
      <c r="I40">
        <f>sum_all_txt!M39</f>
        <v>0</v>
      </c>
      <c r="J40">
        <f>sum_all_txt!N39</f>
        <v>0</v>
      </c>
      <c r="K40">
        <f>sum_all_txt!O39</f>
        <v>0</v>
      </c>
      <c r="L40">
        <f>sum_all_txt!P39</f>
        <v>0</v>
      </c>
      <c r="M40">
        <f>sum_all_txt!Q39</f>
        <v>0</v>
      </c>
      <c r="N40">
        <f>sum_all_txt!R39</f>
        <v>0</v>
      </c>
      <c r="O40">
        <f>sum_all_txt!S39</f>
        <v>0</v>
      </c>
      <c r="P40">
        <f>sum_all_txt!T39</f>
        <v>0</v>
      </c>
      <c r="Q40">
        <f>sum_all_txt!U39</f>
        <v>0</v>
      </c>
      <c r="R40">
        <f>sum_all_txt!V39</f>
        <v>0</v>
      </c>
      <c r="S40">
        <f>sum_all_txt!W39</f>
        <v>0</v>
      </c>
      <c r="T40">
        <f>sum_all_txt!X39</f>
        <v>0</v>
      </c>
      <c r="U40">
        <f>sum_all_txt!Y39</f>
        <v>0</v>
      </c>
      <c r="V40">
        <f>sum_all_txt!Z39</f>
        <v>0</v>
      </c>
      <c r="W40">
        <f>sum_all_txt!AA39</f>
        <v>0</v>
      </c>
      <c r="X40">
        <f>sum_all_txt!AB39</f>
        <v>0</v>
      </c>
      <c r="Y40">
        <f>sum_all_txt!AC39</f>
        <v>0</v>
      </c>
      <c r="Z40">
        <f>sum_all_txt!AD39</f>
        <v>0</v>
      </c>
      <c r="AA40">
        <f>sum_all_txt!AE39</f>
        <v>0</v>
      </c>
      <c r="AB40">
        <f>sum_all_txt!AF39</f>
        <v>0</v>
      </c>
      <c r="AC40">
        <f>sum_all_txt!AG39</f>
        <v>0</v>
      </c>
      <c r="AD40">
        <f>sum_all_txt!AH39</f>
        <v>0</v>
      </c>
      <c r="AE40">
        <f>sum_all_txt!AI39</f>
        <v>0</v>
      </c>
      <c r="AF40">
        <f>sum_all_txt!AJ39</f>
        <v>0</v>
      </c>
      <c r="AG40">
        <f>sum_all_txt!AK39</f>
        <v>0</v>
      </c>
      <c r="AH40">
        <f>sum_all_txt!AL39</f>
        <v>0</v>
      </c>
      <c r="AI40">
        <f>sum_all_txt!AM39</f>
        <v>0</v>
      </c>
      <c r="AJ40">
        <f>sum_all_txt!AN39</f>
        <v>0</v>
      </c>
      <c r="AK40">
        <f>sum_all_txt!AO39</f>
        <v>0</v>
      </c>
      <c r="AL40">
        <f>sum_all_txt!AP39</f>
        <v>0</v>
      </c>
      <c r="AM40">
        <f>sum_all_txt!AQ39</f>
        <v>0</v>
      </c>
      <c r="AN40">
        <f>sum_all_txt!AR39</f>
        <v>0</v>
      </c>
      <c r="AO40">
        <f>sum_all_txt!AS39</f>
        <v>0</v>
      </c>
      <c r="AP40">
        <f>sum_all_txt!AT39</f>
        <v>0</v>
      </c>
      <c r="AQ40">
        <f>sum_all_txt!AU39</f>
        <v>0</v>
      </c>
      <c r="AR40">
        <f>sum_all_txt!AV39</f>
        <v>0</v>
      </c>
      <c r="AS40">
        <f>sum_all_txt!AW39</f>
        <v>0</v>
      </c>
      <c r="AT40">
        <f>sum_all_txt!AX39</f>
        <v>0</v>
      </c>
      <c r="AU40">
        <f>sum_all_txt!AY39</f>
        <v>0</v>
      </c>
      <c r="AV40">
        <f>sum_all_txt!AZ39</f>
        <v>0</v>
      </c>
      <c r="AW40">
        <f>sum_all_txt!BA39</f>
        <v>0</v>
      </c>
      <c r="AX40">
        <f>sum_all_txt!BB39</f>
        <v>0</v>
      </c>
      <c r="AY40">
        <f>sum_all_txt!BC39</f>
        <v>0</v>
      </c>
      <c r="AZ40">
        <f>sum_all_txt!BD39</f>
        <v>0</v>
      </c>
      <c r="BA40">
        <f>sum_all_txt!BE39</f>
        <v>0</v>
      </c>
      <c r="BB40">
        <f>sum_all_txt!BF39</f>
        <v>0</v>
      </c>
      <c r="BC40">
        <f>sum_all_txt!BG39</f>
        <v>0</v>
      </c>
      <c r="BD40">
        <f>sum_all_txt!BH39</f>
        <v>0</v>
      </c>
      <c r="BE40">
        <f>sum_all_txt!BI39</f>
        <v>0</v>
      </c>
      <c r="BF40">
        <f>sum_all_txt!BJ39</f>
        <v>0</v>
      </c>
      <c r="BG40">
        <f>sum_all_txt!BK39</f>
        <v>0</v>
      </c>
      <c r="BH40">
        <f>sum_all_txt!BL39</f>
        <v>0</v>
      </c>
      <c r="BI40">
        <f>sum_all_txt!BM39</f>
        <v>0</v>
      </c>
      <c r="BJ40">
        <f>sum_all_txt!BN39</f>
        <v>0</v>
      </c>
      <c r="BK40">
        <f>sum_all_txt!BO39</f>
        <v>0</v>
      </c>
      <c r="BL40">
        <f>sum_all_txt!BP39</f>
        <v>0</v>
      </c>
      <c r="BM40">
        <f>sum_all_txt!BQ39</f>
        <v>0</v>
      </c>
      <c r="BN40">
        <f>sum_all_txt!BR39</f>
        <v>0</v>
      </c>
      <c r="BO40">
        <f>sum_all_txt!BS39</f>
        <v>0</v>
      </c>
      <c r="BP40">
        <f>sum_all_txt!BT39</f>
        <v>0</v>
      </c>
      <c r="BQ40">
        <f>sum_all_txt!BU39</f>
        <v>0</v>
      </c>
      <c r="BR40">
        <f>sum_all_txt!BV39</f>
        <v>0</v>
      </c>
      <c r="BS40">
        <f>sum_all_txt!BW39</f>
        <v>0</v>
      </c>
      <c r="BT40">
        <f>sum_all_txt!BX39</f>
        <v>0</v>
      </c>
      <c r="BU40">
        <f>sum_all_txt!BY39</f>
        <v>0</v>
      </c>
      <c r="BV40">
        <f>sum_all_txt!BZ39</f>
        <v>0</v>
      </c>
      <c r="BW40">
        <f>sum_all_txt!CA39</f>
        <v>0</v>
      </c>
      <c r="BX40">
        <f>sum_all_txt!CB39</f>
        <v>0</v>
      </c>
      <c r="BY40">
        <f>sum_all_txt!CC39</f>
        <v>0</v>
      </c>
      <c r="BZ40">
        <f>sum_all_txt!CD39</f>
        <v>0</v>
      </c>
      <c r="CA40">
        <f>sum_all_txt!CE39</f>
        <v>0</v>
      </c>
      <c r="CB40">
        <f>sum_all_txt!CF39</f>
        <v>0</v>
      </c>
      <c r="CC40">
        <f>sum_all_txt!CG39</f>
        <v>0</v>
      </c>
      <c r="CD40">
        <f>sum_all_txt!CH39</f>
        <v>0</v>
      </c>
      <c r="CE40">
        <f>sum_all_txt!CI39</f>
        <v>0</v>
      </c>
      <c r="CF40">
        <f>sum_all_txt!CJ39</f>
        <v>0</v>
      </c>
      <c r="CG40">
        <f>sum_all_txt!CK39</f>
        <v>0</v>
      </c>
      <c r="CH40">
        <f>sum_all_txt!CL39</f>
        <v>0</v>
      </c>
      <c r="CI40">
        <f>sum_all_txt!CM39</f>
        <v>0</v>
      </c>
      <c r="CJ40">
        <f>sum_all_txt!CN39</f>
        <v>0</v>
      </c>
      <c r="CK40">
        <f>sum_all_txt!CO39</f>
        <v>0</v>
      </c>
      <c r="CL40">
        <f>sum_all_txt!CP39</f>
        <v>0</v>
      </c>
      <c r="CM40">
        <f>sum_all_txt!CQ39</f>
        <v>0</v>
      </c>
      <c r="CN40">
        <f>sum_all_txt!CR39</f>
        <v>0</v>
      </c>
      <c r="CO40">
        <f>sum_all_txt!CS39</f>
        <v>0</v>
      </c>
      <c r="CP40">
        <f>sum_all_txt!CT39</f>
        <v>0</v>
      </c>
      <c r="CQ40">
        <f>sum_all_txt!CU39</f>
        <v>0</v>
      </c>
      <c r="CR40">
        <f>sum_all_txt!CV39</f>
        <v>0</v>
      </c>
      <c r="CS40">
        <f>sum_all_txt!CW39</f>
        <v>0</v>
      </c>
      <c r="CT40">
        <f>sum_all_txt!CX39</f>
        <v>0</v>
      </c>
      <c r="CU40">
        <f>sum_all_txt!CY39</f>
        <v>0</v>
      </c>
      <c r="CV40">
        <f>sum_all_txt!CZ39</f>
        <v>0</v>
      </c>
      <c r="CW40">
        <f>sum_all_txt!DA39</f>
        <v>0</v>
      </c>
      <c r="CX40">
        <f>sum_all_txt!DB39</f>
        <v>0</v>
      </c>
      <c r="CY40">
        <f>sum_all_txt!DC39</f>
        <v>0</v>
      </c>
      <c r="CZ40">
        <f>sum_all_txt!DD39</f>
        <v>0</v>
      </c>
      <c r="DA40">
        <f>sum_all_txt!DE39</f>
        <v>0</v>
      </c>
      <c r="DB40">
        <f>sum_all_txt!DF39</f>
        <v>0</v>
      </c>
      <c r="DC40">
        <f>sum_all_txt!DG39</f>
        <v>0</v>
      </c>
      <c r="DD40">
        <f>sum_all_txt!DH39</f>
        <v>0</v>
      </c>
      <c r="DE40">
        <f>sum_all_txt!DI39</f>
        <v>0</v>
      </c>
      <c r="DF40">
        <f>sum_all_txt!DJ39</f>
        <v>0</v>
      </c>
      <c r="DG40">
        <f>sum_all_txt!DK39</f>
        <v>0</v>
      </c>
      <c r="DH40">
        <f>sum_all_txt!DL39</f>
        <v>0</v>
      </c>
      <c r="DI40">
        <f>sum_all_txt!DM39</f>
        <v>0</v>
      </c>
      <c r="DJ40">
        <f>sum_all_txt!DN39</f>
        <v>0</v>
      </c>
      <c r="DK40">
        <f>sum_all_txt!DO39</f>
        <v>0</v>
      </c>
      <c r="DL40">
        <f>sum_all_txt!DP39</f>
        <v>0</v>
      </c>
    </row>
    <row r="41" spans="1:116" x14ac:dyDescent="0.2">
      <c r="A41">
        <f>sum_all_txt!A40</f>
        <v>0</v>
      </c>
      <c r="B41">
        <f>sum_all_txt!F40</f>
        <v>0</v>
      </c>
      <c r="C41">
        <f>sum_all_txt!G40</f>
        <v>0</v>
      </c>
      <c r="D41">
        <f>sum_all_txt!H40</f>
        <v>0</v>
      </c>
      <c r="E41">
        <f>sum_all_txt!I40</f>
        <v>0</v>
      </c>
      <c r="F41">
        <f>sum_all_txt!J40</f>
        <v>0</v>
      </c>
      <c r="G41">
        <f>sum_all_txt!K40</f>
        <v>0</v>
      </c>
      <c r="H41">
        <f>sum_all_txt!L40</f>
        <v>0</v>
      </c>
      <c r="I41">
        <f>sum_all_txt!M40</f>
        <v>0</v>
      </c>
      <c r="J41">
        <f>sum_all_txt!N40</f>
        <v>0</v>
      </c>
      <c r="K41">
        <f>sum_all_txt!O40</f>
        <v>0</v>
      </c>
      <c r="L41">
        <f>sum_all_txt!P40</f>
        <v>0</v>
      </c>
      <c r="M41">
        <f>sum_all_txt!Q40</f>
        <v>0</v>
      </c>
      <c r="N41">
        <f>sum_all_txt!R40</f>
        <v>0</v>
      </c>
      <c r="O41">
        <f>sum_all_txt!S40</f>
        <v>0</v>
      </c>
      <c r="P41">
        <f>sum_all_txt!T40</f>
        <v>0</v>
      </c>
      <c r="Q41">
        <f>sum_all_txt!U40</f>
        <v>0</v>
      </c>
      <c r="R41">
        <f>sum_all_txt!V40</f>
        <v>0</v>
      </c>
      <c r="S41">
        <f>sum_all_txt!W40</f>
        <v>0</v>
      </c>
      <c r="T41">
        <f>sum_all_txt!X40</f>
        <v>0</v>
      </c>
      <c r="U41">
        <f>sum_all_txt!Y40</f>
        <v>0</v>
      </c>
      <c r="V41">
        <f>sum_all_txt!Z40</f>
        <v>0</v>
      </c>
      <c r="W41">
        <f>sum_all_txt!AA40</f>
        <v>0</v>
      </c>
      <c r="X41">
        <f>sum_all_txt!AB40</f>
        <v>0</v>
      </c>
      <c r="Y41">
        <f>sum_all_txt!AC40</f>
        <v>0</v>
      </c>
      <c r="Z41">
        <f>sum_all_txt!AD40</f>
        <v>0</v>
      </c>
      <c r="AA41">
        <f>sum_all_txt!AE40</f>
        <v>0</v>
      </c>
      <c r="AB41">
        <f>sum_all_txt!AF40</f>
        <v>0</v>
      </c>
      <c r="AC41">
        <f>sum_all_txt!AG40</f>
        <v>0</v>
      </c>
      <c r="AD41">
        <f>sum_all_txt!AH40</f>
        <v>0</v>
      </c>
      <c r="AE41">
        <f>sum_all_txt!AI40</f>
        <v>0</v>
      </c>
      <c r="AF41">
        <f>sum_all_txt!AJ40</f>
        <v>0</v>
      </c>
      <c r="AG41">
        <f>sum_all_txt!AK40</f>
        <v>0</v>
      </c>
      <c r="AH41">
        <f>sum_all_txt!AL40</f>
        <v>0</v>
      </c>
      <c r="AI41">
        <f>sum_all_txt!AM40</f>
        <v>0</v>
      </c>
      <c r="AJ41">
        <f>sum_all_txt!AN40</f>
        <v>0</v>
      </c>
      <c r="AK41">
        <f>sum_all_txt!AO40</f>
        <v>0</v>
      </c>
      <c r="AL41">
        <f>sum_all_txt!AP40</f>
        <v>0</v>
      </c>
      <c r="AM41">
        <f>sum_all_txt!AQ40</f>
        <v>0</v>
      </c>
      <c r="AN41">
        <f>sum_all_txt!AR40</f>
        <v>0</v>
      </c>
      <c r="AO41">
        <f>sum_all_txt!AS40</f>
        <v>0</v>
      </c>
      <c r="AP41">
        <f>sum_all_txt!AT40</f>
        <v>0</v>
      </c>
      <c r="AQ41">
        <f>sum_all_txt!AU40</f>
        <v>0</v>
      </c>
      <c r="AR41">
        <f>sum_all_txt!AV40</f>
        <v>0</v>
      </c>
      <c r="AS41">
        <f>sum_all_txt!AW40</f>
        <v>0</v>
      </c>
      <c r="AT41">
        <f>sum_all_txt!AX40</f>
        <v>0</v>
      </c>
      <c r="AU41">
        <f>sum_all_txt!AY40</f>
        <v>0</v>
      </c>
      <c r="AV41">
        <f>sum_all_txt!AZ40</f>
        <v>0</v>
      </c>
      <c r="AW41">
        <f>sum_all_txt!BA40</f>
        <v>0</v>
      </c>
      <c r="AX41">
        <f>sum_all_txt!BB40</f>
        <v>0</v>
      </c>
      <c r="AY41">
        <f>sum_all_txt!BC40</f>
        <v>0</v>
      </c>
      <c r="AZ41">
        <f>sum_all_txt!BD40</f>
        <v>0</v>
      </c>
      <c r="BA41">
        <f>sum_all_txt!BE40</f>
        <v>0</v>
      </c>
      <c r="BB41">
        <f>sum_all_txt!BF40</f>
        <v>0</v>
      </c>
      <c r="BC41">
        <f>sum_all_txt!BG40</f>
        <v>0</v>
      </c>
      <c r="BD41">
        <f>sum_all_txt!BH40</f>
        <v>0</v>
      </c>
      <c r="BE41">
        <f>sum_all_txt!BI40</f>
        <v>0</v>
      </c>
      <c r="BF41">
        <f>sum_all_txt!BJ40</f>
        <v>0</v>
      </c>
      <c r="BG41">
        <f>sum_all_txt!BK40</f>
        <v>0</v>
      </c>
      <c r="BH41">
        <f>sum_all_txt!BL40</f>
        <v>0</v>
      </c>
      <c r="BI41">
        <f>sum_all_txt!BM40</f>
        <v>0</v>
      </c>
      <c r="BJ41">
        <f>sum_all_txt!BN40</f>
        <v>0</v>
      </c>
      <c r="BK41">
        <f>sum_all_txt!BO40</f>
        <v>0</v>
      </c>
      <c r="BL41">
        <f>sum_all_txt!BP40</f>
        <v>0</v>
      </c>
      <c r="BM41">
        <f>sum_all_txt!BQ40</f>
        <v>0</v>
      </c>
      <c r="BN41">
        <f>sum_all_txt!BR40</f>
        <v>0</v>
      </c>
      <c r="BO41">
        <f>sum_all_txt!BS40</f>
        <v>0</v>
      </c>
      <c r="BP41">
        <f>sum_all_txt!BT40</f>
        <v>0</v>
      </c>
      <c r="BQ41">
        <f>sum_all_txt!BU40</f>
        <v>0</v>
      </c>
      <c r="BR41">
        <f>sum_all_txt!BV40</f>
        <v>0</v>
      </c>
      <c r="BS41">
        <f>sum_all_txt!BW40</f>
        <v>0</v>
      </c>
      <c r="BT41">
        <f>sum_all_txt!BX40</f>
        <v>0</v>
      </c>
      <c r="BU41">
        <f>sum_all_txt!BY40</f>
        <v>0</v>
      </c>
      <c r="BV41">
        <f>sum_all_txt!BZ40</f>
        <v>0</v>
      </c>
      <c r="BW41">
        <f>sum_all_txt!CA40</f>
        <v>0</v>
      </c>
      <c r="BX41">
        <f>sum_all_txt!CB40</f>
        <v>0</v>
      </c>
      <c r="BY41">
        <f>sum_all_txt!CC40</f>
        <v>0</v>
      </c>
      <c r="BZ41">
        <f>sum_all_txt!CD40</f>
        <v>0</v>
      </c>
      <c r="CA41">
        <f>sum_all_txt!CE40</f>
        <v>0</v>
      </c>
      <c r="CB41">
        <f>sum_all_txt!CF40</f>
        <v>0</v>
      </c>
      <c r="CC41">
        <f>sum_all_txt!CG40</f>
        <v>0</v>
      </c>
      <c r="CD41">
        <f>sum_all_txt!CH40</f>
        <v>0</v>
      </c>
      <c r="CE41">
        <f>sum_all_txt!CI40</f>
        <v>0</v>
      </c>
      <c r="CF41">
        <f>sum_all_txt!CJ40</f>
        <v>0</v>
      </c>
      <c r="CG41">
        <f>sum_all_txt!CK40</f>
        <v>0</v>
      </c>
      <c r="CH41">
        <f>sum_all_txt!CL40</f>
        <v>0</v>
      </c>
      <c r="CI41">
        <f>sum_all_txt!CM40</f>
        <v>0</v>
      </c>
      <c r="CJ41">
        <f>sum_all_txt!CN40</f>
        <v>0</v>
      </c>
      <c r="CK41">
        <f>sum_all_txt!CO40</f>
        <v>0</v>
      </c>
      <c r="CL41">
        <f>sum_all_txt!CP40</f>
        <v>0</v>
      </c>
      <c r="CM41">
        <f>sum_all_txt!CQ40</f>
        <v>0</v>
      </c>
      <c r="CN41">
        <f>sum_all_txt!CR40</f>
        <v>0</v>
      </c>
      <c r="CO41">
        <f>sum_all_txt!CS40</f>
        <v>0</v>
      </c>
      <c r="CP41">
        <f>sum_all_txt!CT40</f>
        <v>0</v>
      </c>
      <c r="CQ41">
        <f>sum_all_txt!CU40</f>
        <v>0</v>
      </c>
      <c r="CR41">
        <f>sum_all_txt!CV40</f>
        <v>0</v>
      </c>
      <c r="CS41">
        <f>sum_all_txt!CW40</f>
        <v>0</v>
      </c>
      <c r="CT41">
        <f>sum_all_txt!CX40</f>
        <v>0</v>
      </c>
      <c r="CU41">
        <f>sum_all_txt!CY40</f>
        <v>0</v>
      </c>
      <c r="CV41">
        <f>sum_all_txt!CZ40</f>
        <v>0</v>
      </c>
      <c r="CW41">
        <f>sum_all_txt!DA40</f>
        <v>0</v>
      </c>
      <c r="CX41">
        <f>sum_all_txt!DB40</f>
        <v>0</v>
      </c>
      <c r="CY41">
        <f>sum_all_txt!DC40</f>
        <v>0</v>
      </c>
      <c r="CZ41">
        <f>sum_all_txt!DD40</f>
        <v>0</v>
      </c>
      <c r="DA41">
        <f>sum_all_txt!DE40</f>
        <v>0</v>
      </c>
      <c r="DB41">
        <f>sum_all_txt!DF40</f>
        <v>0</v>
      </c>
      <c r="DC41">
        <f>sum_all_txt!DG40</f>
        <v>0</v>
      </c>
      <c r="DD41">
        <f>sum_all_txt!DH40</f>
        <v>0</v>
      </c>
      <c r="DE41">
        <f>sum_all_txt!DI40</f>
        <v>0</v>
      </c>
      <c r="DF41">
        <f>sum_all_txt!DJ40</f>
        <v>0</v>
      </c>
      <c r="DG41">
        <f>sum_all_txt!DK40</f>
        <v>0</v>
      </c>
      <c r="DH41">
        <f>sum_all_txt!DL40</f>
        <v>0</v>
      </c>
      <c r="DI41">
        <f>sum_all_txt!DM40</f>
        <v>0</v>
      </c>
      <c r="DJ41">
        <f>sum_all_txt!DN40</f>
        <v>0</v>
      </c>
      <c r="DK41">
        <f>sum_all_txt!DO40</f>
        <v>0</v>
      </c>
      <c r="DL41">
        <f>sum_all_txt!DP40</f>
        <v>0</v>
      </c>
    </row>
    <row r="42" spans="1:116" x14ac:dyDescent="0.2">
      <c r="A42">
        <f>sum_all_txt!A41</f>
        <v>0</v>
      </c>
      <c r="B42">
        <f>sum_all_txt!F41</f>
        <v>0</v>
      </c>
      <c r="C42">
        <f>sum_all_txt!G41</f>
        <v>0</v>
      </c>
      <c r="D42">
        <f>sum_all_txt!H41</f>
        <v>0</v>
      </c>
      <c r="E42">
        <f>sum_all_txt!I41</f>
        <v>0</v>
      </c>
      <c r="F42">
        <f>sum_all_txt!J41</f>
        <v>0</v>
      </c>
      <c r="G42">
        <f>sum_all_txt!K41</f>
        <v>0</v>
      </c>
      <c r="H42">
        <f>sum_all_txt!L41</f>
        <v>0</v>
      </c>
      <c r="I42">
        <f>sum_all_txt!M41</f>
        <v>0</v>
      </c>
      <c r="J42">
        <f>sum_all_txt!N41</f>
        <v>0</v>
      </c>
      <c r="K42">
        <f>sum_all_txt!O41</f>
        <v>0</v>
      </c>
      <c r="L42">
        <f>sum_all_txt!P41</f>
        <v>0</v>
      </c>
      <c r="M42">
        <f>sum_all_txt!Q41</f>
        <v>0</v>
      </c>
      <c r="N42">
        <f>sum_all_txt!R41</f>
        <v>0</v>
      </c>
      <c r="O42">
        <f>sum_all_txt!S41</f>
        <v>0</v>
      </c>
      <c r="P42">
        <f>sum_all_txt!T41</f>
        <v>0</v>
      </c>
      <c r="Q42">
        <f>sum_all_txt!U41</f>
        <v>0</v>
      </c>
      <c r="R42">
        <f>sum_all_txt!V41</f>
        <v>0</v>
      </c>
      <c r="S42">
        <f>sum_all_txt!W41</f>
        <v>0</v>
      </c>
      <c r="T42">
        <f>sum_all_txt!X41</f>
        <v>0</v>
      </c>
      <c r="U42">
        <f>sum_all_txt!Y41</f>
        <v>0</v>
      </c>
      <c r="V42">
        <f>sum_all_txt!Z41</f>
        <v>0</v>
      </c>
      <c r="W42">
        <f>sum_all_txt!AA41</f>
        <v>0</v>
      </c>
      <c r="X42">
        <f>sum_all_txt!AB41</f>
        <v>0</v>
      </c>
      <c r="Y42">
        <f>sum_all_txt!AC41</f>
        <v>0</v>
      </c>
      <c r="Z42">
        <f>sum_all_txt!AD41</f>
        <v>0</v>
      </c>
      <c r="AA42">
        <f>sum_all_txt!AE41</f>
        <v>0</v>
      </c>
      <c r="AB42">
        <f>sum_all_txt!AF41</f>
        <v>0</v>
      </c>
      <c r="AC42">
        <f>sum_all_txt!AG41</f>
        <v>0</v>
      </c>
      <c r="AD42">
        <f>sum_all_txt!AH41</f>
        <v>0</v>
      </c>
      <c r="AE42">
        <f>sum_all_txt!AI41</f>
        <v>0</v>
      </c>
      <c r="AF42">
        <f>sum_all_txt!AJ41</f>
        <v>0</v>
      </c>
      <c r="AG42">
        <f>sum_all_txt!AK41</f>
        <v>0</v>
      </c>
      <c r="AH42">
        <f>sum_all_txt!AL41</f>
        <v>0</v>
      </c>
      <c r="AI42">
        <f>sum_all_txt!AM41</f>
        <v>0</v>
      </c>
      <c r="AJ42">
        <f>sum_all_txt!AN41</f>
        <v>0</v>
      </c>
      <c r="AK42">
        <f>sum_all_txt!AO41</f>
        <v>0</v>
      </c>
      <c r="AL42">
        <f>sum_all_txt!AP41</f>
        <v>0</v>
      </c>
      <c r="AM42">
        <f>sum_all_txt!AQ41</f>
        <v>0</v>
      </c>
      <c r="AN42">
        <f>sum_all_txt!AR41</f>
        <v>0</v>
      </c>
      <c r="AO42">
        <f>sum_all_txt!AS41</f>
        <v>0</v>
      </c>
      <c r="AP42">
        <f>sum_all_txt!AT41</f>
        <v>0</v>
      </c>
      <c r="AQ42">
        <f>sum_all_txt!AU41</f>
        <v>0</v>
      </c>
      <c r="AR42">
        <f>sum_all_txt!AV41</f>
        <v>0</v>
      </c>
      <c r="AS42">
        <f>sum_all_txt!AW41</f>
        <v>0</v>
      </c>
      <c r="AT42">
        <f>sum_all_txt!AX41</f>
        <v>0</v>
      </c>
      <c r="AU42">
        <f>sum_all_txt!AY41</f>
        <v>0</v>
      </c>
      <c r="AV42">
        <f>sum_all_txt!AZ41</f>
        <v>0</v>
      </c>
      <c r="AW42">
        <f>sum_all_txt!BA41</f>
        <v>0</v>
      </c>
      <c r="AX42">
        <f>sum_all_txt!BB41</f>
        <v>0</v>
      </c>
      <c r="AY42">
        <f>sum_all_txt!BC41</f>
        <v>0</v>
      </c>
      <c r="AZ42">
        <f>sum_all_txt!BD41</f>
        <v>0</v>
      </c>
      <c r="BA42">
        <f>sum_all_txt!BE41</f>
        <v>0</v>
      </c>
      <c r="BB42">
        <f>sum_all_txt!BF41</f>
        <v>0</v>
      </c>
      <c r="BC42">
        <f>sum_all_txt!BG41</f>
        <v>0</v>
      </c>
      <c r="BD42">
        <f>sum_all_txt!BH41</f>
        <v>0</v>
      </c>
      <c r="BE42">
        <f>sum_all_txt!BI41</f>
        <v>0</v>
      </c>
      <c r="BF42">
        <f>sum_all_txt!BJ41</f>
        <v>0</v>
      </c>
      <c r="BG42">
        <f>sum_all_txt!BK41</f>
        <v>0</v>
      </c>
      <c r="BH42">
        <f>sum_all_txt!BL41</f>
        <v>0</v>
      </c>
      <c r="BI42">
        <f>sum_all_txt!BM41</f>
        <v>0</v>
      </c>
      <c r="BJ42">
        <f>sum_all_txt!BN41</f>
        <v>0</v>
      </c>
      <c r="BK42">
        <f>sum_all_txt!BO41</f>
        <v>0</v>
      </c>
      <c r="BL42">
        <f>sum_all_txt!BP41</f>
        <v>0</v>
      </c>
      <c r="BM42">
        <f>sum_all_txt!BQ41</f>
        <v>0</v>
      </c>
      <c r="BN42">
        <f>sum_all_txt!BR41</f>
        <v>0</v>
      </c>
      <c r="BO42">
        <f>sum_all_txt!BS41</f>
        <v>0</v>
      </c>
      <c r="BP42">
        <f>sum_all_txt!BT41</f>
        <v>0</v>
      </c>
      <c r="BQ42">
        <f>sum_all_txt!BU41</f>
        <v>0</v>
      </c>
      <c r="BR42">
        <f>sum_all_txt!BV41</f>
        <v>0</v>
      </c>
      <c r="BS42">
        <f>sum_all_txt!BW41</f>
        <v>0</v>
      </c>
      <c r="BT42">
        <f>sum_all_txt!BX41</f>
        <v>0</v>
      </c>
      <c r="BU42">
        <f>sum_all_txt!BY41</f>
        <v>0</v>
      </c>
      <c r="BV42">
        <f>sum_all_txt!BZ41</f>
        <v>0</v>
      </c>
      <c r="BW42">
        <f>sum_all_txt!CA41</f>
        <v>0</v>
      </c>
      <c r="BX42">
        <f>sum_all_txt!CB41</f>
        <v>0</v>
      </c>
      <c r="BY42">
        <f>sum_all_txt!CC41</f>
        <v>0</v>
      </c>
      <c r="BZ42">
        <f>sum_all_txt!CD41</f>
        <v>0</v>
      </c>
      <c r="CA42">
        <f>sum_all_txt!CE41</f>
        <v>0</v>
      </c>
      <c r="CB42">
        <f>sum_all_txt!CF41</f>
        <v>0</v>
      </c>
      <c r="CC42">
        <f>sum_all_txt!CG41</f>
        <v>0</v>
      </c>
      <c r="CD42">
        <f>sum_all_txt!CH41</f>
        <v>0</v>
      </c>
      <c r="CE42">
        <f>sum_all_txt!CI41</f>
        <v>0</v>
      </c>
      <c r="CF42">
        <f>sum_all_txt!CJ41</f>
        <v>0</v>
      </c>
      <c r="CG42">
        <f>sum_all_txt!CK41</f>
        <v>0</v>
      </c>
      <c r="CH42">
        <f>sum_all_txt!CL41</f>
        <v>0</v>
      </c>
      <c r="CI42">
        <f>sum_all_txt!CM41</f>
        <v>0</v>
      </c>
      <c r="CJ42">
        <f>sum_all_txt!CN41</f>
        <v>0</v>
      </c>
      <c r="CK42">
        <f>sum_all_txt!CO41</f>
        <v>0</v>
      </c>
      <c r="CL42">
        <f>sum_all_txt!CP41</f>
        <v>0</v>
      </c>
      <c r="CM42">
        <f>sum_all_txt!CQ41</f>
        <v>0</v>
      </c>
      <c r="CN42">
        <f>sum_all_txt!CR41</f>
        <v>0</v>
      </c>
      <c r="CO42">
        <f>sum_all_txt!CS41</f>
        <v>0</v>
      </c>
      <c r="CP42">
        <f>sum_all_txt!CT41</f>
        <v>0</v>
      </c>
      <c r="CQ42">
        <f>sum_all_txt!CU41</f>
        <v>0</v>
      </c>
      <c r="CR42">
        <f>sum_all_txt!CV41</f>
        <v>0</v>
      </c>
      <c r="CS42">
        <f>sum_all_txt!CW41</f>
        <v>0</v>
      </c>
      <c r="CT42">
        <f>sum_all_txt!CX41</f>
        <v>0</v>
      </c>
      <c r="CU42">
        <f>sum_all_txt!CY41</f>
        <v>0</v>
      </c>
      <c r="CV42">
        <f>sum_all_txt!CZ41</f>
        <v>0</v>
      </c>
      <c r="CW42">
        <f>sum_all_txt!DA41</f>
        <v>0</v>
      </c>
      <c r="CX42">
        <f>sum_all_txt!DB41</f>
        <v>0</v>
      </c>
      <c r="CY42">
        <f>sum_all_txt!DC41</f>
        <v>0</v>
      </c>
      <c r="CZ42">
        <f>sum_all_txt!DD41</f>
        <v>0</v>
      </c>
      <c r="DA42">
        <f>sum_all_txt!DE41</f>
        <v>0</v>
      </c>
      <c r="DB42">
        <f>sum_all_txt!DF41</f>
        <v>0</v>
      </c>
      <c r="DC42">
        <f>sum_all_txt!DG41</f>
        <v>0</v>
      </c>
      <c r="DD42">
        <f>sum_all_txt!DH41</f>
        <v>0</v>
      </c>
      <c r="DE42">
        <f>sum_all_txt!DI41</f>
        <v>0</v>
      </c>
      <c r="DF42">
        <f>sum_all_txt!DJ41</f>
        <v>0</v>
      </c>
      <c r="DG42">
        <f>sum_all_txt!DK41</f>
        <v>0</v>
      </c>
      <c r="DH42">
        <f>sum_all_txt!DL41</f>
        <v>0</v>
      </c>
      <c r="DI42">
        <f>sum_all_txt!DM41</f>
        <v>0</v>
      </c>
      <c r="DJ42">
        <f>sum_all_txt!DN41</f>
        <v>0</v>
      </c>
      <c r="DK42">
        <f>sum_all_txt!DO41</f>
        <v>0</v>
      </c>
      <c r="DL42">
        <f>sum_all_txt!DP41</f>
        <v>0</v>
      </c>
    </row>
    <row r="43" spans="1:116" x14ac:dyDescent="0.2">
      <c r="A43">
        <f>sum_all_txt!A42</f>
        <v>0</v>
      </c>
      <c r="B43">
        <f>sum_all_txt!F42</f>
        <v>0</v>
      </c>
      <c r="C43">
        <f>sum_all_txt!G42</f>
        <v>0</v>
      </c>
      <c r="D43">
        <f>sum_all_txt!H42</f>
        <v>0</v>
      </c>
      <c r="E43">
        <f>sum_all_txt!I42</f>
        <v>0</v>
      </c>
      <c r="F43">
        <f>sum_all_txt!J42</f>
        <v>0</v>
      </c>
      <c r="G43">
        <f>sum_all_txt!K42</f>
        <v>0</v>
      </c>
      <c r="H43">
        <f>sum_all_txt!L42</f>
        <v>0</v>
      </c>
      <c r="I43">
        <f>sum_all_txt!M42</f>
        <v>0</v>
      </c>
      <c r="J43">
        <f>sum_all_txt!N42</f>
        <v>0</v>
      </c>
      <c r="K43">
        <f>sum_all_txt!O42</f>
        <v>0</v>
      </c>
      <c r="L43">
        <f>sum_all_txt!P42</f>
        <v>0</v>
      </c>
      <c r="M43">
        <f>sum_all_txt!Q42</f>
        <v>0</v>
      </c>
      <c r="N43">
        <f>sum_all_txt!R42</f>
        <v>0</v>
      </c>
      <c r="O43">
        <f>sum_all_txt!S42</f>
        <v>0</v>
      </c>
      <c r="P43">
        <f>sum_all_txt!T42</f>
        <v>0</v>
      </c>
      <c r="Q43">
        <f>sum_all_txt!U42</f>
        <v>0</v>
      </c>
      <c r="R43">
        <f>sum_all_txt!V42</f>
        <v>0</v>
      </c>
      <c r="S43">
        <f>sum_all_txt!W42</f>
        <v>0</v>
      </c>
      <c r="T43">
        <f>sum_all_txt!X42</f>
        <v>0</v>
      </c>
      <c r="U43">
        <f>sum_all_txt!Y42</f>
        <v>0</v>
      </c>
      <c r="V43">
        <f>sum_all_txt!Z42</f>
        <v>0</v>
      </c>
      <c r="W43">
        <f>sum_all_txt!AA42</f>
        <v>0</v>
      </c>
      <c r="X43">
        <f>sum_all_txt!AB42</f>
        <v>0</v>
      </c>
      <c r="Y43">
        <f>sum_all_txt!AC42</f>
        <v>0</v>
      </c>
      <c r="Z43">
        <f>sum_all_txt!AD42</f>
        <v>0</v>
      </c>
      <c r="AA43">
        <f>sum_all_txt!AE42</f>
        <v>0</v>
      </c>
      <c r="AB43">
        <f>sum_all_txt!AF42</f>
        <v>0</v>
      </c>
      <c r="AC43">
        <f>sum_all_txt!AG42</f>
        <v>0</v>
      </c>
      <c r="AD43">
        <f>sum_all_txt!AH42</f>
        <v>0</v>
      </c>
      <c r="AE43">
        <f>sum_all_txt!AI42</f>
        <v>0</v>
      </c>
      <c r="AF43">
        <f>sum_all_txt!AJ42</f>
        <v>0</v>
      </c>
      <c r="AG43">
        <f>sum_all_txt!AK42</f>
        <v>0</v>
      </c>
      <c r="AH43">
        <f>sum_all_txt!AL42</f>
        <v>0</v>
      </c>
      <c r="AI43">
        <f>sum_all_txt!AM42</f>
        <v>0</v>
      </c>
      <c r="AJ43">
        <f>sum_all_txt!AN42</f>
        <v>0</v>
      </c>
      <c r="AK43">
        <f>sum_all_txt!AO42</f>
        <v>0</v>
      </c>
      <c r="AL43">
        <f>sum_all_txt!AP42</f>
        <v>0</v>
      </c>
      <c r="AM43">
        <f>sum_all_txt!AQ42</f>
        <v>0</v>
      </c>
      <c r="AN43">
        <f>sum_all_txt!AR42</f>
        <v>0</v>
      </c>
      <c r="AO43">
        <f>sum_all_txt!AS42</f>
        <v>0</v>
      </c>
      <c r="AP43">
        <f>sum_all_txt!AT42</f>
        <v>0</v>
      </c>
      <c r="AQ43">
        <f>sum_all_txt!AU42</f>
        <v>0</v>
      </c>
      <c r="AR43">
        <f>sum_all_txt!AV42</f>
        <v>0</v>
      </c>
      <c r="AS43">
        <f>sum_all_txt!AW42</f>
        <v>0</v>
      </c>
      <c r="AT43">
        <f>sum_all_txt!AX42</f>
        <v>0</v>
      </c>
      <c r="AU43">
        <f>sum_all_txt!AY42</f>
        <v>0</v>
      </c>
      <c r="AV43">
        <f>sum_all_txt!AZ42</f>
        <v>0</v>
      </c>
      <c r="AW43">
        <f>sum_all_txt!BA42</f>
        <v>0</v>
      </c>
      <c r="AX43">
        <f>sum_all_txt!BB42</f>
        <v>0</v>
      </c>
      <c r="AY43">
        <f>sum_all_txt!BC42</f>
        <v>0</v>
      </c>
      <c r="AZ43">
        <f>sum_all_txt!BD42</f>
        <v>0</v>
      </c>
      <c r="BA43">
        <f>sum_all_txt!BE42</f>
        <v>0</v>
      </c>
      <c r="BB43">
        <f>sum_all_txt!BF42</f>
        <v>0</v>
      </c>
      <c r="BC43">
        <f>sum_all_txt!BG42</f>
        <v>0</v>
      </c>
      <c r="BD43">
        <f>sum_all_txt!BH42</f>
        <v>0</v>
      </c>
      <c r="BE43">
        <f>sum_all_txt!BI42</f>
        <v>0</v>
      </c>
      <c r="BF43">
        <f>sum_all_txt!BJ42</f>
        <v>0</v>
      </c>
      <c r="BG43">
        <f>sum_all_txt!BK42</f>
        <v>0</v>
      </c>
      <c r="BH43">
        <f>sum_all_txt!BL42</f>
        <v>0</v>
      </c>
      <c r="BI43">
        <f>sum_all_txt!BM42</f>
        <v>0</v>
      </c>
      <c r="BJ43">
        <f>sum_all_txt!BN42</f>
        <v>0</v>
      </c>
      <c r="BK43">
        <f>sum_all_txt!BO42</f>
        <v>0</v>
      </c>
      <c r="BL43">
        <f>sum_all_txt!BP42</f>
        <v>0</v>
      </c>
      <c r="BM43">
        <f>sum_all_txt!BQ42</f>
        <v>0</v>
      </c>
      <c r="BN43">
        <f>sum_all_txt!BR42</f>
        <v>0</v>
      </c>
      <c r="BO43">
        <f>sum_all_txt!BS42</f>
        <v>0</v>
      </c>
      <c r="BP43">
        <f>sum_all_txt!BT42</f>
        <v>0</v>
      </c>
      <c r="BQ43">
        <f>sum_all_txt!BU42</f>
        <v>0</v>
      </c>
      <c r="BR43">
        <f>sum_all_txt!BV42</f>
        <v>0</v>
      </c>
      <c r="BS43">
        <f>sum_all_txt!BW42</f>
        <v>0</v>
      </c>
      <c r="BT43">
        <f>sum_all_txt!BX42</f>
        <v>0</v>
      </c>
      <c r="BU43">
        <f>sum_all_txt!BY42</f>
        <v>0</v>
      </c>
      <c r="BV43">
        <f>sum_all_txt!BZ42</f>
        <v>0</v>
      </c>
      <c r="BW43">
        <f>sum_all_txt!CA42</f>
        <v>0</v>
      </c>
      <c r="BX43">
        <f>sum_all_txt!CB42</f>
        <v>0</v>
      </c>
      <c r="BY43">
        <f>sum_all_txt!CC42</f>
        <v>0</v>
      </c>
      <c r="BZ43">
        <f>sum_all_txt!CD42</f>
        <v>0</v>
      </c>
      <c r="CA43">
        <f>sum_all_txt!CE42</f>
        <v>0</v>
      </c>
      <c r="CB43">
        <f>sum_all_txt!CF42</f>
        <v>0</v>
      </c>
      <c r="CC43">
        <f>sum_all_txt!CG42</f>
        <v>0</v>
      </c>
      <c r="CD43">
        <f>sum_all_txt!CH42</f>
        <v>0</v>
      </c>
      <c r="CE43">
        <f>sum_all_txt!CI42</f>
        <v>0</v>
      </c>
      <c r="CF43">
        <f>sum_all_txt!CJ42</f>
        <v>0</v>
      </c>
      <c r="CG43">
        <f>sum_all_txt!CK42</f>
        <v>0</v>
      </c>
      <c r="CH43">
        <f>sum_all_txt!CL42</f>
        <v>0</v>
      </c>
      <c r="CI43">
        <f>sum_all_txt!CM42</f>
        <v>0</v>
      </c>
      <c r="CJ43">
        <f>sum_all_txt!CN42</f>
        <v>0</v>
      </c>
      <c r="CK43">
        <f>sum_all_txt!CO42</f>
        <v>0</v>
      </c>
      <c r="CL43">
        <f>sum_all_txt!CP42</f>
        <v>0</v>
      </c>
      <c r="CM43">
        <f>sum_all_txt!CQ42</f>
        <v>0</v>
      </c>
      <c r="CN43">
        <f>sum_all_txt!CR42</f>
        <v>0</v>
      </c>
      <c r="CO43">
        <f>sum_all_txt!CS42</f>
        <v>0</v>
      </c>
      <c r="CP43">
        <f>sum_all_txt!CT42</f>
        <v>0</v>
      </c>
      <c r="CQ43">
        <f>sum_all_txt!CU42</f>
        <v>0</v>
      </c>
      <c r="CR43">
        <f>sum_all_txt!CV42</f>
        <v>0</v>
      </c>
      <c r="CS43">
        <f>sum_all_txt!CW42</f>
        <v>0</v>
      </c>
      <c r="CT43">
        <f>sum_all_txt!CX42</f>
        <v>0</v>
      </c>
      <c r="CU43">
        <f>sum_all_txt!CY42</f>
        <v>0</v>
      </c>
      <c r="CV43">
        <f>sum_all_txt!CZ42</f>
        <v>0</v>
      </c>
      <c r="CW43">
        <f>sum_all_txt!DA42</f>
        <v>0</v>
      </c>
      <c r="CX43">
        <f>sum_all_txt!DB42</f>
        <v>0</v>
      </c>
      <c r="CY43">
        <f>sum_all_txt!DC42</f>
        <v>0</v>
      </c>
      <c r="CZ43">
        <f>sum_all_txt!DD42</f>
        <v>0</v>
      </c>
      <c r="DA43">
        <f>sum_all_txt!DE42</f>
        <v>0</v>
      </c>
      <c r="DB43">
        <f>sum_all_txt!DF42</f>
        <v>0</v>
      </c>
      <c r="DC43">
        <f>sum_all_txt!DG42</f>
        <v>0</v>
      </c>
      <c r="DD43">
        <f>sum_all_txt!DH42</f>
        <v>0</v>
      </c>
      <c r="DE43">
        <f>sum_all_txt!DI42</f>
        <v>0</v>
      </c>
      <c r="DF43">
        <f>sum_all_txt!DJ42</f>
        <v>0</v>
      </c>
      <c r="DG43">
        <f>sum_all_txt!DK42</f>
        <v>0</v>
      </c>
      <c r="DH43">
        <f>sum_all_txt!DL42</f>
        <v>0</v>
      </c>
      <c r="DI43">
        <f>sum_all_txt!DM42</f>
        <v>0</v>
      </c>
      <c r="DJ43">
        <f>sum_all_txt!DN42</f>
        <v>0</v>
      </c>
      <c r="DK43">
        <f>sum_all_txt!DO42</f>
        <v>0</v>
      </c>
      <c r="DL43">
        <f>sum_all_txt!DP42</f>
        <v>0</v>
      </c>
    </row>
    <row r="44" spans="1:116" x14ac:dyDescent="0.2">
      <c r="A44">
        <f>sum_all_txt!A43</f>
        <v>0</v>
      </c>
      <c r="B44">
        <f>sum_all_txt!F43</f>
        <v>0</v>
      </c>
      <c r="C44">
        <f>sum_all_txt!G43</f>
        <v>0</v>
      </c>
      <c r="D44">
        <f>sum_all_txt!H43</f>
        <v>0</v>
      </c>
      <c r="E44">
        <f>sum_all_txt!I43</f>
        <v>0</v>
      </c>
      <c r="F44">
        <f>sum_all_txt!J43</f>
        <v>0</v>
      </c>
      <c r="G44">
        <f>sum_all_txt!K43</f>
        <v>0</v>
      </c>
      <c r="H44">
        <f>sum_all_txt!L43</f>
        <v>0</v>
      </c>
      <c r="I44">
        <f>sum_all_txt!M43</f>
        <v>0</v>
      </c>
      <c r="J44">
        <f>sum_all_txt!N43</f>
        <v>0</v>
      </c>
      <c r="K44">
        <f>sum_all_txt!O43</f>
        <v>0</v>
      </c>
      <c r="L44">
        <f>sum_all_txt!P43</f>
        <v>0</v>
      </c>
      <c r="M44">
        <f>sum_all_txt!Q43</f>
        <v>0</v>
      </c>
      <c r="N44">
        <f>sum_all_txt!R43</f>
        <v>0</v>
      </c>
      <c r="O44">
        <f>sum_all_txt!S43</f>
        <v>0</v>
      </c>
      <c r="P44">
        <f>sum_all_txt!T43</f>
        <v>0</v>
      </c>
      <c r="Q44">
        <f>sum_all_txt!U43</f>
        <v>0</v>
      </c>
      <c r="R44">
        <f>sum_all_txt!V43</f>
        <v>0</v>
      </c>
      <c r="S44">
        <f>sum_all_txt!W43</f>
        <v>0</v>
      </c>
      <c r="T44">
        <f>sum_all_txt!X43</f>
        <v>0</v>
      </c>
      <c r="U44">
        <f>sum_all_txt!Y43</f>
        <v>0</v>
      </c>
      <c r="V44">
        <f>sum_all_txt!Z43</f>
        <v>0</v>
      </c>
      <c r="W44">
        <f>sum_all_txt!AA43</f>
        <v>0</v>
      </c>
      <c r="X44">
        <f>sum_all_txt!AB43</f>
        <v>0</v>
      </c>
      <c r="Y44">
        <f>sum_all_txt!AC43</f>
        <v>0</v>
      </c>
      <c r="Z44">
        <f>sum_all_txt!AD43</f>
        <v>0</v>
      </c>
      <c r="AA44">
        <f>sum_all_txt!AE43</f>
        <v>0</v>
      </c>
      <c r="AB44">
        <f>sum_all_txt!AF43</f>
        <v>0</v>
      </c>
      <c r="AC44">
        <f>sum_all_txt!AG43</f>
        <v>0</v>
      </c>
      <c r="AD44">
        <f>sum_all_txt!AH43</f>
        <v>0</v>
      </c>
      <c r="AE44">
        <f>sum_all_txt!AI43</f>
        <v>0</v>
      </c>
      <c r="AF44">
        <f>sum_all_txt!AJ43</f>
        <v>0</v>
      </c>
      <c r="AG44">
        <f>sum_all_txt!AK43</f>
        <v>0</v>
      </c>
      <c r="AH44">
        <f>sum_all_txt!AL43</f>
        <v>0</v>
      </c>
      <c r="AI44">
        <f>sum_all_txt!AM43</f>
        <v>0</v>
      </c>
      <c r="AJ44">
        <f>sum_all_txt!AN43</f>
        <v>0</v>
      </c>
      <c r="AK44">
        <f>sum_all_txt!AO43</f>
        <v>0</v>
      </c>
      <c r="AL44">
        <f>sum_all_txt!AP43</f>
        <v>0</v>
      </c>
      <c r="AM44">
        <f>sum_all_txt!AQ43</f>
        <v>0</v>
      </c>
      <c r="AN44">
        <f>sum_all_txt!AR43</f>
        <v>0</v>
      </c>
      <c r="AO44">
        <f>sum_all_txt!AS43</f>
        <v>0</v>
      </c>
      <c r="AP44">
        <f>sum_all_txt!AT43</f>
        <v>0</v>
      </c>
      <c r="AQ44">
        <f>sum_all_txt!AU43</f>
        <v>0</v>
      </c>
      <c r="AR44">
        <f>sum_all_txt!AV43</f>
        <v>0</v>
      </c>
      <c r="AS44">
        <f>sum_all_txt!AW43</f>
        <v>0</v>
      </c>
      <c r="AT44">
        <f>sum_all_txt!AX43</f>
        <v>0</v>
      </c>
      <c r="AU44">
        <f>sum_all_txt!AY43</f>
        <v>0</v>
      </c>
      <c r="AV44">
        <f>sum_all_txt!AZ43</f>
        <v>0</v>
      </c>
      <c r="AW44">
        <f>sum_all_txt!BA43</f>
        <v>0</v>
      </c>
      <c r="AX44">
        <f>sum_all_txt!BB43</f>
        <v>0</v>
      </c>
      <c r="AY44">
        <f>sum_all_txt!BC43</f>
        <v>0</v>
      </c>
      <c r="AZ44">
        <f>sum_all_txt!BD43</f>
        <v>0</v>
      </c>
      <c r="BA44">
        <f>sum_all_txt!BE43</f>
        <v>0</v>
      </c>
      <c r="BB44">
        <f>sum_all_txt!BF43</f>
        <v>0</v>
      </c>
      <c r="BC44">
        <f>sum_all_txt!BG43</f>
        <v>0</v>
      </c>
      <c r="BD44">
        <f>sum_all_txt!BH43</f>
        <v>0</v>
      </c>
      <c r="BE44">
        <f>sum_all_txt!BI43</f>
        <v>0</v>
      </c>
      <c r="BF44">
        <f>sum_all_txt!BJ43</f>
        <v>0</v>
      </c>
      <c r="BG44">
        <f>sum_all_txt!BK43</f>
        <v>0</v>
      </c>
      <c r="BH44">
        <f>sum_all_txt!BL43</f>
        <v>0</v>
      </c>
      <c r="BI44">
        <f>sum_all_txt!BM43</f>
        <v>0</v>
      </c>
      <c r="BJ44">
        <f>sum_all_txt!BN43</f>
        <v>0</v>
      </c>
      <c r="BK44">
        <f>sum_all_txt!BO43</f>
        <v>0</v>
      </c>
      <c r="BL44">
        <f>sum_all_txt!BP43</f>
        <v>0</v>
      </c>
      <c r="BM44">
        <f>sum_all_txt!BQ43</f>
        <v>0</v>
      </c>
      <c r="BN44">
        <f>sum_all_txt!BR43</f>
        <v>0</v>
      </c>
      <c r="BO44">
        <f>sum_all_txt!BS43</f>
        <v>0</v>
      </c>
      <c r="BP44">
        <f>sum_all_txt!BT43</f>
        <v>0</v>
      </c>
      <c r="BQ44">
        <f>sum_all_txt!BU43</f>
        <v>0</v>
      </c>
      <c r="BR44">
        <f>sum_all_txt!BV43</f>
        <v>0</v>
      </c>
      <c r="BS44">
        <f>sum_all_txt!BW43</f>
        <v>0</v>
      </c>
      <c r="BT44">
        <f>sum_all_txt!BX43</f>
        <v>0</v>
      </c>
      <c r="BU44">
        <f>sum_all_txt!BY43</f>
        <v>0</v>
      </c>
      <c r="BV44">
        <f>sum_all_txt!BZ43</f>
        <v>0</v>
      </c>
      <c r="BW44">
        <f>sum_all_txt!CA43</f>
        <v>0</v>
      </c>
      <c r="BX44">
        <f>sum_all_txt!CB43</f>
        <v>0</v>
      </c>
      <c r="BY44">
        <f>sum_all_txt!CC43</f>
        <v>0</v>
      </c>
      <c r="BZ44">
        <f>sum_all_txt!CD43</f>
        <v>0</v>
      </c>
      <c r="CA44">
        <f>sum_all_txt!CE43</f>
        <v>0</v>
      </c>
      <c r="CB44">
        <f>sum_all_txt!CF43</f>
        <v>0</v>
      </c>
      <c r="CC44">
        <f>sum_all_txt!CG43</f>
        <v>0</v>
      </c>
      <c r="CD44">
        <f>sum_all_txt!CH43</f>
        <v>0</v>
      </c>
      <c r="CE44">
        <f>sum_all_txt!CI43</f>
        <v>0</v>
      </c>
      <c r="CF44">
        <f>sum_all_txt!CJ43</f>
        <v>0</v>
      </c>
      <c r="CG44">
        <f>sum_all_txt!CK43</f>
        <v>0</v>
      </c>
      <c r="CH44">
        <f>sum_all_txt!CL43</f>
        <v>0</v>
      </c>
      <c r="CI44">
        <f>sum_all_txt!CM43</f>
        <v>0</v>
      </c>
      <c r="CJ44">
        <f>sum_all_txt!CN43</f>
        <v>0</v>
      </c>
      <c r="CK44">
        <f>sum_all_txt!CO43</f>
        <v>0</v>
      </c>
      <c r="CL44">
        <f>sum_all_txt!CP43</f>
        <v>0</v>
      </c>
      <c r="CM44">
        <f>sum_all_txt!CQ43</f>
        <v>0</v>
      </c>
      <c r="CN44">
        <f>sum_all_txt!CR43</f>
        <v>0</v>
      </c>
      <c r="CO44">
        <f>sum_all_txt!CS43</f>
        <v>0</v>
      </c>
      <c r="CP44">
        <f>sum_all_txt!CT43</f>
        <v>0</v>
      </c>
      <c r="CQ44">
        <f>sum_all_txt!CU43</f>
        <v>0</v>
      </c>
      <c r="CR44">
        <f>sum_all_txt!CV43</f>
        <v>0</v>
      </c>
      <c r="CS44">
        <f>sum_all_txt!CW43</f>
        <v>0</v>
      </c>
      <c r="CT44">
        <f>sum_all_txt!CX43</f>
        <v>0</v>
      </c>
      <c r="CU44">
        <f>sum_all_txt!CY43</f>
        <v>0</v>
      </c>
      <c r="CV44">
        <f>sum_all_txt!CZ43</f>
        <v>0</v>
      </c>
      <c r="CW44">
        <f>sum_all_txt!DA43</f>
        <v>0</v>
      </c>
      <c r="CX44">
        <f>sum_all_txt!DB43</f>
        <v>0</v>
      </c>
      <c r="CY44">
        <f>sum_all_txt!DC43</f>
        <v>0</v>
      </c>
      <c r="CZ44">
        <f>sum_all_txt!DD43</f>
        <v>0</v>
      </c>
      <c r="DA44">
        <f>sum_all_txt!DE43</f>
        <v>0</v>
      </c>
      <c r="DB44">
        <f>sum_all_txt!DF43</f>
        <v>0</v>
      </c>
      <c r="DC44">
        <f>sum_all_txt!DG43</f>
        <v>0</v>
      </c>
      <c r="DD44">
        <f>sum_all_txt!DH43</f>
        <v>0</v>
      </c>
      <c r="DE44">
        <f>sum_all_txt!DI43</f>
        <v>0</v>
      </c>
      <c r="DF44">
        <f>sum_all_txt!DJ43</f>
        <v>0</v>
      </c>
      <c r="DG44">
        <f>sum_all_txt!DK43</f>
        <v>0</v>
      </c>
      <c r="DH44">
        <f>sum_all_txt!DL43</f>
        <v>0</v>
      </c>
      <c r="DI44">
        <f>sum_all_txt!DM43</f>
        <v>0</v>
      </c>
      <c r="DJ44">
        <f>sum_all_txt!DN43</f>
        <v>0</v>
      </c>
      <c r="DK44">
        <f>sum_all_txt!DO43</f>
        <v>0</v>
      </c>
      <c r="DL44">
        <f>sum_all_txt!DP43</f>
        <v>0</v>
      </c>
    </row>
    <row r="45" spans="1:116" x14ac:dyDescent="0.2">
      <c r="A45">
        <f>sum_all_txt!A44</f>
        <v>0</v>
      </c>
      <c r="B45">
        <f>sum_all_txt!F44</f>
        <v>0</v>
      </c>
      <c r="C45">
        <f>sum_all_txt!G44</f>
        <v>0</v>
      </c>
      <c r="D45">
        <f>sum_all_txt!H44</f>
        <v>0</v>
      </c>
      <c r="E45">
        <f>sum_all_txt!I44</f>
        <v>0</v>
      </c>
      <c r="F45">
        <f>sum_all_txt!J44</f>
        <v>0</v>
      </c>
      <c r="G45">
        <f>sum_all_txt!K44</f>
        <v>0</v>
      </c>
      <c r="H45">
        <f>sum_all_txt!L44</f>
        <v>0</v>
      </c>
      <c r="I45">
        <f>sum_all_txt!M44</f>
        <v>0</v>
      </c>
      <c r="J45">
        <f>sum_all_txt!N44</f>
        <v>0</v>
      </c>
      <c r="K45">
        <f>sum_all_txt!O44</f>
        <v>0</v>
      </c>
      <c r="L45">
        <f>sum_all_txt!P44</f>
        <v>0</v>
      </c>
      <c r="M45">
        <f>sum_all_txt!Q44</f>
        <v>0</v>
      </c>
      <c r="N45">
        <f>sum_all_txt!R44</f>
        <v>0</v>
      </c>
      <c r="O45">
        <f>sum_all_txt!S44</f>
        <v>0</v>
      </c>
      <c r="P45">
        <f>sum_all_txt!T44</f>
        <v>0</v>
      </c>
      <c r="Q45">
        <f>sum_all_txt!U44</f>
        <v>0</v>
      </c>
      <c r="R45">
        <f>sum_all_txt!V44</f>
        <v>0</v>
      </c>
      <c r="S45">
        <f>sum_all_txt!W44</f>
        <v>0</v>
      </c>
      <c r="T45">
        <f>sum_all_txt!X44</f>
        <v>0</v>
      </c>
      <c r="U45">
        <f>sum_all_txt!Y44</f>
        <v>0</v>
      </c>
      <c r="V45">
        <f>sum_all_txt!Z44</f>
        <v>0</v>
      </c>
      <c r="W45">
        <f>sum_all_txt!AA44</f>
        <v>0</v>
      </c>
      <c r="X45">
        <f>sum_all_txt!AB44</f>
        <v>0</v>
      </c>
      <c r="Y45">
        <f>sum_all_txt!AC44</f>
        <v>0</v>
      </c>
      <c r="Z45">
        <f>sum_all_txt!AD44</f>
        <v>0</v>
      </c>
      <c r="AA45">
        <f>sum_all_txt!AE44</f>
        <v>0</v>
      </c>
      <c r="AB45">
        <f>sum_all_txt!AF44</f>
        <v>0</v>
      </c>
      <c r="AC45">
        <f>sum_all_txt!AG44</f>
        <v>0</v>
      </c>
      <c r="AD45">
        <f>sum_all_txt!AH44</f>
        <v>0</v>
      </c>
      <c r="AE45">
        <f>sum_all_txt!AI44</f>
        <v>0</v>
      </c>
      <c r="AF45">
        <f>sum_all_txt!AJ44</f>
        <v>0</v>
      </c>
      <c r="AG45">
        <f>sum_all_txt!AK44</f>
        <v>0</v>
      </c>
      <c r="AH45">
        <f>sum_all_txt!AL44</f>
        <v>0</v>
      </c>
      <c r="AI45">
        <f>sum_all_txt!AM44</f>
        <v>0</v>
      </c>
      <c r="AJ45">
        <f>sum_all_txt!AN44</f>
        <v>0</v>
      </c>
      <c r="AK45">
        <f>sum_all_txt!AO44</f>
        <v>0</v>
      </c>
      <c r="AL45">
        <f>sum_all_txt!AP44</f>
        <v>0</v>
      </c>
      <c r="AM45">
        <f>sum_all_txt!AQ44</f>
        <v>0</v>
      </c>
      <c r="AN45">
        <f>sum_all_txt!AR44</f>
        <v>0</v>
      </c>
      <c r="AO45">
        <f>sum_all_txt!AS44</f>
        <v>0</v>
      </c>
      <c r="AP45">
        <f>sum_all_txt!AT44</f>
        <v>0</v>
      </c>
      <c r="AQ45">
        <f>sum_all_txt!AU44</f>
        <v>0</v>
      </c>
      <c r="AR45">
        <f>sum_all_txt!AV44</f>
        <v>0</v>
      </c>
      <c r="AS45">
        <f>sum_all_txt!AW44</f>
        <v>0</v>
      </c>
      <c r="AT45">
        <f>sum_all_txt!AX44</f>
        <v>0</v>
      </c>
      <c r="AU45">
        <f>sum_all_txt!AY44</f>
        <v>0</v>
      </c>
      <c r="AV45">
        <f>sum_all_txt!AZ44</f>
        <v>0</v>
      </c>
      <c r="AW45">
        <f>sum_all_txt!BA44</f>
        <v>0</v>
      </c>
      <c r="AX45">
        <f>sum_all_txt!BB44</f>
        <v>0</v>
      </c>
      <c r="AY45">
        <f>sum_all_txt!BC44</f>
        <v>0</v>
      </c>
      <c r="AZ45">
        <f>sum_all_txt!BD44</f>
        <v>0</v>
      </c>
      <c r="BA45">
        <f>sum_all_txt!BE44</f>
        <v>0</v>
      </c>
      <c r="BB45">
        <f>sum_all_txt!BF44</f>
        <v>0</v>
      </c>
      <c r="BC45">
        <f>sum_all_txt!BG44</f>
        <v>0</v>
      </c>
      <c r="BD45">
        <f>sum_all_txt!BH44</f>
        <v>0</v>
      </c>
      <c r="BE45">
        <f>sum_all_txt!BI44</f>
        <v>0</v>
      </c>
      <c r="BF45">
        <f>sum_all_txt!BJ44</f>
        <v>0</v>
      </c>
      <c r="BG45">
        <f>sum_all_txt!BK44</f>
        <v>0</v>
      </c>
      <c r="BH45">
        <f>sum_all_txt!BL44</f>
        <v>0</v>
      </c>
      <c r="BI45">
        <f>sum_all_txt!BM44</f>
        <v>0</v>
      </c>
      <c r="BJ45">
        <f>sum_all_txt!BN44</f>
        <v>0</v>
      </c>
      <c r="BK45">
        <f>sum_all_txt!BO44</f>
        <v>0</v>
      </c>
      <c r="BL45">
        <f>sum_all_txt!BP44</f>
        <v>0</v>
      </c>
      <c r="BM45">
        <f>sum_all_txt!BQ44</f>
        <v>0</v>
      </c>
      <c r="BN45">
        <f>sum_all_txt!BR44</f>
        <v>0</v>
      </c>
      <c r="BO45">
        <f>sum_all_txt!BS44</f>
        <v>0</v>
      </c>
      <c r="BP45">
        <f>sum_all_txt!BT44</f>
        <v>0</v>
      </c>
      <c r="BQ45">
        <f>sum_all_txt!BU44</f>
        <v>0</v>
      </c>
      <c r="BR45">
        <f>sum_all_txt!BV44</f>
        <v>0</v>
      </c>
      <c r="BS45">
        <f>sum_all_txt!BW44</f>
        <v>0</v>
      </c>
      <c r="BT45">
        <f>sum_all_txt!BX44</f>
        <v>0</v>
      </c>
      <c r="BU45">
        <f>sum_all_txt!BY44</f>
        <v>0</v>
      </c>
      <c r="BV45">
        <f>sum_all_txt!BZ44</f>
        <v>0</v>
      </c>
      <c r="BW45">
        <f>sum_all_txt!CA44</f>
        <v>0</v>
      </c>
      <c r="BX45">
        <f>sum_all_txt!CB44</f>
        <v>0</v>
      </c>
      <c r="BY45">
        <f>sum_all_txt!CC44</f>
        <v>0</v>
      </c>
      <c r="BZ45">
        <f>sum_all_txt!CD44</f>
        <v>0</v>
      </c>
      <c r="CA45">
        <f>sum_all_txt!CE44</f>
        <v>0</v>
      </c>
      <c r="CB45">
        <f>sum_all_txt!CF44</f>
        <v>0</v>
      </c>
      <c r="CC45">
        <f>sum_all_txt!CG44</f>
        <v>0</v>
      </c>
      <c r="CD45">
        <f>sum_all_txt!CH44</f>
        <v>0</v>
      </c>
      <c r="CE45">
        <f>sum_all_txt!CI44</f>
        <v>0</v>
      </c>
      <c r="CF45">
        <f>sum_all_txt!CJ44</f>
        <v>0</v>
      </c>
      <c r="CG45">
        <f>sum_all_txt!CK44</f>
        <v>0</v>
      </c>
      <c r="CH45">
        <f>sum_all_txt!CL44</f>
        <v>0</v>
      </c>
      <c r="CI45">
        <f>sum_all_txt!CM44</f>
        <v>0</v>
      </c>
      <c r="CJ45">
        <f>sum_all_txt!CN44</f>
        <v>0</v>
      </c>
      <c r="CK45">
        <f>sum_all_txt!CO44</f>
        <v>0</v>
      </c>
      <c r="CL45">
        <f>sum_all_txt!CP44</f>
        <v>0</v>
      </c>
      <c r="CM45">
        <f>sum_all_txt!CQ44</f>
        <v>0</v>
      </c>
      <c r="CN45">
        <f>sum_all_txt!CR44</f>
        <v>0</v>
      </c>
      <c r="CO45">
        <f>sum_all_txt!CS44</f>
        <v>0</v>
      </c>
      <c r="CP45">
        <f>sum_all_txt!CT44</f>
        <v>0</v>
      </c>
      <c r="CQ45">
        <f>sum_all_txt!CU44</f>
        <v>0</v>
      </c>
      <c r="CR45">
        <f>sum_all_txt!CV44</f>
        <v>0</v>
      </c>
      <c r="CS45">
        <f>sum_all_txt!CW44</f>
        <v>0</v>
      </c>
      <c r="CT45">
        <f>sum_all_txt!CX44</f>
        <v>0</v>
      </c>
      <c r="CU45">
        <f>sum_all_txt!CY44</f>
        <v>0</v>
      </c>
      <c r="CV45">
        <f>sum_all_txt!CZ44</f>
        <v>0</v>
      </c>
      <c r="CW45">
        <f>sum_all_txt!DA44</f>
        <v>0</v>
      </c>
      <c r="CX45">
        <f>sum_all_txt!DB44</f>
        <v>0</v>
      </c>
      <c r="CY45">
        <f>sum_all_txt!DC44</f>
        <v>0</v>
      </c>
      <c r="CZ45">
        <f>sum_all_txt!DD44</f>
        <v>0</v>
      </c>
      <c r="DA45">
        <f>sum_all_txt!DE44</f>
        <v>0</v>
      </c>
      <c r="DB45">
        <f>sum_all_txt!DF44</f>
        <v>0</v>
      </c>
      <c r="DC45">
        <f>sum_all_txt!DG44</f>
        <v>0</v>
      </c>
      <c r="DD45">
        <f>sum_all_txt!DH44</f>
        <v>0</v>
      </c>
      <c r="DE45">
        <f>sum_all_txt!DI44</f>
        <v>0</v>
      </c>
      <c r="DF45">
        <f>sum_all_txt!DJ44</f>
        <v>0</v>
      </c>
      <c r="DG45">
        <f>sum_all_txt!DK44</f>
        <v>0</v>
      </c>
      <c r="DH45">
        <f>sum_all_txt!DL44</f>
        <v>0</v>
      </c>
      <c r="DI45">
        <f>sum_all_txt!DM44</f>
        <v>0</v>
      </c>
      <c r="DJ45">
        <f>sum_all_txt!DN44</f>
        <v>0</v>
      </c>
      <c r="DK45">
        <f>sum_all_txt!DO44</f>
        <v>0</v>
      </c>
      <c r="DL45">
        <f>sum_all_txt!DP44</f>
        <v>0</v>
      </c>
    </row>
    <row r="46" spans="1:116" x14ac:dyDescent="0.2">
      <c r="A46">
        <f>sum_all_txt!A45</f>
        <v>0</v>
      </c>
      <c r="B46">
        <f>sum_all_txt!F45</f>
        <v>0</v>
      </c>
      <c r="C46">
        <f>sum_all_txt!G45</f>
        <v>0</v>
      </c>
      <c r="D46">
        <f>sum_all_txt!H45</f>
        <v>0</v>
      </c>
      <c r="E46">
        <f>sum_all_txt!I45</f>
        <v>0</v>
      </c>
      <c r="F46">
        <f>sum_all_txt!J45</f>
        <v>0</v>
      </c>
      <c r="G46">
        <f>sum_all_txt!K45</f>
        <v>0</v>
      </c>
      <c r="H46">
        <f>sum_all_txt!L45</f>
        <v>0</v>
      </c>
      <c r="I46">
        <f>sum_all_txt!M45</f>
        <v>0</v>
      </c>
      <c r="J46">
        <f>sum_all_txt!N45</f>
        <v>0</v>
      </c>
      <c r="K46">
        <f>sum_all_txt!O45</f>
        <v>0</v>
      </c>
      <c r="L46">
        <f>sum_all_txt!P45</f>
        <v>0</v>
      </c>
      <c r="M46">
        <f>sum_all_txt!Q45</f>
        <v>0</v>
      </c>
      <c r="N46">
        <f>sum_all_txt!R45</f>
        <v>0</v>
      </c>
      <c r="O46">
        <f>sum_all_txt!S45</f>
        <v>0</v>
      </c>
      <c r="P46">
        <f>sum_all_txt!T45</f>
        <v>0</v>
      </c>
      <c r="Q46">
        <f>sum_all_txt!U45</f>
        <v>0</v>
      </c>
      <c r="R46">
        <f>sum_all_txt!V45</f>
        <v>0</v>
      </c>
      <c r="S46">
        <f>sum_all_txt!W45</f>
        <v>0</v>
      </c>
      <c r="T46">
        <f>sum_all_txt!X45</f>
        <v>0</v>
      </c>
      <c r="U46">
        <f>sum_all_txt!Y45</f>
        <v>0</v>
      </c>
      <c r="V46">
        <f>sum_all_txt!Z45</f>
        <v>0</v>
      </c>
      <c r="W46">
        <f>sum_all_txt!AA45</f>
        <v>0</v>
      </c>
      <c r="X46">
        <f>sum_all_txt!AB45</f>
        <v>0</v>
      </c>
      <c r="Y46">
        <f>sum_all_txt!AC45</f>
        <v>0</v>
      </c>
      <c r="Z46">
        <f>sum_all_txt!AD45</f>
        <v>0</v>
      </c>
      <c r="AA46">
        <f>sum_all_txt!AE45</f>
        <v>0</v>
      </c>
      <c r="AB46">
        <f>sum_all_txt!AF45</f>
        <v>0</v>
      </c>
      <c r="AC46">
        <f>sum_all_txt!AG45</f>
        <v>0</v>
      </c>
      <c r="AD46">
        <f>sum_all_txt!AH45</f>
        <v>0</v>
      </c>
      <c r="AE46">
        <f>sum_all_txt!AI45</f>
        <v>0</v>
      </c>
      <c r="AF46">
        <f>sum_all_txt!AJ45</f>
        <v>0</v>
      </c>
      <c r="AG46">
        <f>sum_all_txt!AK45</f>
        <v>0</v>
      </c>
      <c r="AH46">
        <f>sum_all_txt!AL45</f>
        <v>0</v>
      </c>
      <c r="AI46">
        <f>sum_all_txt!AM45</f>
        <v>0</v>
      </c>
      <c r="AJ46">
        <f>sum_all_txt!AN45</f>
        <v>0</v>
      </c>
      <c r="AK46">
        <f>sum_all_txt!AO45</f>
        <v>0</v>
      </c>
      <c r="AL46">
        <f>sum_all_txt!AP45</f>
        <v>0</v>
      </c>
      <c r="AM46">
        <f>sum_all_txt!AQ45</f>
        <v>0</v>
      </c>
      <c r="AN46">
        <f>sum_all_txt!AR45</f>
        <v>0</v>
      </c>
      <c r="AO46">
        <f>sum_all_txt!AS45</f>
        <v>0</v>
      </c>
      <c r="AP46">
        <f>sum_all_txt!AT45</f>
        <v>0</v>
      </c>
      <c r="AQ46">
        <f>sum_all_txt!AU45</f>
        <v>0</v>
      </c>
      <c r="AR46">
        <f>sum_all_txt!AV45</f>
        <v>0</v>
      </c>
      <c r="AS46">
        <f>sum_all_txt!AW45</f>
        <v>0</v>
      </c>
      <c r="AT46">
        <f>sum_all_txt!AX45</f>
        <v>0</v>
      </c>
      <c r="AU46">
        <f>sum_all_txt!AY45</f>
        <v>0</v>
      </c>
      <c r="AV46">
        <f>sum_all_txt!AZ45</f>
        <v>0</v>
      </c>
      <c r="AW46">
        <f>sum_all_txt!BA45</f>
        <v>0</v>
      </c>
      <c r="AX46">
        <f>sum_all_txt!BB45</f>
        <v>0</v>
      </c>
      <c r="AY46">
        <f>sum_all_txt!BC45</f>
        <v>0</v>
      </c>
      <c r="AZ46">
        <f>sum_all_txt!BD45</f>
        <v>0</v>
      </c>
      <c r="BA46">
        <f>sum_all_txt!BE45</f>
        <v>0</v>
      </c>
      <c r="BB46">
        <f>sum_all_txt!BF45</f>
        <v>0</v>
      </c>
      <c r="BC46">
        <f>sum_all_txt!BG45</f>
        <v>0</v>
      </c>
      <c r="BD46">
        <f>sum_all_txt!BH45</f>
        <v>0</v>
      </c>
      <c r="BE46">
        <f>sum_all_txt!BI45</f>
        <v>0</v>
      </c>
      <c r="BF46">
        <f>sum_all_txt!BJ45</f>
        <v>0</v>
      </c>
      <c r="BG46">
        <f>sum_all_txt!BK45</f>
        <v>0</v>
      </c>
      <c r="BH46">
        <f>sum_all_txt!BL45</f>
        <v>0</v>
      </c>
      <c r="BI46">
        <f>sum_all_txt!BM45</f>
        <v>0</v>
      </c>
      <c r="BJ46">
        <f>sum_all_txt!BN45</f>
        <v>0</v>
      </c>
      <c r="BK46">
        <f>sum_all_txt!BO45</f>
        <v>0</v>
      </c>
      <c r="BL46">
        <f>sum_all_txt!BP45</f>
        <v>0</v>
      </c>
      <c r="BM46">
        <f>sum_all_txt!BQ45</f>
        <v>0</v>
      </c>
      <c r="BN46">
        <f>sum_all_txt!BR45</f>
        <v>0</v>
      </c>
      <c r="BO46">
        <f>sum_all_txt!BS45</f>
        <v>0</v>
      </c>
      <c r="BP46">
        <f>sum_all_txt!BT45</f>
        <v>0</v>
      </c>
      <c r="BQ46">
        <f>sum_all_txt!BU45</f>
        <v>0</v>
      </c>
      <c r="BR46">
        <f>sum_all_txt!BV45</f>
        <v>0</v>
      </c>
      <c r="BS46">
        <f>sum_all_txt!BW45</f>
        <v>0</v>
      </c>
      <c r="BT46">
        <f>sum_all_txt!BX45</f>
        <v>0</v>
      </c>
      <c r="BU46">
        <f>sum_all_txt!BY45</f>
        <v>0</v>
      </c>
      <c r="BV46">
        <f>sum_all_txt!BZ45</f>
        <v>0</v>
      </c>
      <c r="BW46">
        <f>sum_all_txt!CA45</f>
        <v>0</v>
      </c>
      <c r="BX46">
        <f>sum_all_txt!CB45</f>
        <v>0</v>
      </c>
      <c r="BY46">
        <f>sum_all_txt!CC45</f>
        <v>0</v>
      </c>
      <c r="BZ46">
        <f>sum_all_txt!CD45</f>
        <v>0</v>
      </c>
      <c r="CA46">
        <f>sum_all_txt!CE45</f>
        <v>0</v>
      </c>
      <c r="CB46">
        <f>sum_all_txt!CF45</f>
        <v>0</v>
      </c>
      <c r="CC46">
        <f>sum_all_txt!CG45</f>
        <v>0</v>
      </c>
      <c r="CD46">
        <f>sum_all_txt!CH45</f>
        <v>0</v>
      </c>
      <c r="CE46">
        <f>sum_all_txt!CI45</f>
        <v>0</v>
      </c>
      <c r="CF46">
        <f>sum_all_txt!CJ45</f>
        <v>0</v>
      </c>
      <c r="CG46">
        <f>sum_all_txt!CK45</f>
        <v>0</v>
      </c>
      <c r="CH46">
        <f>sum_all_txt!CL45</f>
        <v>0</v>
      </c>
      <c r="CI46">
        <f>sum_all_txt!CM45</f>
        <v>0</v>
      </c>
      <c r="CJ46">
        <f>sum_all_txt!CN45</f>
        <v>0</v>
      </c>
      <c r="CK46">
        <f>sum_all_txt!CO45</f>
        <v>0</v>
      </c>
      <c r="CL46">
        <f>sum_all_txt!CP45</f>
        <v>0</v>
      </c>
      <c r="CM46">
        <f>sum_all_txt!CQ45</f>
        <v>0</v>
      </c>
      <c r="CN46">
        <f>sum_all_txt!CR45</f>
        <v>0</v>
      </c>
      <c r="CO46">
        <f>sum_all_txt!CS45</f>
        <v>0</v>
      </c>
      <c r="CP46">
        <f>sum_all_txt!CT45</f>
        <v>0</v>
      </c>
      <c r="CQ46">
        <f>sum_all_txt!CU45</f>
        <v>0</v>
      </c>
      <c r="CR46">
        <f>sum_all_txt!CV45</f>
        <v>0</v>
      </c>
      <c r="CS46">
        <f>sum_all_txt!CW45</f>
        <v>0</v>
      </c>
      <c r="CT46">
        <f>sum_all_txt!CX45</f>
        <v>0</v>
      </c>
      <c r="CU46">
        <f>sum_all_txt!CY45</f>
        <v>0</v>
      </c>
      <c r="CV46">
        <f>sum_all_txt!CZ45</f>
        <v>0</v>
      </c>
      <c r="CW46">
        <f>sum_all_txt!DA45</f>
        <v>0</v>
      </c>
      <c r="CX46">
        <f>sum_all_txt!DB45</f>
        <v>0</v>
      </c>
      <c r="CY46">
        <f>sum_all_txt!DC45</f>
        <v>0</v>
      </c>
      <c r="CZ46">
        <f>sum_all_txt!DD45</f>
        <v>0</v>
      </c>
      <c r="DA46">
        <f>sum_all_txt!DE45</f>
        <v>0</v>
      </c>
      <c r="DB46">
        <f>sum_all_txt!DF45</f>
        <v>0</v>
      </c>
      <c r="DC46">
        <f>sum_all_txt!DG45</f>
        <v>0</v>
      </c>
      <c r="DD46">
        <f>sum_all_txt!DH45</f>
        <v>0</v>
      </c>
      <c r="DE46">
        <f>sum_all_txt!DI45</f>
        <v>0</v>
      </c>
      <c r="DF46">
        <f>sum_all_txt!DJ45</f>
        <v>0</v>
      </c>
      <c r="DG46">
        <f>sum_all_txt!DK45</f>
        <v>0</v>
      </c>
      <c r="DH46">
        <f>sum_all_txt!DL45</f>
        <v>0</v>
      </c>
      <c r="DI46">
        <f>sum_all_txt!DM45</f>
        <v>0</v>
      </c>
      <c r="DJ46">
        <f>sum_all_txt!DN45</f>
        <v>0</v>
      </c>
      <c r="DK46">
        <f>sum_all_txt!DO45</f>
        <v>0</v>
      </c>
      <c r="DL46">
        <f>sum_all_txt!DP45</f>
        <v>0</v>
      </c>
    </row>
    <row r="47" spans="1:116" x14ac:dyDescent="0.2">
      <c r="A47">
        <f>sum_all_txt!A46</f>
        <v>0</v>
      </c>
      <c r="B47">
        <f>sum_all_txt!F46</f>
        <v>0</v>
      </c>
      <c r="C47">
        <f>sum_all_txt!G46</f>
        <v>0</v>
      </c>
      <c r="D47">
        <f>sum_all_txt!H46</f>
        <v>0</v>
      </c>
      <c r="E47">
        <f>sum_all_txt!I46</f>
        <v>0</v>
      </c>
      <c r="F47">
        <f>sum_all_txt!J46</f>
        <v>0</v>
      </c>
      <c r="G47">
        <f>sum_all_txt!K46</f>
        <v>0</v>
      </c>
      <c r="H47">
        <f>sum_all_txt!L46</f>
        <v>0</v>
      </c>
      <c r="I47">
        <f>sum_all_txt!M46</f>
        <v>0</v>
      </c>
      <c r="J47">
        <f>sum_all_txt!N46</f>
        <v>0</v>
      </c>
      <c r="K47">
        <f>sum_all_txt!O46</f>
        <v>0</v>
      </c>
      <c r="L47">
        <f>sum_all_txt!P46</f>
        <v>0</v>
      </c>
      <c r="M47">
        <f>sum_all_txt!Q46</f>
        <v>0</v>
      </c>
      <c r="N47">
        <f>sum_all_txt!R46</f>
        <v>0</v>
      </c>
      <c r="O47">
        <f>sum_all_txt!S46</f>
        <v>0</v>
      </c>
      <c r="P47">
        <f>sum_all_txt!T46</f>
        <v>0</v>
      </c>
      <c r="Q47">
        <f>sum_all_txt!U46</f>
        <v>0</v>
      </c>
      <c r="R47">
        <f>sum_all_txt!V46</f>
        <v>0</v>
      </c>
      <c r="S47">
        <f>sum_all_txt!W46</f>
        <v>0</v>
      </c>
      <c r="T47">
        <f>sum_all_txt!X46</f>
        <v>0</v>
      </c>
      <c r="U47">
        <f>sum_all_txt!Y46</f>
        <v>0</v>
      </c>
      <c r="V47">
        <f>sum_all_txt!Z46</f>
        <v>0</v>
      </c>
      <c r="W47">
        <f>sum_all_txt!AA46</f>
        <v>0</v>
      </c>
      <c r="X47">
        <f>sum_all_txt!AB46</f>
        <v>0</v>
      </c>
      <c r="Y47">
        <f>sum_all_txt!AC46</f>
        <v>0</v>
      </c>
      <c r="Z47">
        <f>sum_all_txt!AD46</f>
        <v>0</v>
      </c>
      <c r="AA47">
        <f>sum_all_txt!AE46</f>
        <v>0</v>
      </c>
      <c r="AB47">
        <f>sum_all_txt!AF46</f>
        <v>0</v>
      </c>
      <c r="AC47">
        <f>sum_all_txt!AG46</f>
        <v>0</v>
      </c>
      <c r="AD47">
        <f>sum_all_txt!AH46</f>
        <v>0</v>
      </c>
      <c r="AE47">
        <f>sum_all_txt!AI46</f>
        <v>0</v>
      </c>
      <c r="AF47">
        <f>sum_all_txt!AJ46</f>
        <v>0</v>
      </c>
      <c r="AG47">
        <f>sum_all_txt!AK46</f>
        <v>0</v>
      </c>
      <c r="AH47">
        <f>sum_all_txt!AL46</f>
        <v>0</v>
      </c>
      <c r="AI47">
        <f>sum_all_txt!AM46</f>
        <v>0</v>
      </c>
      <c r="AJ47">
        <f>sum_all_txt!AN46</f>
        <v>0</v>
      </c>
      <c r="AK47">
        <f>sum_all_txt!AO46</f>
        <v>0</v>
      </c>
      <c r="AL47">
        <f>sum_all_txt!AP46</f>
        <v>0</v>
      </c>
      <c r="AM47">
        <f>sum_all_txt!AQ46</f>
        <v>0</v>
      </c>
      <c r="AN47">
        <f>sum_all_txt!AR46</f>
        <v>0</v>
      </c>
      <c r="AO47">
        <f>sum_all_txt!AS46</f>
        <v>0</v>
      </c>
      <c r="AP47">
        <f>sum_all_txt!AT46</f>
        <v>0</v>
      </c>
      <c r="AQ47">
        <f>sum_all_txt!AU46</f>
        <v>0</v>
      </c>
      <c r="AR47">
        <f>sum_all_txt!AV46</f>
        <v>0</v>
      </c>
      <c r="AS47">
        <f>sum_all_txt!AW46</f>
        <v>0</v>
      </c>
      <c r="AT47">
        <f>sum_all_txt!AX46</f>
        <v>0</v>
      </c>
      <c r="AU47">
        <f>sum_all_txt!AY46</f>
        <v>0</v>
      </c>
      <c r="AV47">
        <f>sum_all_txt!AZ46</f>
        <v>0</v>
      </c>
      <c r="AW47">
        <f>sum_all_txt!BA46</f>
        <v>0</v>
      </c>
      <c r="AX47">
        <f>sum_all_txt!BB46</f>
        <v>0</v>
      </c>
      <c r="AY47">
        <f>sum_all_txt!BC46</f>
        <v>0</v>
      </c>
      <c r="AZ47">
        <f>sum_all_txt!BD46</f>
        <v>0</v>
      </c>
      <c r="BA47">
        <f>sum_all_txt!BE46</f>
        <v>0</v>
      </c>
      <c r="BB47">
        <f>sum_all_txt!BF46</f>
        <v>0</v>
      </c>
      <c r="BC47">
        <f>sum_all_txt!BG46</f>
        <v>0</v>
      </c>
      <c r="BD47">
        <f>sum_all_txt!BH46</f>
        <v>0</v>
      </c>
      <c r="BE47">
        <f>sum_all_txt!BI46</f>
        <v>0</v>
      </c>
      <c r="BF47">
        <f>sum_all_txt!BJ46</f>
        <v>0</v>
      </c>
      <c r="BG47">
        <f>sum_all_txt!BK46</f>
        <v>0</v>
      </c>
      <c r="BH47">
        <f>sum_all_txt!BL46</f>
        <v>0</v>
      </c>
      <c r="BI47">
        <f>sum_all_txt!BM46</f>
        <v>0</v>
      </c>
      <c r="BJ47">
        <f>sum_all_txt!BN46</f>
        <v>0</v>
      </c>
      <c r="BK47">
        <f>sum_all_txt!BO46</f>
        <v>0</v>
      </c>
      <c r="BL47">
        <f>sum_all_txt!BP46</f>
        <v>0</v>
      </c>
      <c r="BM47">
        <f>sum_all_txt!BQ46</f>
        <v>0</v>
      </c>
      <c r="BN47">
        <f>sum_all_txt!BR46</f>
        <v>0</v>
      </c>
      <c r="BO47">
        <f>sum_all_txt!BS46</f>
        <v>0</v>
      </c>
      <c r="BP47">
        <f>sum_all_txt!BT46</f>
        <v>0</v>
      </c>
      <c r="BQ47">
        <f>sum_all_txt!BU46</f>
        <v>0</v>
      </c>
      <c r="BR47">
        <f>sum_all_txt!BV46</f>
        <v>0</v>
      </c>
      <c r="BS47">
        <f>sum_all_txt!BW46</f>
        <v>0</v>
      </c>
      <c r="BT47">
        <f>sum_all_txt!BX46</f>
        <v>0</v>
      </c>
      <c r="BU47">
        <f>sum_all_txt!BY46</f>
        <v>0</v>
      </c>
      <c r="BV47">
        <f>sum_all_txt!BZ46</f>
        <v>0</v>
      </c>
      <c r="BW47">
        <f>sum_all_txt!CA46</f>
        <v>0</v>
      </c>
      <c r="BX47">
        <f>sum_all_txt!CB46</f>
        <v>0</v>
      </c>
      <c r="BY47">
        <f>sum_all_txt!CC46</f>
        <v>0</v>
      </c>
      <c r="BZ47">
        <f>sum_all_txt!CD46</f>
        <v>0</v>
      </c>
      <c r="CA47">
        <f>sum_all_txt!CE46</f>
        <v>0</v>
      </c>
      <c r="CB47">
        <f>sum_all_txt!CF46</f>
        <v>0</v>
      </c>
      <c r="CC47">
        <f>sum_all_txt!CG46</f>
        <v>0</v>
      </c>
      <c r="CD47">
        <f>sum_all_txt!CH46</f>
        <v>0</v>
      </c>
      <c r="CE47">
        <f>sum_all_txt!CI46</f>
        <v>0</v>
      </c>
      <c r="CF47">
        <f>sum_all_txt!CJ46</f>
        <v>0</v>
      </c>
      <c r="CG47">
        <f>sum_all_txt!CK46</f>
        <v>0</v>
      </c>
      <c r="CH47">
        <f>sum_all_txt!CL46</f>
        <v>0</v>
      </c>
      <c r="CI47">
        <f>sum_all_txt!CM46</f>
        <v>0</v>
      </c>
      <c r="CJ47">
        <f>sum_all_txt!CN46</f>
        <v>0</v>
      </c>
      <c r="CK47">
        <f>sum_all_txt!CO46</f>
        <v>0</v>
      </c>
      <c r="CL47">
        <f>sum_all_txt!CP46</f>
        <v>0</v>
      </c>
      <c r="CM47">
        <f>sum_all_txt!CQ46</f>
        <v>0</v>
      </c>
      <c r="CN47">
        <f>sum_all_txt!CR46</f>
        <v>0</v>
      </c>
      <c r="CO47">
        <f>sum_all_txt!CS46</f>
        <v>0</v>
      </c>
      <c r="CP47">
        <f>sum_all_txt!CT46</f>
        <v>0</v>
      </c>
      <c r="CQ47">
        <f>sum_all_txt!CU46</f>
        <v>0</v>
      </c>
      <c r="CR47">
        <f>sum_all_txt!CV46</f>
        <v>0</v>
      </c>
      <c r="CS47">
        <f>sum_all_txt!CW46</f>
        <v>0</v>
      </c>
      <c r="CT47">
        <f>sum_all_txt!CX46</f>
        <v>0</v>
      </c>
      <c r="CU47">
        <f>sum_all_txt!CY46</f>
        <v>0</v>
      </c>
      <c r="CV47">
        <f>sum_all_txt!CZ46</f>
        <v>0</v>
      </c>
      <c r="CW47">
        <f>sum_all_txt!DA46</f>
        <v>0</v>
      </c>
      <c r="CX47">
        <f>sum_all_txt!DB46</f>
        <v>0</v>
      </c>
      <c r="CY47">
        <f>sum_all_txt!DC46</f>
        <v>0</v>
      </c>
      <c r="CZ47">
        <f>sum_all_txt!DD46</f>
        <v>0</v>
      </c>
      <c r="DA47">
        <f>sum_all_txt!DE46</f>
        <v>0</v>
      </c>
      <c r="DB47">
        <f>sum_all_txt!DF46</f>
        <v>0</v>
      </c>
      <c r="DC47">
        <f>sum_all_txt!DG46</f>
        <v>0</v>
      </c>
      <c r="DD47">
        <f>sum_all_txt!DH46</f>
        <v>0</v>
      </c>
      <c r="DE47">
        <f>sum_all_txt!DI46</f>
        <v>0</v>
      </c>
      <c r="DF47">
        <f>sum_all_txt!DJ46</f>
        <v>0</v>
      </c>
      <c r="DG47">
        <f>sum_all_txt!DK46</f>
        <v>0</v>
      </c>
      <c r="DH47">
        <f>sum_all_txt!DL46</f>
        <v>0</v>
      </c>
      <c r="DI47">
        <f>sum_all_txt!DM46</f>
        <v>0</v>
      </c>
      <c r="DJ47">
        <f>sum_all_txt!DN46</f>
        <v>0</v>
      </c>
      <c r="DK47">
        <f>sum_all_txt!DO46</f>
        <v>0</v>
      </c>
      <c r="DL47">
        <f>sum_all_txt!DP46</f>
        <v>0</v>
      </c>
    </row>
    <row r="48" spans="1:116" x14ac:dyDescent="0.2">
      <c r="A48">
        <f>sum_all_txt!A47</f>
        <v>0</v>
      </c>
      <c r="B48">
        <f>sum_all_txt!F47</f>
        <v>0</v>
      </c>
      <c r="C48">
        <f>sum_all_txt!G47</f>
        <v>0</v>
      </c>
      <c r="D48">
        <f>sum_all_txt!H47</f>
        <v>0</v>
      </c>
      <c r="E48">
        <f>sum_all_txt!I47</f>
        <v>0</v>
      </c>
      <c r="F48">
        <f>sum_all_txt!J47</f>
        <v>0</v>
      </c>
      <c r="G48">
        <f>sum_all_txt!K47</f>
        <v>0</v>
      </c>
      <c r="H48">
        <f>sum_all_txt!L47</f>
        <v>0</v>
      </c>
      <c r="I48">
        <f>sum_all_txt!M47</f>
        <v>0</v>
      </c>
      <c r="J48">
        <f>sum_all_txt!N47</f>
        <v>0</v>
      </c>
      <c r="K48">
        <f>sum_all_txt!O47</f>
        <v>0</v>
      </c>
      <c r="L48">
        <f>sum_all_txt!P47</f>
        <v>0</v>
      </c>
      <c r="M48">
        <f>sum_all_txt!Q47</f>
        <v>0</v>
      </c>
      <c r="N48">
        <f>sum_all_txt!R47</f>
        <v>0</v>
      </c>
      <c r="O48">
        <f>sum_all_txt!S47</f>
        <v>0</v>
      </c>
      <c r="P48">
        <f>sum_all_txt!T47</f>
        <v>0</v>
      </c>
      <c r="Q48">
        <f>sum_all_txt!U47</f>
        <v>0</v>
      </c>
      <c r="R48">
        <f>sum_all_txt!V47</f>
        <v>0</v>
      </c>
      <c r="S48">
        <f>sum_all_txt!W47</f>
        <v>0</v>
      </c>
      <c r="T48">
        <f>sum_all_txt!X47</f>
        <v>0</v>
      </c>
      <c r="U48">
        <f>sum_all_txt!Y47</f>
        <v>0</v>
      </c>
      <c r="V48">
        <f>sum_all_txt!Z47</f>
        <v>0</v>
      </c>
      <c r="W48">
        <f>sum_all_txt!AA47</f>
        <v>0</v>
      </c>
      <c r="X48">
        <f>sum_all_txt!AB47</f>
        <v>0</v>
      </c>
      <c r="Y48">
        <f>sum_all_txt!AC47</f>
        <v>0</v>
      </c>
      <c r="Z48">
        <f>sum_all_txt!AD47</f>
        <v>0</v>
      </c>
      <c r="AA48">
        <f>sum_all_txt!AE47</f>
        <v>0</v>
      </c>
      <c r="AB48">
        <f>sum_all_txt!AF47</f>
        <v>0</v>
      </c>
      <c r="AC48">
        <f>sum_all_txt!AG47</f>
        <v>0</v>
      </c>
      <c r="AD48">
        <f>sum_all_txt!AH47</f>
        <v>0</v>
      </c>
      <c r="AE48">
        <f>sum_all_txt!AI47</f>
        <v>0</v>
      </c>
      <c r="AF48">
        <f>sum_all_txt!AJ47</f>
        <v>0</v>
      </c>
      <c r="AG48">
        <f>sum_all_txt!AK47</f>
        <v>0</v>
      </c>
      <c r="AH48">
        <f>sum_all_txt!AL47</f>
        <v>0</v>
      </c>
      <c r="AI48">
        <f>sum_all_txt!AM47</f>
        <v>0</v>
      </c>
      <c r="AJ48">
        <f>sum_all_txt!AN47</f>
        <v>0</v>
      </c>
      <c r="AK48">
        <f>sum_all_txt!AO47</f>
        <v>0</v>
      </c>
      <c r="AL48">
        <f>sum_all_txt!AP47</f>
        <v>0</v>
      </c>
      <c r="AM48">
        <f>sum_all_txt!AQ47</f>
        <v>0</v>
      </c>
      <c r="AN48">
        <f>sum_all_txt!AR47</f>
        <v>0</v>
      </c>
      <c r="AO48">
        <f>sum_all_txt!AS47</f>
        <v>0</v>
      </c>
      <c r="AP48">
        <f>sum_all_txt!AT47</f>
        <v>0</v>
      </c>
      <c r="AQ48">
        <f>sum_all_txt!AU47</f>
        <v>0</v>
      </c>
      <c r="AR48">
        <f>sum_all_txt!AV47</f>
        <v>0</v>
      </c>
      <c r="AS48">
        <f>sum_all_txt!AW47</f>
        <v>0</v>
      </c>
      <c r="AT48">
        <f>sum_all_txt!AX47</f>
        <v>0</v>
      </c>
      <c r="AU48">
        <f>sum_all_txt!AY47</f>
        <v>0</v>
      </c>
      <c r="AV48">
        <f>sum_all_txt!AZ47</f>
        <v>0</v>
      </c>
      <c r="AW48">
        <f>sum_all_txt!BA47</f>
        <v>0</v>
      </c>
      <c r="AX48">
        <f>sum_all_txt!BB47</f>
        <v>0</v>
      </c>
      <c r="AY48">
        <f>sum_all_txt!BC47</f>
        <v>0</v>
      </c>
      <c r="AZ48">
        <f>sum_all_txt!BD47</f>
        <v>0</v>
      </c>
      <c r="BA48">
        <f>sum_all_txt!BE47</f>
        <v>0</v>
      </c>
      <c r="BB48">
        <f>sum_all_txt!BF47</f>
        <v>0</v>
      </c>
      <c r="BC48">
        <f>sum_all_txt!BG47</f>
        <v>0</v>
      </c>
      <c r="BD48">
        <f>sum_all_txt!BH47</f>
        <v>0</v>
      </c>
      <c r="BE48">
        <f>sum_all_txt!BI47</f>
        <v>0</v>
      </c>
      <c r="BF48">
        <f>sum_all_txt!BJ47</f>
        <v>0</v>
      </c>
      <c r="BG48">
        <f>sum_all_txt!BK47</f>
        <v>0</v>
      </c>
      <c r="BH48">
        <f>sum_all_txt!BL47</f>
        <v>0</v>
      </c>
      <c r="BI48">
        <f>sum_all_txt!BM47</f>
        <v>0</v>
      </c>
      <c r="BJ48">
        <f>sum_all_txt!BN47</f>
        <v>0</v>
      </c>
      <c r="BK48">
        <f>sum_all_txt!BO47</f>
        <v>0</v>
      </c>
      <c r="BL48">
        <f>sum_all_txt!BP47</f>
        <v>0</v>
      </c>
      <c r="BM48">
        <f>sum_all_txt!BQ47</f>
        <v>0</v>
      </c>
      <c r="BN48">
        <f>sum_all_txt!BR47</f>
        <v>0</v>
      </c>
      <c r="BO48">
        <f>sum_all_txt!BS47</f>
        <v>0</v>
      </c>
      <c r="BP48">
        <f>sum_all_txt!BT47</f>
        <v>0</v>
      </c>
      <c r="BQ48">
        <f>sum_all_txt!BU47</f>
        <v>0</v>
      </c>
      <c r="BR48">
        <f>sum_all_txt!BV47</f>
        <v>0</v>
      </c>
      <c r="BS48">
        <f>sum_all_txt!BW47</f>
        <v>0</v>
      </c>
      <c r="BT48">
        <f>sum_all_txt!BX47</f>
        <v>0</v>
      </c>
      <c r="BU48">
        <f>sum_all_txt!BY47</f>
        <v>0</v>
      </c>
      <c r="BV48">
        <f>sum_all_txt!BZ47</f>
        <v>0</v>
      </c>
      <c r="BW48">
        <f>sum_all_txt!CA47</f>
        <v>0</v>
      </c>
      <c r="BX48">
        <f>sum_all_txt!CB47</f>
        <v>0</v>
      </c>
      <c r="BY48">
        <f>sum_all_txt!CC47</f>
        <v>0</v>
      </c>
      <c r="BZ48">
        <f>sum_all_txt!CD47</f>
        <v>0</v>
      </c>
      <c r="CA48">
        <f>sum_all_txt!CE47</f>
        <v>0</v>
      </c>
      <c r="CB48">
        <f>sum_all_txt!CF47</f>
        <v>0</v>
      </c>
      <c r="CC48">
        <f>sum_all_txt!CG47</f>
        <v>0</v>
      </c>
      <c r="CD48">
        <f>sum_all_txt!CH47</f>
        <v>0</v>
      </c>
      <c r="CE48">
        <f>sum_all_txt!CI47</f>
        <v>0</v>
      </c>
      <c r="CF48">
        <f>sum_all_txt!CJ47</f>
        <v>0</v>
      </c>
      <c r="CG48">
        <f>sum_all_txt!CK47</f>
        <v>0</v>
      </c>
      <c r="CH48">
        <f>sum_all_txt!CL47</f>
        <v>0</v>
      </c>
      <c r="CI48">
        <f>sum_all_txt!CM47</f>
        <v>0</v>
      </c>
      <c r="CJ48">
        <f>sum_all_txt!CN47</f>
        <v>0</v>
      </c>
      <c r="CK48">
        <f>sum_all_txt!CO47</f>
        <v>0</v>
      </c>
      <c r="CL48">
        <f>sum_all_txt!CP47</f>
        <v>0</v>
      </c>
      <c r="CM48">
        <f>sum_all_txt!CQ47</f>
        <v>0</v>
      </c>
      <c r="CN48">
        <f>sum_all_txt!CR47</f>
        <v>0</v>
      </c>
      <c r="CO48">
        <f>sum_all_txt!CS47</f>
        <v>0</v>
      </c>
      <c r="CP48">
        <f>sum_all_txt!CT47</f>
        <v>0</v>
      </c>
      <c r="CQ48">
        <f>sum_all_txt!CU47</f>
        <v>0</v>
      </c>
      <c r="CR48">
        <f>sum_all_txt!CV47</f>
        <v>0</v>
      </c>
      <c r="CS48">
        <f>sum_all_txt!CW47</f>
        <v>0</v>
      </c>
      <c r="CT48">
        <f>sum_all_txt!CX47</f>
        <v>0</v>
      </c>
      <c r="CU48">
        <f>sum_all_txt!CY47</f>
        <v>0</v>
      </c>
      <c r="CV48">
        <f>sum_all_txt!CZ47</f>
        <v>0</v>
      </c>
      <c r="CW48">
        <f>sum_all_txt!DA47</f>
        <v>0</v>
      </c>
      <c r="CX48">
        <f>sum_all_txt!DB47</f>
        <v>0</v>
      </c>
      <c r="CY48">
        <f>sum_all_txt!DC47</f>
        <v>0</v>
      </c>
      <c r="CZ48">
        <f>sum_all_txt!DD47</f>
        <v>0</v>
      </c>
      <c r="DA48">
        <f>sum_all_txt!DE47</f>
        <v>0</v>
      </c>
      <c r="DB48">
        <f>sum_all_txt!DF47</f>
        <v>0</v>
      </c>
      <c r="DC48">
        <f>sum_all_txt!DG47</f>
        <v>0</v>
      </c>
      <c r="DD48">
        <f>sum_all_txt!DH47</f>
        <v>0</v>
      </c>
      <c r="DE48">
        <f>sum_all_txt!DI47</f>
        <v>0</v>
      </c>
      <c r="DF48">
        <f>sum_all_txt!DJ47</f>
        <v>0</v>
      </c>
      <c r="DG48">
        <f>sum_all_txt!DK47</f>
        <v>0</v>
      </c>
      <c r="DH48">
        <f>sum_all_txt!DL47</f>
        <v>0</v>
      </c>
      <c r="DI48">
        <f>sum_all_txt!DM47</f>
        <v>0</v>
      </c>
      <c r="DJ48">
        <f>sum_all_txt!DN47</f>
        <v>0</v>
      </c>
      <c r="DK48">
        <f>sum_all_txt!DO47</f>
        <v>0</v>
      </c>
      <c r="DL48">
        <f>sum_all_txt!DP47</f>
        <v>0</v>
      </c>
    </row>
    <row r="49" spans="1:116" x14ac:dyDescent="0.2">
      <c r="A49">
        <f>sum_all_txt!A48</f>
        <v>0</v>
      </c>
      <c r="B49">
        <f>sum_all_txt!F48</f>
        <v>0</v>
      </c>
      <c r="C49">
        <f>sum_all_txt!G48</f>
        <v>0</v>
      </c>
      <c r="D49">
        <f>sum_all_txt!H48</f>
        <v>0</v>
      </c>
      <c r="E49">
        <f>sum_all_txt!I48</f>
        <v>0</v>
      </c>
      <c r="F49">
        <f>sum_all_txt!J48</f>
        <v>0</v>
      </c>
      <c r="G49">
        <f>sum_all_txt!K48</f>
        <v>0</v>
      </c>
      <c r="H49">
        <f>sum_all_txt!L48</f>
        <v>0</v>
      </c>
      <c r="I49">
        <f>sum_all_txt!M48</f>
        <v>0</v>
      </c>
      <c r="J49">
        <f>sum_all_txt!N48</f>
        <v>0</v>
      </c>
      <c r="K49">
        <f>sum_all_txt!O48</f>
        <v>0</v>
      </c>
      <c r="L49">
        <f>sum_all_txt!P48</f>
        <v>0</v>
      </c>
      <c r="M49">
        <f>sum_all_txt!Q48</f>
        <v>0</v>
      </c>
      <c r="N49">
        <f>sum_all_txt!R48</f>
        <v>0</v>
      </c>
      <c r="O49">
        <f>sum_all_txt!S48</f>
        <v>0</v>
      </c>
      <c r="P49">
        <f>sum_all_txt!T48</f>
        <v>0</v>
      </c>
      <c r="Q49">
        <f>sum_all_txt!U48</f>
        <v>0</v>
      </c>
      <c r="R49">
        <f>sum_all_txt!V48</f>
        <v>0</v>
      </c>
      <c r="S49">
        <f>sum_all_txt!W48</f>
        <v>0</v>
      </c>
      <c r="T49">
        <f>sum_all_txt!X48</f>
        <v>0</v>
      </c>
      <c r="U49">
        <f>sum_all_txt!Y48</f>
        <v>0</v>
      </c>
      <c r="V49">
        <f>sum_all_txt!Z48</f>
        <v>0</v>
      </c>
      <c r="W49">
        <f>sum_all_txt!AA48</f>
        <v>0</v>
      </c>
      <c r="X49">
        <f>sum_all_txt!AB48</f>
        <v>0</v>
      </c>
      <c r="Y49">
        <f>sum_all_txt!AC48</f>
        <v>0</v>
      </c>
      <c r="Z49">
        <f>sum_all_txt!AD48</f>
        <v>0</v>
      </c>
      <c r="AA49">
        <f>sum_all_txt!AE48</f>
        <v>0</v>
      </c>
      <c r="AB49">
        <f>sum_all_txt!AF48</f>
        <v>0</v>
      </c>
      <c r="AC49">
        <f>sum_all_txt!AG48</f>
        <v>0</v>
      </c>
      <c r="AD49">
        <f>sum_all_txt!AH48</f>
        <v>0</v>
      </c>
      <c r="AE49">
        <f>sum_all_txt!AI48</f>
        <v>0</v>
      </c>
      <c r="AF49">
        <f>sum_all_txt!AJ48</f>
        <v>0</v>
      </c>
      <c r="AG49">
        <f>sum_all_txt!AK48</f>
        <v>0</v>
      </c>
      <c r="AH49">
        <f>sum_all_txt!AL48</f>
        <v>0</v>
      </c>
      <c r="AI49">
        <f>sum_all_txt!AM48</f>
        <v>0</v>
      </c>
      <c r="AJ49">
        <f>sum_all_txt!AN48</f>
        <v>0</v>
      </c>
      <c r="AK49">
        <f>sum_all_txt!AO48</f>
        <v>0</v>
      </c>
      <c r="AL49">
        <f>sum_all_txt!AP48</f>
        <v>0</v>
      </c>
      <c r="AM49">
        <f>sum_all_txt!AQ48</f>
        <v>0</v>
      </c>
      <c r="AN49">
        <f>sum_all_txt!AR48</f>
        <v>0</v>
      </c>
      <c r="AO49">
        <f>sum_all_txt!AS48</f>
        <v>0</v>
      </c>
      <c r="AP49">
        <f>sum_all_txt!AT48</f>
        <v>0</v>
      </c>
      <c r="AQ49">
        <f>sum_all_txt!AU48</f>
        <v>0</v>
      </c>
      <c r="AR49">
        <f>sum_all_txt!AV48</f>
        <v>0</v>
      </c>
      <c r="AS49">
        <f>sum_all_txt!AW48</f>
        <v>0</v>
      </c>
      <c r="AT49">
        <f>sum_all_txt!AX48</f>
        <v>0</v>
      </c>
      <c r="AU49">
        <f>sum_all_txt!AY48</f>
        <v>0</v>
      </c>
      <c r="AV49">
        <f>sum_all_txt!AZ48</f>
        <v>0</v>
      </c>
      <c r="AW49">
        <f>sum_all_txt!BA48</f>
        <v>0</v>
      </c>
      <c r="AX49">
        <f>sum_all_txt!BB48</f>
        <v>0</v>
      </c>
      <c r="AY49">
        <f>sum_all_txt!BC48</f>
        <v>0</v>
      </c>
      <c r="AZ49">
        <f>sum_all_txt!BD48</f>
        <v>0</v>
      </c>
      <c r="BA49">
        <f>sum_all_txt!BE48</f>
        <v>0</v>
      </c>
      <c r="BB49">
        <f>sum_all_txt!BF48</f>
        <v>0</v>
      </c>
      <c r="BC49">
        <f>sum_all_txt!BG48</f>
        <v>0</v>
      </c>
      <c r="BD49">
        <f>sum_all_txt!BH48</f>
        <v>0</v>
      </c>
      <c r="BE49">
        <f>sum_all_txt!BI48</f>
        <v>0</v>
      </c>
      <c r="BF49">
        <f>sum_all_txt!BJ48</f>
        <v>0</v>
      </c>
      <c r="BG49">
        <f>sum_all_txt!BK48</f>
        <v>0</v>
      </c>
      <c r="BH49">
        <f>sum_all_txt!BL48</f>
        <v>0</v>
      </c>
      <c r="BI49">
        <f>sum_all_txt!BM48</f>
        <v>0</v>
      </c>
      <c r="BJ49">
        <f>sum_all_txt!BN48</f>
        <v>0</v>
      </c>
      <c r="BK49">
        <f>sum_all_txt!BO48</f>
        <v>0</v>
      </c>
      <c r="BL49">
        <f>sum_all_txt!BP48</f>
        <v>0</v>
      </c>
      <c r="BM49">
        <f>sum_all_txt!BQ48</f>
        <v>0</v>
      </c>
      <c r="BN49">
        <f>sum_all_txt!BR48</f>
        <v>0</v>
      </c>
      <c r="BO49">
        <f>sum_all_txt!BS48</f>
        <v>0</v>
      </c>
      <c r="BP49">
        <f>sum_all_txt!BT48</f>
        <v>0</v>
      </c>
      <c r="BQ49">
        <f>sum_all_txt!BU48</f>
        <v>0</v>
      </c>
      <c r="BR49">
        <f>sum_all_txt!BV48</f>
        <v>0</v>
      </c>
      <c r="BS49">
        <f>sum_all_txt!BW48</f>
        <v>0</v>
      </c>
      <c r="BT49">
        <f>sum_all_txt!BX48</f>
        <v>0</v>
      </c>
      <c r="BU49">
        <f>sum_all_txt!BY48</f>
        <v>0</v>
      </c>
      <c r="BV49">
        <f>sum_all_txt!BZ48</f>
        <v>0</v>
      </c>
      <c r="BW49">
        <f>sum_all_txt!CA48</f>
        <v>0</v>
      </c>
      <c r="BX49">
        <f>sum_all_txt!CB48</f>
        <v>0</v>
      </c>
      <c r="BY49">
        <f>sum_all_txt!CC48</f>
        <v>0</v>
      </c>
      <c r="BZ49">
        <f>sum_all_txt!CD48</f>
        <v>0</v>
      </c>
      <c r="CA49">
        <f>sum_all_txt!CE48</f>
        <v>0</v>
      </c>
      <c r="CB49">
        <f>sum_all_txt!CF48</f>
        <v>0</v>
      </c>
      <c r="CC49">
        <f>sum_all_txt!CG48</f>
        <v>0</v>
      </c>
      <c r="CD49">
        <f>sum_all_txt!CH48</f>
        <v>0</v>
      </c>
      <c r="CE49">
        <f>sum_all_txt!CI48</f>
        <v>0</v>
      </c>
      <c r="CF49">
        <f>sum_all_txt!CJ48</f>
        <v>0</v>
      </c>
      <c r="CG49">
        <f>sum_all_txt!CK48</f>
        <v>0</v>
      </c>
      <c r="CH49">
        <f>sum_all_txt!CL48</f>
        <v>0</v>
      </c>
      <c r="CI49">
        <f>sum_all_txt!CM48</f>
        <v>0</v>
      </c>
      <c r="CJ49">
        <f>sum_all_txt!CN48</f>
        <v>0</v>
      </c>
      <c r="CK49">
        <f>sum_all_txt!CO48</f>
        <v>0</v>
      </c>
      <c r="CL49">
        <f>sum_all_txt!CP48</f>
        <v>0</v>
      </c>
      <c r="CM49">
        <f>sum_all_txt!CQ48</f>
        <v>0</v>
      </c>
      <c r="CN49">
        <f>sum_all_txt!CR48</f>
        <v>0</v>
      </c>
      <c r="CO49">
        <f>sum_all_txt!CS48</f>
        <v>0</v>
      </c>
      <c r="CP49">
        <f>sum_all_txt!CT48</f>
        <v>0</v>
      </c>
      <c r="CQ49">
        <f>sum_all_txt!CU48</f>
        <v>0</v>
      </c>
      <c r="CR49">
        <f>sum_all_txt!CV48</f>
        <v>0</v>
      </c>
      <c r="CS49">
        <f>sum_all_txt!CW48</f>
        <v>0</v>
      </c>
      <c r="CT49">
        <f>sum_all_txt!CX48</f>
        <v>0</v>
      </c>
      <c r="CU49">
        <f>sum_all_txt!CY48</f>
        <v>0</v>
      </c>
      <c r="CV49">
        <f>sum_all_txt!CZ48</f>
        <v>0</v>
      </c>
      <c r="CW49">
        <f>sum_all_txt!DA48</f>
        <v>0</v>
      </c>
      <c r="CX49">
        <f>sum_all_txt!DB48</f>
        <v>0</v>
      </c>
      <c r="CY49">
        <f>sum_all_txt!DC48</f>
        <v>0</v>
      </c>
      <c r="CZ49">
        <f>sum_all_txt!DD48</f>
        <v>0</v>
      </c>
      <c r="DA49">
        <f>sum_all_txt!DE48</f>
        <v>0</v>
      </c>
      <c r="DB49">
        <f>sum_all_txt!DF48</f>
        <v>0</v>
      </c>
      <c r="DC49">
        <f>sum_all_txt!DG48</f>
        <v>0</v>
      </c>
      <c r="DD49">
        <f>sum_all_txt!DH48</f>
        <v>0</v>
      </c>
      <c r="DE49">
        <f>sum_all_txt!DI48</f>
        <v>0</v>
      </c>
      <c r="DF49">
        <f>sum_all_txt!DJ48</f>
        <v>0</v>
      </c>
      <c r="DG49">
        <f>sum_all_txt!DK48</f>
        <v>0</v>
      </c>
      <c r="DH49">
        <f>sum_all_txt!DL48</f>
        <v>0</v>
      </c>
      <c r="DI49">
        <f>sum_all_txt!DM48</f>
        <v>0</v>
      </c>
      <c r="DJ49">
        <f>sum_all_txt!DN48</f>
        <v>0</v>
      </c>
      <c r="DK49">
        <f>sum_all_txt!DO48</f>
        <v>0</v>
      </c>
      <c r="DL49">
        <f>sum_all_txt!DP48</f>
        <v>0</v>
      </c>
    </row>
    <row r="50" spans="1:116" x14ac:dyDescent="0.2">
      <c r="A50">
        <f>sum_all_txt!A49</f>
        <v>0</v>
      </c>
      <c r="B50">
        <f>sum_all_txt!F49</f>
        <v>0</v>
      </c>
      <c r="C50">
        <f>sum_all_txt!G49</f>
        <v>0</v>
      </c>
      <c r="D50">
        <f>sum_all_txt!H49</f>
        <v>0</v>
      </c>
      <c r="E50">
        <f>sum_all_txt!I49</f>
        <v>0</v>
      </c>
      <c r="F50">
        <f>sum_all_txt!J49</f>
        <v>0</v>
      </c>
      <c r="G50">
        <f>sum_all_txt!K49</f>
        <v>0</v>
      </c>
      <c r="H50">
        <f>sum_all_txt!L49</f>
        <v>0</v>
      </c>
      <c r="I50">
        <f>sum_all_txt!M49</f>
        <v>0</v>
      </c>
      <c r="J50">
        <f>sum_all_txt!N49</f>
        <v>0</v>
      </c>
      <c r="K50">
        <f>sum_all_txt!O49</f>
        <v>0</v>
      </c>
      <c r="L50">
        <f>sum_all_txt!P49</f>
        <v>0</v>
      </c>
      <c r="M50">
        <f>sum_all_txt!Q49</f>
        <v>0</v>
      </c>
      <c r="N50">
        <f>sum_all_txt!R49</f>
        <v>0</v>
      </c>
      <c r="O50">
        <f>sum_all_txt!S49</f>
        <v>0</v>
      </c>
      <c r="P50">
        <f>sum_all_txt!T49</f>
        <v>0</v>
      </c>
      <c r="Q50">
        <f>sum_all_txt!U49</f>
        <v>0</v>
      </c>
      <c r="R50">
        <f>sum_all_txt!V49</f>
        <v>0</v>
      </c>
      <c r="S50">
        <f>sum_all_txt!W49</f>
        <v>0</v>
      </c>
      <c r="T50">
        <f>sum_all_txt!X49</f>
        <v>0</v>
      </c>
      <c r="U50">
        <f>sum_all_txt!Y49</f>
        <v>0</v>
      </c>
      <c r="V50">
        <f>sum_all_txt!Z49</f>
        <v>0</v>
      </c>
      <c r="W50">
        <f>sum_all_txt!AA49</f>
        <v>0</v>
      </c>
      <c r="X50">
        <f>sum_all_txt!AB49</f>
        <v>0</v>
      </c>
      <c r="Y50">
        <f>sum_all_txt!AC49</f>
        <v>0</v>
      </c>
      <c r="Z50">
        <f>sum_all_txt!AD49</f>
        <v>0</v>
      </c>
      <c r="AA50">
        <f>sum_all_txt!AE49</f>
        <v>0</v>
      </c>
      <c r="AB50">
        <f>sum_all_txt!AF49</f>
        <v>0</v>
      </c>
      <c r="AC50">
        <f>sum_all_txt!AG49</f>
        <v>0</v>
      </c>
      <c r="AD50">
        <f>sum_all_txt!AH49</f>
        <v>0</v>
      </c>
      <c r="AE50">
        <f>sum_all_txt!AI49</f>
        <v>0</v>
      </c>
      <c r="AF50">
        <f>sum_all_txt!AJ49</f>
        <v>0</v>
      </c>
      <c r="AG50">
        <f>sum_all_txt!AK49</f>
        <v>0</v>
      </c>
      <c r="AH50">
        <f>sum_all_txt!AL49</f>
        <v>0</v>
      </c>
      <c r="AI50">
        <f>sum_all_txt!AM49</f>
        <v>0</v>
      </c>
      <c r="AJ50">
        <f>sum_all_txt!AN49</f>
        <v>0</v>
      </c>
      <c r="AK50">
        <f>sum_all_txt!AO49</f>
        <v>0</v>
      </c>
      <c r="AL50">
        <f>sum_all_txt!AP49</f>
        <v>0</v>
      </c>
      <c r="AM50">
        <f>sum_all_txt!AQ49</f>
        <v>0</v>
      </c>
      <c r="AN50">
        <f>sum_all_txt!AR49</f>
        <v>0</v>
      </c>
      <c r="AO50">
        <f>sum_all_txt!AS49</f>
        <v>0</v>
      </c>
      <c r="AP50">
        <f>sum_all_txt!AT49</f>
        <v>0</v>
      </c>
      <c r="AQ50">
        <f>sum_all_txt!AU49</f>
        <v>0</v>
      </c>
      <c r="AR50">
        <f>sum_all_txt!AV49</f>
        <v>0</v>
      </c>
      <c r="AS50">
        <f>sum_all_txt!AW49</f>
        <v>0</v>
      </c>
      <c r="AT50">
        <f>sum_all_txt!AX49</f>
        <v>0</v>
      </c>
      <c r="AU50">
        <f>sum_all_txt!AY49</f>
        <v>0</v>
      </c>
      <c r="AV50">
        <f>sum_all_txt!AZ49</f>
        <v>0</v>
      </c>
      <c r="AW50">
        <f>sum_all_txt!BA49</f>
        <v>0</v>
      </c>
      <c r="AX50">
        <f>sum_all_txt!BB49</f>
        <v>0</v>
      </c>
      <c r="AY50">
        <f>sum_all_txt!BC49</f>
        <v>0</v>
      </c>
      <c r="AZ50">
        <f>sum_all_txt!BD49</f>
        <v>0</v>
      </c>
      <c r="BA50">
        <f>sum_all_txt!BE49</f>
        <v>0</v>
      </c>
      <c r="BB50">
        <f>sum_all_txt!BF49</f>
        <v>0</v>
      </c>
      <c r="BC50">
        <f>sum_all_txt!BG49</f>
        <v>0</v>
      </c>
      <c r="BD50">
        <f>sum_all_txt!BH49</f>
        <v>0</v>
      </c>
      <c r="BE50">
        <f>sum_all_txt!BI49</f>
        <v>0</v>
      </c>
      <c r="BF50">
        <f>sum_all_txt!BJ49</f>
        <v>0</v>
      </c>
      <c r="BG50">
        <f>sum_all_txt!BK49</f>
        <v>0</v>
      </c>
      <c r="BH50">
        <f>sum_all_txt!BL49</f>
        <v>0</v>
      </c>
      <c r="BI50">
        <f>sum_all_txt!BM49</f>
        <v>0</v>
      </c>
      <c r="BJ50">
        <f>sum_all_txt!BN49</f>
        <v>0</v>
      </c>
      <c r="BK50">
        <f>sum_all_txt!BO49</f>
        <v>0</v>
      </c>
      <c r="BL50">
        <f>sum_all_txt!BP49</f>
        <v>0</v>
      </c>
      <c r="BM50">
        <f>sum_all_txt!BQ49</f>
        <v>0</v>
      </c>
      <c r="BN50">
        <f>sum_all_txt!BR49</f>
        <v>0</v>
      </c>
      <c r="BO50">
        <f>sum_all_txt!BS49</f>
        <v>0</v>
      </c>
      <c r="BP50">
        <f>sum_all_txt!BT49</f>
        <v>0</v>
      </c>
      <c r="BQ50">
        <f>sum_all_txt!BU49</f>
        <v>0</v>
      </c>
      <c r="BR50">
        <f>sum_all_txt!BV49</f>
        <v>0</v>
      </c>
      <c r="BS50">
        <f>sum_all_txt!BW49</f>
        <v>0</v>
      </c>
      <c r="BT50">
        <f>sum_all_txt!BX49</f>
        <v>0</v>
      </c>
      <c r="BU50">
        <f>sum_all_txt!BY49</f>
        <v>0</v>
      </c>
      <c r="BV50">
        <f>sum_all_txt!BZ49</f>
        <v>0</v>
      </c>
      <c r="BW50">
        <f>sum_all_txt!CA49</f>
        <v>0</v>
      </c>
      <c r="BX50">
        <f>sum_all_txt!CB49</f>
        <v>0</v>
      </c>
      <c r="BY50">
        <f>sum_all_txt!CC49</f>
        <v>0</v>
      </c>
      <c r="BZ50">
        <f>sum_all_txt!CD49</f>
        <v>0</v>
      </c>
      <c r="CA50">
        <f>sum_all_txt!CE49</f>
        <v>0</v>
      </c>
      <c r="CB50">
        <f>sum_all_txt!CF49</f>
        <v>0</v>
      </c>
      <c r="CC50">
        <f>sum_all_txt!CG49</f>
        <v>0</v>
      </c>
      <c r="CD50">
        <f>sum_all_txt!CH49</f>
        <v>0</v>
      </c>
      <c r="CE50">
        <f>sum_all_txt!CI49</f>
        <v>0</v>
      </c>
      <c r="CF50">
        <f>sum_all_txt!CJ49</f>
        <v>0</v>
      </c>
      <c r="CG50">
        <f>sum_all_txt!CK49</f>
        <v>0</v>
      </c>
      <c r="CH50">
        <f>sum_all_txt!CL49</f>
        <v>0</v>
      </c>
      <c r="CI50">
        <f>sum_all_txt!CM49</f>
        <v>0</v>
      </c>
      <c r="CJ50">
        <f>sum_all_txt!CN49</f>
        <v>0</v>
      </c>
      <c r="CK50">
        <f>sum_all_txt!CO49</f>
        <v>0</v>
      </c>
      <c r="CL50">
        <f>sum_all_txt!CP49</f>
        <v>0</v>
      </c>
      <c r="CM50">
        <f>sum_all_txt!CQ49</f>
        <v>0</v>
      </c>
      <c r="CN50">
        <f>sum_all_txt!CR49</f>
        <v>0</v>
      </c>
      <c r="CO50">
        <f>sum_all_txt!CS49</f>
        <v>0</v>
      </c>
      <c r="CP50">
        <f>sum_all_txt!CT49</f>
        <v>0</v>
      </c>
      <c r="CQ50">
        <f>sum_all_txt!CU49</f>
        <v>0</v>
      </c>
      <c r="CR50">
        <f>sum_all_txt!CV49</f>
        <v>0</v>
      </c>
      <c r="CS50">
        <f>sum_all_txt!CW49</f>
        <v>0</v>
      </c>
      <c r="CT50">
        <f>sum_all_txt!CX49</f>
        <v>0</v>
      </c>
      <c r="CU50">
        <f>sum_all_txt!CY49</f>
        <v>0</v>
      </c>
      <c r="CV50">
        <f>sum_all_txt!CZ49</f>
        <v>0</v>
      </c>
      <c r="CW50">
        <f>sum_all_txt!DA49</f>
        <v>0</v>
      </c>
      <c r="CX50">
        <f>sum_all_txt!DB49</f>
        <v>0</v>
      </c>
      <c r="CY50">
        <f>sum_all_txt!DC49</f>
        <v>0</v>
      </c>
      <c r="CZ50">
        <f>sum_all_txt!DD49</f>
        <v>0</v>
      </c>
      <c r="DA50">
        <f>sum_all_txt!DE49</f>
        <v>0</v>
      </c>
      <c r="DB50">
        <f>sum_all_txt!DF49</f>
        <v>0</v>
      </c>
      <c r="DC50">
        <f>sum_all_txt!DG49</f>
        <v>0</v>
      </c>
      <c r="DD50">
        <f>sum_all_txt!DH49</f>
        <v>0</v>
      </c>
      <c r="DE50">
        <f>sum_all_txt!DI49</f>
        <v>0</v>
      </c>
      <c r="DF50">
        <f>sum_all_txt!DJ49</f>
        <v>0</v>
      </c>
      <c r="DG50">
        <f>sum_all_txt!DK49</f>
        <v>0</v>
      </c>
      <c r="DH50">
        <f>sum_all_txt!DL49</f>
        <v>0</v>
      </c>
      <c r="DI50">
        <f>sum_all_txt!DM49</f>
        <v>0</v>
      </c>
      <c r="DJ50">
        <f>sum_all_txt!DN49</f>
        <v>0</v>
      </c>
      <c r="DK50">
        <f>sum_all_txt!DO49</f>
        <v>0</v>
      </c>
      <c r="DL50">
        <f>sum_all_txt!DP49</f>
        <v>0</v>
      </c>
    </row>
    <row r="51" spans="1:116" x14ac:dyDescent="0.2">
      <c r="A51">
        <f>sum_all_txt!A50</f>
        <v>0</v>
      </c>
      <c r="B51">
        <f>sum_all_txt!F50</f>
        <v>0</v>
      </c>
      <c r="C51">
        <f>sum_all_txt!G50</f>
        <v>0</v>
      </c>
      <c r="D51">
        <f>sum_all_txt!H50</f>
        <v>0</v>
      </c>
      <c r="E51">
        <f>sum_all_txt!I50</f>
        <v>0</v>
      </c>
      <c r="F51">
        <f>sum_all_txt!J50</f>
        <v>0</v>
      </c>
      <c r="G51">
        <f>sum_all_txt!K50</f>
        <v>0</v>
      </c>
      <c r="H51">
        <f>sum_all_txt!L50</f>
        <v>0</v>
      </c>
      <c r="I51">
        <f>sum_all_txt!M50</f>
        <v>0</v>
      </c>
      <c r="J51">
        <f>sum_all_txt!N50</f>
        <v>0</v>
      </c>
      <c r="K51">
        <f>sum_all_txt!O50</f>
        <v>0</v>
      </c>
      <c r="L51">
        <f>sum_all_txt!P50</f>
        <v>0</v>
      </c>
      <c r="M51">
        <f>sum_all_txt!Q50</f>
        <v>0</v>
      </c>
      <c r="N51">
        <f>sum_all_txt!R50</f>
        <v>0</v>
      </c>
      <c r="O51">
        <f>sum_all_txt!S50</f>
        <v>0</v>
      </c>
      <c r="P51">
        <f>sum_all_txt!T50</f>
        <v>0</v>
      </c>
      <c r="Q51">
        <f>sum_all_txt!U50</f>
        <v>0</v>
      </c>
      <c r="R51">
        <f>sum_all_txt!V50</f>
        <v>0</v>
      </c>
      <c r="S51">
        <f>sum_all_txt!W50</f>
        <v>0</v>
      </c>
      <c r="T51">
        <f>sum_all_txt!X50</f>
        <v>0</v>
      </c>
      <c r="U51">
        <f>sum_all_txt!Y50</f>
        <v>0</v>
      </c>
      <c r="V51">
        <f>sum_all_txt!Z50</f>
        <v>0</v>
      </c>
      <c r="W51">
        <f>sum_all_txt!AA50</f>
        <v>0</v>
      </c>
      <c r="X51">
        <f>sum_all_txt!AB50</f>
        <v>0</v>
      </c>
      <c r="Y51">
        <f>sum_all_txt!AC50</f>
        <v>0</v>
      </c>
      <c r="Z51">
        <f>sum_all_txt!AD50</f>
        <v>0</v>
      </c>
      <c r="AA51">
        <f>sum_all_txt!AE50</f>
        <v>0</v>
      </c>
      <c r="AB51">
        <f>sum_all_txt!AF50</f>
        <v>0</v>
      </c>
      <c r="AC51">
        <f>sum_all_txt!AG50</f>
        <v>0</v>
      </c>
      <c r="AD51">
        <f>sum_all_txt!AH50</f>
        <v>0</v>
      </c>
      <c r="AE51">
        <f>sum_all_txt!AI50</f>
        <v>0</v>
      </c>
      <c r="AF51">
        <f>sum_all_txt!AJ50</f>
        <v>0</v>
      </c>
      <c r="AG51">
        <f>sum_all_txt!AK50</f>
        <v>0</v>
      </c>
      <c r="AH51">
        <f>sum_all_txt!AL50</f>
        <v>0</v>
      </c>
      <c r="AI51">
        <f>sum_all_txt!AM50</f>
        <v>0</v>
      </c>
      <c r="AJ51">
        <f>sum_all_txt!AN50</f>
        <v>0</v>
      </c>
      <c r="AK51">
        <f>sum_all_txt!AO50</f>
        <v>0</v>
      </c>
      <c r="AL51">
        <f>sum_all_txt!AP50</f>
        <v>0</v>
      </c>
      <c r="AM51">
        <f>sum_all_txt!AQ50</f>
        <v>0</v>
      </c>
      <c r="AN51">
        <f>sum_all_txt!AR50</f>
        <v>0</v>
      </c>
      <c r="AO51">
        <f>sum_all_txt!AS50</f>
        <v>0</v>
      </c>
      <c r="AP51">
        <f>sum_all_txt!AT50</f>
        <v>0</v>
      </c>
      <c r="AQ51">
        <f>sum_all_txt!AU50</f>
        <v>0</v>
      </c>
      <c r="AR51">
        <f>sum_all_txt!AV50</f>
        <v>0</v>
      </c>
      <c r="AS51">
        <f>sum_all_txt!AW50</f>
        <v>0</v>
      </c>
      <c r="AT51">
        <f>sum_all_txt!AX50</f>
        <v>0</v>
      </c>
      <c r="AU51">
        <f>sum_all_txt!AY50</f>
        <v>0</v>
      </c>
      <c r="AV51">
        <f>sum_all_txt!AZ50</f>
        <v>0</v>
      </c>
      <c r="AW51">
        <f>sum_all_txt!BA50</f>
        <v>0</v>
      </c>
      <c r="AX51">
        <f>sum_all_txt!BB50</f>
        <v>0</v>
      </c>
      <c r="AY51">
        <f>sum_all_txt!BC50</f>
        <v>0</v>
      </c>
      <c r="AZ51">
        <f>sum_all_txt!BD50</f>
        <v>0</v>
      </c>
      <c r="BA51">
        <f>sum_all_txt!BE50</f>
        <v>0</v>
      </c>
      <c r="BB51">
        <f>sum_all_txt!BF50</f>
        <v>0</v>
      </c>
      <c r="BC51">
        <f>sum_all_txt!BG50</f>
        <v>0</v>
      </c>
      <c r="BD51">
        <f>sum_all_txt!BH50</f>
        <v>0</v>
      </c>
      <c r="BE51">
        <f>sum_all_txt!BI50</f>
        <v>0</v>
      </c>
      <c r="BF51">
        <f>sum_all_txt!BJ50</f>
        <v>0</v>
      </c>
      <c r="BG51">
        <f>sum_all_txt!BK50</f>
        <v>0</v>
      </c>
      <c r="BH51">
        <f>sum_all_txt!BL50</f>
        <v>0</v>
      </c>
      <c r="BI51">
        <f>sum_all_txt!BM50</f>
        <v>0</v>
      </c>
      <c r="BJ51">
        <f>sum_all_txt!BN50</f>
        <v>0</v>
      </c>
      <c r="BK51">
        <f>sum_all_txt!BO50</f>
        <v>0</v>
      </c>
      <c r="BL51">
        <f>sum_all_txt!BP50</f>
        <v>0</v>
      </c>
      <c r="BM51">
        <f>sum_all_txt!BQ50</f>
        <v>0</v>
      </c>
      <c r="BN51">
        <f>sum_all_txt!BR50</f>
        <v>0</v>
      </c>
      <c r="BO51">
        <f>sum_all_txt!BS50</f>
        <v>0</v>
      </c>
      <c r="BP51">
        <f>sum_all_txt!BT50</f>
        <v>0</v>
      </c>
      <c r="BQ51">
        <f>sum_all_txt!BU50</f>
        <v>0</v>
      </c>
      <c r="BR51">
        <f>sum_all_txt!BV50</f>
        <v>0</v>
      </c>
      <c r="BS51">
        <f>sum_all_txt!BW50</f>
        <v>0</v>
      </c>
      <c r="BT51">
        <f>sum_all_txt!BX50</f>
        <v>0</v>
      </c>
      <c r="BU51">
        <f>sum_all_txt!BY50</f>
        <v>0</v>
      </c>
      <c r="BV51">
        <f>sum_all_txt!BZ50</f>
        <v>0</v>
      </c>
      <c r="BW51">
        <f>sum_all_txt!CA50</f>
        <v>0</v>
      </c>
      <c r="BX51">
        <f>sum_all_txt!CB50</f>
        <v>0</v>
      </c>
      <c r="BY51">
        <f>sum_all_txt!CC50</f>
        <v>0</v>
      </c>
      <c r="BZ51">
        <f>sum_all_txt!CD50</f>
        <v>0</v>
      </c>
      <c r="CA51">
        <f>sum_all_txt!CE50</f>
        <v>0</v>
      </c>
      <c r="CB51">
        <f>sum_all_txt!CF50</f>
        <v>0</v>
      </c>
      <c r="CC51">
        <f>sum_all_txt!CG50</f>
        <v>0</v>
      </c>
      <c r="CD51">
        <f>sum_all_txt!CH50</f>
        <v>0</v>
      </c>
      <c r="CE51">
        <f>sum_all_txt!CI50</f>
        <v>0</v>
      </c>
      <c r="CF51">
        <f>sum_all_txt!CJ50</f>
        <v>0</v>
      </c>
      <c r="CG51">
        <f>sum_all_txt!CK50</f>
        <v>0</v>
      </c>
      <c r="CH51">
        <f>sum_all_txt!CL50</f>
        <v>0</v>
      </c>
      <c r="CI51">
        <f>sum_all_txt!CM50</f>
        <v>0</v>
      </c>
      <c r="CJ51">
        <f>sum_all_txt!CN50</f>
        <v>0</v>
      </c>
      <c r="CK51">
        <f>sum_all_txt!CO50</f>
        <v>0</v>
      </c>
      <c r="CL51">
        <f>sum_all_txt!CP50</f>
        <v>0</v>
      </c>
      <c r="CM51">
        <f>sum_all_txt!CQ50</f>
        <v>0</v>
      </c>
      <c r="CN51">
        <f>sum_all_txt!CR50</f>
        <v>0</v>
      </c>
      <c r="CO51">
        <f>sum_all_txt!CS50</f>
        <v>0</v>
      </c>
      <c r="CP51">
        <f>sum_all_txt!CT50</f>
        <v>0</v>
      </c>
      <c r="CQ51">
        <f>sum_all_txt!CU50</f>
        <v>0</v>
      </c>
      <c r="CR51">
        <f>sum_all_txt!CV50</f>
        <v>0</v>
      </c>
      <c r="CS51">
        <f>sum_all_txt!CW50</f>
        <v>0</v>
      </c>
      <c r="CT51">
        <f>sum_all_txt!CX50</f>
        <v>0</v>
      </c>
      <c r="CU51">
        <f>sum_all_txt!CY50</f>
        <v>0</v>
      </c>
      <c r="CV51">
        <f>sum_all_txt!CZ50</f>
        <v>0</v>
      </c>
      <c r="CW51">
        <f>sum_all_txt!DA50</f>
        <v>0</v>
      </c>
      <c r="CX51">
        <f>sum_all_txt!DB50</f>
        <v>0</v>
      </c>
      <c r="CY51">
        <f>sum_all_txt!DC50</f>
        <v>0</v>
      </c>
      <c r="CZ51">
        <f>sum_all_txt!DD50</f>
        <v>0</v>
      </c>
      <c r="DA51">
        <f>sum_all_txt!DE50</f>
        <v>0</v>
      </c>
      <c r="DB51">
        <f>sum_all_txt!DF50</f>
        <v>0</v>
      </c>
      <c r="DC51">
        <f>sum_all_txt!DG50</f>
        <v>0</v>
      </c>
      <c r="DD51">
        <f>sum_all_txt!DH50</f>
        <v>0</v>
      </c>
      <c r="DE51">
        <f>sum_all_txt!DI50</f>
        <v>0</v>
      </c>
      <c r="DF51">
        <f>sum_all_txt!DJ50</f>
        <v>0</v>
      </c>
      <c r="DG51">
        <f>sum_all_txt!DK50</f>
        <v>0</v>
      </c>
      <c r="DH51">
        <f>sum_all_txt!DL50</f>
        <v>0</v>
      </c>
      <c r="DI51">
        <f>sum_all_txt!DM50</f>
        <v>0</v>
      </c>
      <c r="DJ51">
        <f>sum_all_txt!DN50</f>
        <v>0</v>
      </c>
      <c r="DK51">
        <f>sum_all_txt!DO50</f>
        <v>0</v>
      </c>
      <c r="DL51">
        <f>sum_all_txt!DP50</f>
        <v>0</v>
      </c>
    </row>
    <row r="52" spans="1:116" x14ac:dyDescent="0.2">
      <c r="A52">
        <f>sum_all_txt!A51</f>
        <v>0</v>
      </c>
      <c r="B52">
        <f>sum_all_txt!F51</f>
        <v>0</v>
      </c>
      <c r="C52">
        <f>sum_all_txt!G51</f>
        <v>0</v>
      </c>
      <c r="D52">
        <f>sum_all_txt!H51</f>
        <v>0</v>
      </c>
      <c r="E52">
        <f>sum_all_txt!I51</f>
        <v>0</v>
      </c>
      <c r="F52">
        <f>sum_all_txt!J51</f>
        <v>0</v>
      </c>
      <c r="G52">
        <f>sum_all_txt!K51</f>
        <v>0</v>
      </c>
      <c r="H52">
        <f>sum_all_txt!L51</f>
        <v>0</v>
      </c>
      <c r="I52">
        <f>sum_all_txt!M51</f>
        <v>0</v>
      </c>
      <c r="J52">
        <f>sum_all_txt!N51</f>
        <v>0</v>
      </c>
      <c r="K52">
        <f>sum_all_txt!O51</f>
        <v>0</v>
      </c>
      <c r="L52">
        <f>sum_all_txt!P51</f>
        <v>0</v>
      </c>
      <c r="M52">
        <f>sum_all_txt!Q51</f>
        <v>0</v>
      </c>
      <c r="N52">
        <f>sum_all_txt!R51</f>
        <v>0</v>
      </c>
      <c r="O52">
        <f>sum_all_txt!S51</f>
        <v>0</v>
      </c>
      <c r="P52">
        <f>sum_all_txt!T51</f>
        <v>0</v>
      </c>
      <c r="Q52">
        <f>sum_all_txt!U51</f>
        <v>0</v>
      </c>
      <c r="R52">
        <f>sum_all_txt!V51</f>
        <v>0</v>
      </c>
      <c r="S52">
        <f>sum_all_txt!W51</f>
        <v>0</v>
      </c>
      <c r="T52">
        <f>sum_all_txt!X51</f>
        <v>0</v>
      </c>
      <c r="U52">
        <f>sum_all_txt!Y51</f>
        <v>0</v>
      </c>
      <c r="V52">
        <f>sum_all_txt!Z51</f>
        <v>0</v>
      </c>
      <c r="W52">
        <f>sum_all_txt!AA51</f>
        <v>0</v>
      </c>
      <c r="X52">
        <f>sum_all_txt!AB51</f>
        <v>0</v>
      </c>
      <c r="Y52">
        <f>sum_all_txt!AC51</f>
        <v>0</v>
      </c>
      <c r="Z52">
        <f>sum_all_txt!AD51</f>
        <v>0</v>
      </c>
      <c r="AA52">
        <f>sum_all_txt!AE51</f>
        <v>0</v>
      </c>
      <c r="AB52">
        <f>sum_all_txt!AF51</f>
        <v>0</v>
      </c>
      <c r="AC52">
        <f>sum_all_txt!AG51</f>
        <v>0</v>
      </c>
      <c r="AD52">
        <f>sum_all_txt!AH51</f>
        <v>0</v>
      </c>
      <c r="AE52">
        <f>sum_all_txt!AI51</f>
        <v>0</v>
      </c>
      <c r="AF52">
        <f>sum_all_txt!AJ51</f>
        <v>0</v>
      </c>
      <c r="AG52">
        <f>sum_all_txt!AK51</f>
        <v>0</v>
      </c>
      <c r="AH52">
        <f>sum_all_txt!AL51</f>
        <v>0</v>
      </c>
      <c r="AI52">
        <f>sum_all_txt!AM51</f>
        <v>0</v>
      </c>
      <c r="AJ52">
        <f>sum_all_txt!AN51</f>
        <v>0</v>
      </c>
      <c r="AK52">
        <f>sum_all_txt!AO51</f>
        <v>0</v>
      </c>
      <c r="AL52">
        <f>sum_all_txt!AP51</f>
        <v>0</v>
      </c>
      <c r="AM52">
        <f>sum_all_txt!AQ51</f>
        <v>0</v>
      </c>
      <c r="AN52">
        <f>sum_all_txt!AR51</f>
        <v>0</v>
      </c>
      <c r="AO52">
        <f>sum_all_txt!AS51</f>
        <v>0</v>
      </c>
      <c r="AP52">
        <f>sum_all_txt!AT51</f>
        <v>0</v>
      </c>
      <c r="AQ52">
        <f>sum_all_txt!AU51</f>
        <v>0</v>
      </c>
      <c r="AR52">
        <f>sum_all_txt!AV51</f>
        <v>0</v>
      </c>
      <c r="AS52">
        <f>sum_all_txt!AW51</f>
        <v>0</v>
      </c>
      <c r="AT52">
        <f>sum_all_txt!AX51</f>
        <v>0</v>
      </c>
      <c r="AU52">
        <f>sum_all_txt!AY51</f>
        <v>0</v>
      </c>
      <c r="AV52">
        <f>sum_all_txt!AZ51</f>
        <v>0</v>
      </c>
      <c r="AW52">
        <f>sum_all_txt!BA51</f>
        <v>0</v>
      </c>
      <c r="AX52">
        <f>sum_all_txt!BB51</f>
        <v>0</v>
      </c>
      <c r="AY52">
        <f>sum_all_txt!BC51</f>
        <v>0</v>
      </c>
      <c r="AZ52">
        <f>sum_all_txt!BD51</f>
        <v>0</v>
      </c>
      <c r="BA52">
        <f>sum_all_txt!BE51</f>
        <v>0</v>
      </c>
      <c r="BB52">
        <f>sum_all_txt!BF51</f>
        <v>0</v>
      </c>
      <c r="BC52">
        <f>sum_all_txt!BG51</f>
        <v>0</v>
      </c>
      <c r="BD52">
        <f>sum_all_txt!BH51</f>
        <v>0</v>
      </c>
      <c r="BE52">
        <f>sum_all_txt!BI51</f>
        <v>0</v>
      </c>
      <c r="BF52">
        <f>sum_all_txt!BJ51</f>
        <v>0</v>
      </c>
      <c r="BG52">
        <f>sum_all_txt!BK51</f>
        <v>0</v>
      </c>
      <c r="BH52">
        <f>sum_all_txt!BL51</f>
        <v>0</v>
      </c>
      <c r="BI52">
        <f>sum_all_txt!BM51</f>
        <v>0</v>
      </c>
      <c r="BJ52">
        <f>sum_all_txt!BN51</f>
        <v>0</v>
      </c>
      <c r="BK52">
        <f>sum_all_txt!BO51</f>
        <v>0</v>
      </c>
      <c r="BL52">
        <f>sum_all_txt!BP51</f>
        <v>0</v>
      </c>
      <c r="BM52">
        <f>sum_all_txt!BQ51</f>
        <v>0</v>
      </c>
      <c r="BN52">
        <f>sum_all_txt!BR51</f>
        <v>0</v>
      </c>
      <c r="BO52">
        <f>sum_all_txt!BS51</f>
        <v>0</v>
      </c>
      <c r="BP52">
        <f>sum_all_txt!BT51</f>
        <v>0</v>
      </c>
      <c r="BQ52">
        <f>sum_all_txt!BU51</f>
        <v>0</v>
      </c>
      <c r="BR52">
        <f>sum_all_txt!BV51</f>
        <v>0</v>
      </c>
      <c r="BS52">
        <f>sum_all_txt!BW51</f>
        <v>0</v>
      </c>
      <c r="BT52">
        <f>sum_all_txt!BX51</f>
        <v>0</v>
      </c>
      <c r="BU52">
        <f>sum_all_txt!BY51</f>
        <v>0</v>
      </c>
      <c r="BV52">
        <f>sum_all_txt!BZ51</f>
        <v>0</v>
      </c>
      <c r="BW52">
        <f>sum_all_txt!CA51</f>
        <v>0</v>
      </c>
      <c r="BX52">
        <f>sum_all_txt!CB51</f>
        <v>0</v>
      </c>
      <c r="BY52">
        <f>sum_all_txt!CC51</f>
        <v>0</v>
      </c>
      <c r="BZ52">
        <f>sum_all_txt!CD51</f>
        <v>0</v>
      </c>
      <c r="CA52">
        <f>sum_all_txt!CE51</f>
        <v>0</v>
      </c>
      <c r="CB52">
        <f>sum_all_txt!CF51</f>
        <v>0</v>
      </c>
      <c r="CC52">
        <f>sum_all_txt!CG51</f>
        <v>0</v>
      </c>
      <c r="CD52">
        <f>sum_all_txt!CH51</f>
        <v>0</v>
      </c>
      <c r="CE52">
        <f>sum_all_txt!CI51</f>
        <v>0</v>
      </c>
      <c r="CF52">
        <f>sum_all_txt!CJ51</f>
        <v>0</v>
      </c>
      <c r="CG52">
        <f>sum_all_txt!CK51</f>
        <v>0</v>
      </c>
      <c r="CH52">
        <f>sum_all_txt!CL51</f>
        <v>0</v>
      </c>
      <c r="CI52">
        <f>sum_all_txt!CM51</f>
        <v>0</v>
      </c>
      <c r="CJ52">
        <f>sum_all_txt!CN51</f>
        <v>0</v>
      </c>
      <c r="CK52">
        <f>sum_all_txt!CO51</f>
        <v>0</v>
      </c>
      <c r="CL52">
        <f>sum_all_txt!CP51</f>
        <v>0</v>
      </c>
      <c r="CM52">
        <f>sum_all_txt!CQ51</f>
        <v>0</v>
      </c>
      <c r="CN52">
        <f>sum_all_txt!CR51</f>
        <v>0</v>
      </c>
      <c r="CO52">
        <f>sum_all_txt!CS51</f>
        <v>0</v>
      </c>
      <c r="CP52">
        <f>sum_all_txt!CT51</f>
        <v>0</v>
      </c>
      <c r="CQ52">
        <f>sum_all_txt!CU51</f>
        <v>0</v>
      </c>
      <c r="CR52">
        <f>sum_all_txt!CV51</f>
        <v>0</v>
      </c>
      <c r="CS52">
        <f>sum_all_txt!CW51</f>
        <v>0</v>
      </c>
      <c r="CT52">
        <f>sum_all_txt!CX51</f>
        <v>0</v>
      </c>
      <c r="CU52">
        <f>sum_all_txt!CY51</f>
        <v>0</v>
      </c>
      <c r="CV52">
        <f>sum_all_txt!CZ51</f>
        <v>0</v>
      </c>
      <c r="CW52">
        <f>sum_all_txt!DA51</f>
        <v>0</v>
      </c>
      <c r="CX52">
        <f>sum_all_txt!DB51</f>
        <v>0</v>
      </c>
      <c r="CY52">
        <f>sum_all_txt!DC51</f>
        <v>0</v>
      </c>
      <c r="CZ52">
        <f>sum_all_txt!DD51</f>
        <v>0</v>
      </c>
      <c r="DA52">
        <f>sum_all_txt!DE51</f>
        <v>0</v>
      </c>
      <c r="DB52">
        <f>sum_all_txt!DF51</f>
        <v>0</v>
      </c>
      <c r="DC52">
        <f>sum_all_txt!DG51</f>
        <v>0</v>
      </c>
      <c r="DD52">
        <f>sum_all_txt!DH51</f>
        <v>0</v>
      </c>
      <c r="DE52">
        <f>sum_all_txt!DI51</f>
        <v>0</v>
      </c>
      <c r="DF52">
        <f>sum_all_txt!DJ51</f>
        <v>0</v>
      </c>
      <c r="DG52">
        <f>sum_all_txt!DK51</f>
        <v>0</v>
      </c>
      <c r="DH52">
        <f>sum_all_txt!DL51</f>
        <v>0</v>
      </c>
      <c r="DI52">
        <f>sum_all_txt!DM51</f>
        <v>0</v>
      </c>
      <c r="DJ52">
        <f>sum_all_txt!DN51</f>
        <v>0</v>
      </c>
      <c r="DK52">
        <f>sum_all_txt!DO51</f>
        <v>0</v>
      </c>
      <c r="DL52">
        <f>sum_all_txt!DP51</f>
        <v>0</v>
      </c>
    </row>
    <row r="53" spans="1:116" x14ac:dyDescent="0.2">
      <c r="A53">
        <f>sum_all_txt!A52</f>
        <v>0</v>
      </c>
      <c r="B53">
        <f>sum_all_txt!F52</f>
        <v>0</v>
      </c>
      <c r="C53">
        <f>sum_all_txt!G52</f>
        <v>0</v>
      </c>
      <c r="D53">
        <f>sum_all_txt!H52</f>
        <v>0</v>
      </c>
      <c r="E53">
        <f>sum_all_txt!I52</f>
        <v>0</v>
      </c>
      <c r="F53">
        <f>sum_all_txt!J52</f>
        <v>0</v>
      </c>
      <c r="G53">
        <f>sum_all_txt!K52</f>
        <v>0</v>
      </c>
      <c r="H53">
        <f>sum_all_txt!L52</f>
        <v>0</v>
      </c>
      <c r="I53">
        <f>sum_all_txt!M52</f>
        <v>0</v>
      </c>
      <c r="J53">
        <f>sum_all_txt!N52</f>
        <v>0</v>
      </c>
      <c r="K53">
        <f>sum_all_txt!O52</f>
        <v>0</v>
      </c>
      <c r="L53">
        <f>sum_all_txt!P52</f>
        <v>0</v>
      </c>
      <c r="M53">
        <f>sum_all_txt!Q52</f>
        <v>0</v>
      </c>
      <c r="N53">
        <f>sum_all_txt!R52</f>
        <v>0</v>
      </c>
      <c r="O53">
        <f>sum_all_txt!S52</f>
        <v>0</v>
      </c>
      <c r="P53">
        <f>sum_all_txt!T52</f>
        <v>0</v>
      </c>
      <c r="Q53">
        <f>sum_all_txt!U52</f>
        <v>0</v>
      </c>
      <c r="R53">
        <f>sum_all_txt!V52</f>
        <v>0</v>
      </c>
      <c r="S53">
        <f>sum_all_txt!W52</f>
        <v>0</v>
      </c>
      <c r="T53">
        <f>sum_all_txt!X52</f>
        <v>0</v>
      </c>
      <c r="U53">
        <f>sum_all_txt!Y52</f>
        <v>0</v>
      </c>
      <c r="V53">
        <f>sum_all_txt!Z52</f>
        <v>0</v>
      </c>
      <c r="W53">
        <f>sum_all_txt!AA52</f>
        <v>0</v>
      </c>
      <c r="X53">
        <f>sum_all_txt!AB52</f>
        <v>0</v>
      </c>
      <c r="Y53">
        <f>sum_all_txt!AC52</f>
        <v>0</v>
      </c>
      <c r="Z53">
        <f>sum_all_txt!AD52</f>
        <v>0</v>
      </c>
      <c r="AA53">
        <f>sum_all_txt!AE52</f>
        <v>0</v>
      </c>
      <c r="AB53">
        <f>sum_all_txt!AF52</f>
        <v>0</v>
      </c>
      <c r="AC53">
        <f>sum_all_txt!AG52</f>
        <v>0</v>
      </c>
      <c r="AD53">
        <f>sum_all_txt!AH52</f>
        <v>0</v>
      </c>
      <c r="AE53">
        <f>sum_all_txt!AI52</f>
        <v>0</v>
      </c>
      <c r="AF53">
        <f>sum_all_txt!AJ52</f>
        <v>0</v>
      </c>
      <c r="AG53">
        <f>sum_all_txt!AK52</f>
        <v>0</v>
      </c>
      <c r="AH53">
        <f>sum_all_txt!AL52</f>
        <v>0</v>
      </c>
      <c r="AI53">
        <f>sum_all_txt!AM52</f>
        <v>0</v>
      </c>
      <c r="AJ53">
        <f>sum_all_txt!AN52</f>
        <v>0</v>
      </c>
      <c r="AK53">
        <f>sum_all_txt!AO52</f>
        <v>0</v>
      </c>
      <c r="AL53">
        <f>sum_all_txt!AP52</f>
        <v>0</v>
      </c>
      <c r="AM53">
        <f>sum_all_txt!AQ52</f>
        <v>0</v>
      </c>
      <c r="AN53">
        <f>sum_all_txt!AR52</f>
        <v>0</v>
      </c>
      <c r="AO53">
        <f>sum_all_txt!AS52</f>
        <v>0</v>
      </c>
      <c r="AP53">
        <f>sum_all_txt!AT52</f>
        <v>0</v>
      </c>
      <c r="AQ53">
        <f>sum_all_txt!AU52</f>
        <v>0</v>
      </c>
      <c r="AR53">
        <f>sum_all_txt!AV52</f>
        <v>0</v>
      </c>
      <c r="AS53">
        <f>sum_all_txt!AW52</f>
        <v>0</v>
      </c>
      <c r="AT53">
        <f>sum_all_txt!AX52</f>
        <v>0</v>
      </c>
      <c r="AU53">
        <f>sum_all_txt!AY52</f>
        <v>0</v>
      </c>
      <c r="AV53">
        <f>sum_all_txt!AZ52</f>
        <v>0</v>
      </c>
      <c r="AW53">
        <f>sum_all_txt!BA52</f>
        <v>0</v>
      </c>
      <c r="AX53">
        <f>sum_all_txt!BB52</f>
        <v>0</v>
      </c>
      <c r="AY53">
        <f>sum_all_txt!BC52</f>
        <v>0</v>
      </c>
      <c r="AZ53">
        <f>sum_all_txt!BD52</f>
        <v>0</v>
      </c>
      <c r="BA53">
        <f>sum_all_txt!BE52</f>
        <v>0</v>
      </c>
      <c r="BB53">
        <f>sum_all_txt!BF52</f>
        <v>0</v>
      </c>
      <c r="BC53">
        <f>sum_all_txt!BG52</f>
        <v>0</v>
      </c>
      <c r="BD53">
        <f>sum_all_txt!BH52</f>
        <v>0</v>
      </c>
      <c r="BE53">
        <f>sum_all_txt!BI52</f>
        <v>0</v>
      </c>
      <c r="BF53">
        <f>sum_all_txt!BJ52</f>
        <v>0</v>
      </c>
      <c r="BG53">
        <f>sum_all_txt!BK52</f>
        <v>0</v>
      </c>
      <c r="BH53">
        <f>sum_all_txt!BL52</f>
        <v>0</v>
      </c>
      <c r="BI53">
        <f>sum_all_txt!BM52</f>
        <v>0</v>
      </c>
      <c r="BJ53">
        <f>sum_all_txt!BN52</f>
        <v>0</v>
      </c>
      <c r="BK53">
        <f>sum_all_txt!BO52</f>
        <v>0</v>
      </c>
      <c r="BL53">
        <f>sum_all_txt!BP52</f>
        <v>0</v>
      </c>
      <c r="BM53">
        <f>sum_all_txt!BQ52</f>
        <v>0</v>
      </c>
      <c r="BN53">
        <f>sum_all_txt!BR52</f>
        <v>0</v>
      </c>
      <c r="BO53">
        <f>sum_all_txt!BS52</f>
        <v>0</v>
      </c>
      <c r="BP53">
        <f>sum_all_txt!BT52</f>
        <v>0</v>
      </c>
      <c r="BQ53">
        <f>sum_all_txt!BU52</f>
        <v>0</v>
      </c>
      <c r="BR53">
        <f>sum_all_txt!BV52</f>
        <v>0</v>
      </c>
      <c r="BS53">
        <f>sum_all_txt!BW52</f>
        <v>0</v>
      </c>
      <c r="BT53">
        <f>sum_all_txt!BX52</f>
        <v>0</v>
      </c>
      <c r="BU53">
        <f>sum_all_txt!BY52</f>
        <v>0</v>
      </c>
      <c r="BV53">
        <f>sum_all_txt!BZ52</f>
        <v>0</v>
      </c>
      <c r="BW53">
        <f>sum_all_txt!CA52</f>
        <v>0</v>
      </c>
      <c r="BX53">
        <f>sum_all_txt!CB52</f>
        <v>0</v>
      </c>
      <c r="BY53">
        <f>sum_all_txt!CC52</f>
        <v>0</v>
      </c>
      <c r="BZ53">
        <f>sum_all_txt!CD52</f>
        <v>0</v>
      </c>
      <c r="CA53">
        <f>sum_all_txt!CE52</f>
        <v>0</v>
      </c>
      <c r="CB53">
        <f>sum_all_txt!CF52</f>
        <v>0</v>
      </c>
      <c r="CC53">
        <f>sum_all_txt!CG52</f>
        <v>0</v>
      </c>
      <c r="CD53">
        <f>sum_all_txt!CH52</f>
        <v>0</v>
      </c>
      <c r="CE53">
        <f>sum_all_txt!CI52</f>
        <v>0</v>
      </c>
      <c r="CF53">
        <f>sum_all_txt!CJ52</f>
        <v>0</v>
      </c>
      <c r="CG53">
        <f>sum_all_txt!CK52</f>
        <v>0</v>
      </c>
      <c r="CH53">
        <f>sum_all_txt!CL52</f>
        <v>0</v>
      </c>
      <c r="CI53">
        <f>sum_all_txt!CM52</f>
        <v>0</v>
      </c>
      <c r="CJ53">
        <f>sum_all_txt!CN52</f>
        <v>0</v>
      </c>
      <c r="CK53">
        <f>sum_all_txt!CO52</f>
        <v>0</v>
      </c>
      <c r="CL53">
        <f>sum_all_txt!CP52</f>
        <v>0</v>
      </c>
      <c r="CM53">
        <f>sum_all_txt!CQ52</f>
        <v>0</v>
      </c>
      <c r="CN53">
        <f>sum_all_txt!CR52</f>
        <v>0</v>
      </c>
      <c r="CO53">
        <f>sum_all_txt!CS52</f>
        <v>0</v>
      </c>
      <c r="CP53">
        <f>sum_all_txt!CT52</f>
        <v>0</v>
      </c>
      <c r="CQ53">
        <f>sum_all_txt!CU52</f>
        <v>0</v>
      </c>
      <c r="CR53">
        <f>sum_all_txt!CV52</f>
        <v>0</v>
      </c>
      <c r="CS53">
        <f>sum_all_txt!CW52</f>
        <v>0</v>
      </c>
      <c r="CT53">
        <f>sum_all_txt!CX52</f>
        <v>0</v>
      </c>
      <c r="CU53">
        <f>sum_all_txt!CY52</f>
        <v>0</v>
      </c>
      <c r="CV53">
        <f>sum_all_txt!CZ52</f>
        <v>0</v>
      </c>
      <c r="CW53">
        <f>sum_all_txt!DA52</f>
        <v>0</v>
      </c>
      <c r="CX53">
        <f>sum_all_txt!DB52</f>
        <v>0</v>
      </c>
      <c r="CY53">
        <f>sum_all_txt!DC52</f>
        <v>0</v>
      </c>
      <c r="CZ53">
        <f>sum_all_txt!DD52</f>
        <v>0</v>
      </c>
      <c r="DA53">
        <f>sum_all_txt!DE52</f>
        <v>0</v>
      </c>
      <c r="DB53">
        <f>sum_all_txt!DF52</f>
        <v>0</v>
      </c>
      <c r="DC53">
        <f>sum_all_txt!DG52</f>
        <v>0</v>
      </c>
      <c r="DD53">
        <f>sum_all_txt!DH52</f>
        <v>0</v>
      </c>
      <c r="DE53">
        <f>sum_all_txt!DI52</f>
        <v>0</v>
      </c>
      <c r="DF53">
        <f>sum_all_txt!DJ52</f>
        <v>0</v>
      </c>
      <c r="DG53">
        <f>sum_all_txt!DK52</f>
        <v>0</v>
      </c>
      <c r="DH53">
        <f>sum_all_txt!DL52</f>
        <v>0</v>
      </c>
      <c r="DI53">
        <f>sum_all_txt!DM52</f>
        <v>0</v>
      </c>
      <c r="DJ53">
        <f>sum_all_txt!DN52</f>
        <v>0</v>
      </c>
      <c r="DK53">
        <f>sum_all_txt!DO52</f>
        <v>0</v>
      </c>
      <c r="DL53">
        <f>sum_all_txt!DP52</f>
        <v>0</v>
      </c>
    </row>
    <row r="54" spans="1:116" x14ac:dyDescent="0.2">
      <c r="A54">
        <f>sum_all_txt!A53</f>
        <v>0</v>
      </c>
      <c r="B54">
        <f>sum_all_txt!F53</f>
        <v>0</v>
      </c>
      <c r="C54">
        <f>sum_all_txt!G53</f>
        <v>0</v>
      </c>
      <c r="D54">
        <f>sum_all_txt!H53</f>
        <v>0</v>
      </c>
      <c r="E54">
        <f>sum_all_txt!I53</f>
        <v>0</v>
      </c>
      <c r="F54">
        <f>sum_all_txt!J53</f>
        <v>0</v>
      </c>
      <c r="G54">
        <f>sum_all_txt!K53</f>
        <v>0</v>
      </c>
      <c r="H54">
        <f>sum_all_txt!L53</f>
        <v>0</v>
      </c>
      <c r="I54">
        <f>sum_all_txt!M53</f>
        <v>0</v>
      </c>
      <c r="J54">
        <f>sum_all_txt!N53</f>
        <v>0</v>
      </c>
      <c r="K54">
        <f>sum_all_txt!O53</f>
        <v>0</v>
      </c>
      <c r="L54">
        <f>sum_all_txt!P53</f>
        <v>0</v>
      </c>
      <c r="M54">
        <f>sum_all_txt!Q53</f>
        <v>0</v>
      </c>
      <c r="N54">
        <f>sum_all_txt!R53</f>
        <v>0</v>
      </c>
      <c r="O54">
        <f>sum_all_txt!S53</f>
        <v>0</v>
      </c>
      <c r="P54">
        <f>sum_all_txt!T53</f>
        <v>0</v>
      </c>
      <c r="Q54">
        <f>sum_all_txt!U53</f>
        <v>0</v>
      </c>
      <c r="R54">
        <f>sum_all_txt!V53</f>
        <v>0</v>
      </c>
      <c r="S54">
        <f>sum_all_txt!W53</f>
        <v>0</v>
      </c>
      <c r="T54">
        <f>sum_all_txt!X53</f>
        <v>0</v>
      </c>
      <c r="U54">
        <f>sum_all_txt!Y53</f>
        <v>0</v>
      </c>
      <c r="V54">
        <f>sum_all_txt!Z53</f>
        <v>0</v>
      </c>
      <c r="W54">
        <f>sum_all_txt!AA53</f>
        <v>0</v>
      </c>
      <c r="X54">
        <f>sum_all_txt!AB53</f>
        <v>0</v>
      </c>
      <c r="Y54">
        <f>sum_all_txt!AC53</f>
        <v>0</v>
      </c>
      <c r="Z54">
        <f>sum_all_txt!AD53</f>
        <v>0</v>
      </c>
      <c r="AA54">
        <f>sum_all_txt!AE53</f>
        <v>0</v>
      </c>
      <c r="AB54">
        <f>sum_all_txt!AF53</f>
        <v>0</v>
      </c>
      <c r="AC54">
        <f>sum_all_txt!AG53</f>
        <v>0</v>
      </c>
      <c r="AD54">
        <f>sum_all_txt!AH53</f>
        <v>0</v>
      </c>
      <c r="AE54">
        <f>sum_all_txt!AI53</f>
        <v>0</v>
      </c>
      <c r="AF54">
        <f>sum_all_txt!AJ53</f>
        <v>0</v>
      </c>
      <c r="AG54">
        <f>sum_all_txt!AK53</f>
        <v>0</v>
      </c>
      <c r="AH54">
        <f>sum_all_txt!AL53</f>
        <v>0</v>
      </c>
      <c r="AI54">
        <f>sum_all_txt!AM53</f>
        <v>0</v>
      </c>
      <c r="AJ54">
        <f>sum_all_txt!AN53</f>
        <v>0</v>
      </c>
      <c r="AK54">
        <f>sum_all_txt!AO53</f>
        <v>0</v>
      </c>
      <c r="AL54">
        <f>sum_all_txt!AP53</f>
        <v>0</v>
      </c>
      <c r="AM54">
        <f>sum_all_txt!AQ53</f>
        <v>0</v>
      </c>
      <c r="AN54">
        <f>sum_all_txt!AR53</f>
        <v>0</v>
      </c>
      <c r="AO54">
        <f>sum_all_txt!AS53</f>
        <v>0</v>
      </c>
      <c r="AP54">
        <f>sum_all_txt!AT53</f>
        <v>0</v>
      </c>
      <c r="AQ54">
        <f>sum_all_txt!AU53</f>
        <v>0</v>
      </c>
      <c r="AR54">
        <f>sum_all_txt!AV53</f>
        <v>0</v>
      </c>
      <c r="AS54">
        <f>sum_all_txt!AW53</f>
        <v>0</v>
      </c>
      <c r="AT54">
        <f>sum_all_txt!AX53</f>
        <v>0</v>
      </c>
      <c r="AU54">
        <f>sum_all_txt!AY53</f>
        <v>0</v>
      </c>
      <c r="AV54">
        <f>sum_all_txt!AZ53</f>
        <v>0</v>
      </c>
      <c r="AW54">
        <f>sum_all_txt!BA53</f>
        <v>0</v>
      </c>
      <c r="AX54">
        <f>sum_all_txt!BB53</f>
        <v>0</v>
      </c>
      <c r="AY54">
        <f>sum_all_txt!BC53</f>
        <v>0</v>
      </c>
      <c r="AZ54">
        <f>sum_all_txt!BD53</f>
        <v>0</v>
      </c>
      <c r="BA54">
        <f>sum_all_txt!BE53</f>
        <v>0</v>
      </c>
      <c r="BB54">
        <f>sum_all_txt!BF53</f>
        <v>0</v>
      </c>
      <c r="BC54">
        <f>sum_all_txt!BG53</f>
        <v>0</v>
      </c>
      <c r="BD54">
        <f>sum_all_txt!BH53</f>
        <v>0</v>
      </c>
      <c r="BE54">
        <f>sum_all_txt!BI53</f>
        <v>0</v>
      </c>
      <c r="BF54">
        <f>sum_all_txt!BJ53</f>
        <v>0</v>
      </c>
      <c r="BG54">
        <f>sum_all_txt!BK53</f>
        <v>0</v>
      </c>
      <c r="BH54">
        <f>sum_all_txt!BL53</f>
        <v>0</v>
      </c>
      <c r="BI54">
        <f>sum_all_txt!BM53</f>
        <v>0</v>
      </c>
      <c r="BJ54">
        <f>sum_all_txt!BN53</f>
        <v>0</v>
      </c>
      <c r="BK54">
        <f>sum_all_txt!BO53</f>
        <v>0</v>
      </c>
      <c r="BL54">
        <f>sum_all_txt!BP53</f>
        <v>0</v>
      </c>
      <c r="BM54">
        <f>sum_all_txt!BQ53</f>
        <v>0</v>
      </c>
      <c r="BN54">
        <f>sum_all_txt!BR53</f>
        <v>0</v>
      </c>
      <c r="BO54">
        <f>sum_all_txt!BS53</f>
        <v>0</v>
      </c>
      <c r="BP54">
        <f>sum_all_txt!BT53</f>
        <v>0</v>
      </c>
      <c r="BQ54">
        <f>sum_all_txt!BU53</f>
        <v>0</v>
      </c>
      <c r="BR54">
        <f>sum_all_txt!BV53</f>
        <v>0</v>
      </c>
      <c r="BS54">
        <f>sum_all_txt!BW53</f>
        <v>0</v>
      </c>
      <c r="BT54">
        <f>sum_all_txt!BX53</f>
        <v>0</v>
      </c>
      <c r="BU54">
        <f>sum_all_txt!BY53</f>
        <v>0</v>
      </c>
      <c r="BV54">
        <f>sum_all_txt!BZ53</f>
        <v>0</v>
      </c>
      <c r="BW54">
        <f>sum_all_txt!CA53</f>
        <v>0</v>
      </c>
      <c r="BX54">
        <f>sum_all_txt!CB53</f>
        <v>0</v>
      </c>
      <c r="BY54">
        <f>sum_all_txt!CC53</f>
        <v>0</v>
      </c>
      <c r="BZ54">
        <f>sum_all_txt!CD53</f>
        <v>0</v>
      </c>
      <c r="CA54">
        <f>sum_all_txt!CE53</f>
        <v>0</v>
      </c>
      <c r="CB54">
        <f>sum_all_txt!CF53</f>
        <v>0</v>
      </c>
      <c r="CC54">
        <f>sum_all_txt!CG53</f>
        <v>0</v>
      </c>
      <c r="CD54">
        <f>sum_all_txt!CH53</f>
        <v>0</v>
      </c>
      <c r="CE54">
        <f>sum_all_txt!CI53</f>
        <v>0</v>
      </c>
      <c r="CF54">
        <f>sum_all_txt!CJ53</f>
        <v>0</v>
      </c>
      <c r="CG54">
        <f>sum_all_txt!CK53</f>
        <v>0</v>
      </c>
      <c r="CH54">
        <f>sum_all_txt!CL53</f>
        <v>0</v>
      </c>
      <c r="CI54">
        <f>sum_all_txt!CM53</f>
        <v>0</v>
      </c>
      <c r="CJ54">
        <f>sum_all_txt!CN53</f>
        <v>0</v>
      </c>
      <c r="CK54">
        <f>sum_all_txt!CO53</f>
        <v>0</v>
      </c>
      <c r="CL54">
        <f>sum_all_txt!CP53</f>
        <v>0</v>
      </c>
      <c r="CM54">
        <f>sum_all_txt!CQ53</f>
        <v>0</v>
      </c>
      <c r="CN54">
        <f>sum_all_txt!CR53</f>
        <v>0</v>
      </c>
      <c r="CO54">
        <f>sum_all_txt!CS53</f>
        <v>0</v>
      </c>
      <c r="CP54">
        <f>sum_all_txt!CT53</f>
        <v>0</v>
      </c>
      <c r="CQ54">
        <f>sum_all_txt!CU53</f>
        <v>0</v>
      </c>
      <c r="CR54">
        <f>sum_all_txt!CV53</f>
        <v>0</v>
      </c>
      <c r="CS54">
        <f>sum_all_txt!CW53</f>
        <v>0</v>
      </c>
      <c r="CT54">
        <f>sum_all_txt!CX53</f>
        <v>0</v>
      </c>
      <c r="CU54">
        <f>sum_all_txt!CY53</f>
        <v>0</v>
      </c>
      <c r="CV54">
        <f>sum_all_txt!CZ53</f>
        <v>0</v>
      </c>
      <c r="CW54">
        <f>sum_all_txt!DA53</f>
        <v>0</v>
      </c>
      <c r="CX54">
        <f>sum_all_txt!DB53</f>
        <v>0</v>
      </c>
      <c r="CY54">
        <f>sum_all_txt!DC53</f>
        <v>0</v>
      </c>
      <c r="CZ54">
        <f>sum_all_txt!DD53</f>
        <v>0</v>
      </c>
      <c r="DA54">
        <f>sum_all_txt!DE53</f>
        <v>0</v>
      </c>
      <c r="DB54">
        <f>sum_all_txt!DF53</f>
        <v>0</v>
      </c>
      <c r="DC54">
        <f>sum_all_txt!DG53</f>
        <v>0</v>
      </c>
      <c r="DD54">
        <f>sum_all_txt!DH53</f>
        <v>0</v>
      </c>
      <c r="DE54">
        <f>sum_all_txt!DI53</f>
        <v>0</v>
      </c>
      <c r="DF54">
        <f>sum_all_txt!DJ53</f>
        <v>0</v>
      </c>
      <c r="DG54">
        <f>sum_all_txt!DK53</f>
        <v>0</v>
      </c>
      <c r="DH54">
        <f>sum_all_txt!DL53</f>
        <v>0</v>
      </c>
      <c r="DI54">
        <f>sum_all_txt!DM53</f>
        <v>0</v>
      </c>
      <c r="DJ54">
        <f>sum_all_txt!DN53</f>
        <v>0</v>
      </c>
      <c r="DK54">
        <f>sum_all_txt!DO53</f>
        <v>0</v>
      </c>
      <c r="DL54">
        <f>sum_all_txt!DP53</f>
        <v>0</v>
      </c>
    </row>
    <row r="55" spans="1:116" x14ac:dyDescent="0.2">
      <c r="A55">
        <f>sum_all_txt!A54</f>
        <v>0</v>
      </c>
      <c r="B55">
        <f>sum_all_txt!F54</f>
        <v>0</v>
      </c>
      <c r="C55">
        <f>sum_all_txt!G54</f>
        <v>0</v>
      </c>
      <c r="D55">
        <f>sum_all_txt!H54</f>
        <v>0</v>
      </c>
      <c r="E55">
        <f>sum_all_txt!I54</f>
        <v>0</v>
      </c>
      <c r="F55">
        <f>sum_all_txt!J54</f>
        <v>0</v>
      </c>
      <c r="G55">
        <f>sum_all_txt!K54</f>
        <v>0</v>
      </c>
      <c r="H55">
        <f>sum_all_txt!L54</f>
        <v>0</v>
      </c>
      <c r="I55">
        <f>sum_all_txt!M54</f>
        <v>0</v>
      </c>
      <c r="J55">
        <f>sum_all_txt!N54</f>
        <v>0</v>
      </c>
      <c r="K55">
        <f>sum_all_txt!O54</f>
        <v>0</v>
      </c>
      <c r="L55">
        <f>sum_all_txt!P54</f>
        <v>0</v>
      </c>
      <c r="M55">
        <f>sum_all_txt!Q54</f>
        <v>0</v>
      </c>
      <c r="N55">
        <f>sum_all_txt!R54</f>
        <v>0</v>
      </c>
      <c r="O55">
        <f>sum_all_txt!S54</f>
        <v>0</v>
      </c>
      <c r="P55">
        <f>sum_all_txt!T54</f>
        <v>0</v>
      </c>
      <c r="Q55">
        <f>sum_all_txt!U54</f>
        <v>0</v>
      </c>
      <c r="R55">
        <f>sum_all_txt!V54</f>
        <v>0</v>
      </c>
      <c r="S55">
        <f>sum_all_txt!W54</f>
        <v>0</v>
      </c>
      <c r="T55">
        <f>sum_all_txt!X54</f>
        <v>0</v>
      </c>
      <c r="U55">
        <f>sum_all_txt!Y54</f>
        <v>0</v>
      </c>
      <c r="V55">
        <f>sum_all_txt!Z54</f>
        <v>0</v>
      </c>
      <c r="W55">
        <f>sum_all_txt!AA54</f>
        <v>0</v>
      </c>
      <c r="X55">
        <f>sum_all_txt!AB54</f>
        <v>0</v>
      </c>
      <c r="Y55">
        <f>sum_all_txt!AC54</f>
        <v>0</v>
      </c>
      <c r="Z55">
        <f>sum_all_txt!AD54</f>
        <v>0</v>
      </c>
      <c r="AA55">
        <f>sum_all_txt!AE54</f>
        <v>0</v>
      </c>
      <c r="AB55">
        <f>sum_all_txt!AF54</f>
        <v>0</v>
      </c>
      <c r="AC55">
        <f>sum_all_txt!AG54</f>
        <v>0</v>
      </c>
      <c r="AD55">
        <f>sum_all_txt!AH54</f>
        <v>0</v>
      </c>
      <c r="AE55">
        <f>sum_all_txt!AI54</f>
        <v>0</v>
      </c>
      <c r="AF55">
        <f>sum_all_txt!AJ54</f>
        <v>0</v>
      </c>
      <c r="AG55">
        <f>sum_all_txt!AK54</f>
        <v>0</v>
      </c>
      <c r="AH55">
        <f>sum_all_txt!AL54</f>
        <v>0</v>
      </c>
      <c r="AI55">
        <f>sum_all_txt!AM54</f>
        <v>0</v>
      </c>
      <c r="AJ55">
        <f>sum_all_txt!AN54</f>
        <v>0</v>
      </c>
      <c r="AK55">
        <f>sum_all_txt!AO54</f>
        <v>0</v>
      </c>
      <c r="AL55">
        <f>sum_all_txt!AP54</f>
        <v>0</v>
      </c>
      <c r="AM55">
        <f>sum_all_txt!AQ54</f>
        <v>0</v>
      </c>
      <c r="AN55">
        <f>sum_all_txt!AR54</f>
        <v>0</v>
      </c>
      <c r="AO55">
        <f>sum_all_txt!AS54</f>
        <v>0</v>
      </c>
      <c r="AP55">
        <f>sum_all_txt!AT54</f>
        <v>0</v>
      </c>
      <c r="AQ55">
        <f>sum_all_txt!AU54</f>
        <v>0</v>
      </c>
      <c r="AR55">
        <f>sum_all_txt!AV54</f>
        <v>0</v>
      </c>
      <c r="AS55">
        <f>sum_all_txt!AW54</f>
        <v>0</v>
      </c>
      <c r="AT55">
        <f>sum_all_txt!AX54</f>
        <v>0</v>
      </c>
      <c r="AU55">
        <f>sum_all_txt!AY54</f>
        <v>0</v>
      </c>
      <c r="AV55">
        <f>sum_all_txt!AZ54</f>
        <v>0</v>
      </c>
      <c r="AW55">
        <f>sum_all_txt!BA54</f>
        <v>0</v>
      </c>
      <c r="AX55">
        <f>sum_all_txt!BB54</f>
        <v>0</v>
      </c>
      <c r="AY55">
        <f>sum_all_txt!BC54</f>
        <v>0</v>
      </c>
      <c r="AZ55">
        <f>sum_all_txt!BD54</f>
        <v>0</v>
      </c>
      <c r="BA55">
        <f>sum_all_txt!BE54</f>
        <v>0</v>
      </c>
      <c r="BB55">
        <f>sum_all_txt!BF54</f>
        <v>0</v>
      </c>
      <c r="BC55">
        <f>sum_all_txt!BG54</f>
        <v>0</v>
      </c>
      <c r="BD55">
        <f>sum_all_txt!BH54</f>
        <v>0</v>
      </c>
      <c r="BE55">
        <f>sum_all_txt!BI54</f>
        <v>0</v>
      </c>
      <c r="BF55">
        <f>sum_all_txt!BJ54</f>
        <v>0</v>
      </c>
      <c r="BG55">
        <f>sum_all_txt!BK54</f>
        <v>0</v>
      </c>
      <c r="BH55">
        <f>sum_all_txt!BL54</f>
        <v>0</v>
      </c>
      <c r="BI55">
        <f>sum_all_txt!BM54</f>
        <v>0</v>
      </c>
      <c r="BJ55">
        <f>sum_all_txt!BN54</f>
        <v>0</v>
      </c>
      <c r="BK55">
        <f>sum_all_txt!BO54</f>
        <v>0</v>
      </c>
      <c r="BL55">
        <f>sum_all_txt!BP54</f>
        <v>0</v>
      </c>
      <c r="BM55">
        <f>sum_all_txt!BQ54</f>
        <v>0</v>
      </c>
      <c r="BN55">
        <f>sum_all_txt!BR54</f>
        <v>0</v>
      </c>
      <c r="BO55">
        <f>sum_all_txt!BS54</f>
        <v>0</v>
      </c>
      <c r="BP55">
        <f>sum_all_txt!BT54</f>
        <v>0</v>
      </c>
      <c r="BQ55">
        <f>sum_all_txt!BU54</f>
        <v>0</v>
      </c>
      <c r="BR55">
        <f>sum_all_txt!BV54</f>
        <v>0</v>
      </c>
      <c r="BS55">
        <f>sum_all_txt!BW54</f>
        <v>0</v>
      </c>
      <c r="BT55">
        <f>sum_all_txt!BX54</f>
        <v>0</v>
      </c>
      <c r="BU55">
        <f>sum_all_txt!BY54</f>
        <v>0</v>
      </c>
      <c r="BV55">
        <f>sum_all_txt!BZ54</f>
        <v>0</v>
      </c>
      <c r="BW55">
        <f>sum_all_txt!CA54</f>
        <v>0</v>
      </c>
      <c r="BX55">
        <f>sum_all_txt!CB54</f>
        <v>0</v>
      </c>
      <c r="BY55">
        <f>sum_all_txt!CC54</f>
        <v>0</v>
      </c>
      <c r="BZ55">
        <f>sum_all_txt!CD54</f>
        <v>0</v>
      </c>
      <c r="CA55">
        <f>sum_all_txt!CE54</f>
        <v>0</v>
      </c>
      <c r="CB55">
        <f>sum_all_txt!CF54</f>
        <v>0</v>
      </c>
      <c r="CC55">
        <f>sum_all_txt!CG54</f>
        <v>0</v>
      </c>
      <c r="CD55">
        <f>sum_all_txt!CH54</f>
        <v>0</v>
      </c>
      <c r="CE55">
        <f>sum_all_txt!CI54</f>
        <v>0</v>
      </c>
      <c r="CF55">
        <f>sum_all_txt!CJ54</f>
        <v>0</v>
      </c>
      <c r="CG55">
        <f>sum_all_txt!CK54</f>
        <v>0</v>
      </c>
      <c r="CH55">
        <f>sum_all_txt!CL54</f>
        <v>0</v>
      </c>
      <c r="CI55">
        <f>sum_all_txt!CM54</f>
        <v>0</v>
      </c>
      <c r="CJ55">
        <f>sum_all_txt!CN54</f>
        <v>0</v>
      </c>
      <c r="CK55">
        <f>sum_all_txt!CO54</f>
        <v>0</v>
      </c>
      <c r="CL55">
        <f>sum_all_txt!CP54</f>
        <v>0</v>
      </c>
      <c r="CM55">
        <f>sum_all_txt!CQ54</f>
        <v>0</v>
      </c>
      <c r="CN55">
        <f>sum_all_txt!CR54</f>
        <v>0</v>
      </c>
      <c r="CO55">
        <f>sum_all_txt!CS54</f>
        <v>0</v>
      </c>
      <c r="CP55">
        <f>sum_all_txt!CT54</f>
        <v>0</v>
      </c>
      <c r="CQ55">
        <f>sum_all_txt!CU54</f>
        <v>0</v>
      </c>
      <c r="CR55">
        <f>sum_all_txt!CV54</f>
        <v>0</v>
      </c>
      <c r="CS55">
        <f>sum_all_txt!CW54</f>
        <v>0</v>
      </c>
      <c r="CT55">
        <f>sum_all_txt!CX54</f>
        <v>0</v>
      </c>
      <c r="CU55">
        <f>sum_all_txt!CY54</f>
        <v>0</v>
      </c>
      <c r="CV55">
        <f>sum_all_txt!CZ54</f>
        <v>0</v>
      </c>
      <c r="CW55">
        <f>sum_all_txt!DA54</f>
        <v>0</v>
      </c>
      <c r="CX55">
        <f>sum_all_txt!DB54</f>
        <v>0</v>
      </c>
      <c r="CY55">
        <f>sum_all_txt!DC54</f>
        <v>0</v>
      </c>
      <c r="CZ55">
        <f>sum_all_txt!DD54</f>
        <v>0</v>
      </c>
      <c r="DA55">
        <f>sum_all_txt!DE54</f>
        <v>0</v>
      </c>
      <c r="DB55">
        <f>sum_all_txt!DF54</f>
        <v>0</v>
      </c>
      <c r="DC55">
        <f>sum_all_txt!DG54</f>
        <v>0</v>
      </c>
      <c r="DD55">
        <f>sum_all_txt!DH54</f>
        <v>0</v>
      </c>
      <c r="DE55">
        <f>sum_all_txt!DI54</f>
        <v>0</v>
      </c>
      <c r="DF55">
        <f>sum_all_txt!DJ54</f>
        <v>0</v>
      </c>
      <c r="DG55">
        <f>sum_all_txt!DK54</f>
        <v>0</v>
      </c>
      <c r="DH55">
        <f>sum_all_txt!DL54</f>
        <v>0</v>
      </c>
      <c r="DI55">
        <f>sum_all_txt!DM54</f>
        <v>0</v>
      </c>
      <c r="DJ55">
        <f>sum_all_txt!DN54</f>
        <v>0</v>
      </c>
      <c r="DK55">
        <f>sum_all_txt!DO54</f>
        <v>0</v>
      </c>
      <c r="DL55">
        <f>sum_all_txt!DP54</f>
        <v>0</v>
      </c>
    </row>
    <row r="56" spans="1:116" x14ac:dyDescent="0.2">
      <c r="A56">
        <f>sum_all_txt!A55</f>
        <v>0</v>
      </c>
      <c r="B56">
        <f>sum_all_txt!F55</f>
        <v>0</v>
      </c>
      <c r="C56">
        <f>sum_all_txt!G55</f>
        <v>0</v>
      </c>
      <c r="D56">
        <f>sum_all_txt!H55</f>
        <v>0</v>
      </c>
      <c r="E56">
        <f>sum_all_txt!I55</f>
        <v>0</v>
      </c>
      <c r="F56">
        <f>sum_all_txt!J55</f>
        <v>0</v>
      </c>
      <c r="G56">
        <f>sum_all_txt!K55</f>
        <v>0</v>
      </c>
      <c r="H56">
        <f>sum_all_txt!L55</f>
        <v>0</v>
      </c>
      <c r="I56">
        <f>sum_all_txt!M55</f>
        <v>0</v>
      </c>
      <c r="J56">
        <f>sum_all_txt!N55</f>
        <v>0</v>
      </c>
      <c r="K56">
        <f>sum_all_txt!O55</f>
        <v>0</v>
      </c>
      <c r="L56">
        <f>sum_all_txt!P55</f>
        <v>0</v>
      </c>
      <c r="M56">
        <f>sum_all_txt!Q55</f>
        <v>0</v>
      </c>
      <c r="N56">
        <f>sum_all_txt!R55</f>
        <v>0</v>
      </c>
      <c r="O56">
        <f>sum_all_txt!S55</f>
        <v>0</v>
      </c>
      <c r="P56">
        <f>sum_all_txt!T55</f>
        <v>0</v>
      </c>
      <c r="Q56">
        <f>sum_all_txt!U55</f>
        <v>0</v>
      </c>
      <c r="R56">
        <f>sum_all_txt!V55</f>
        <v>0</v>
      </c>
      <c r="S56">
        <f>sum_all_txt!W55</f>
        <v>0</v>
      </c>
      <c r="T56">
        <f>sum_all_txt!X55</f>
        <v>0</v>
      </c>
      <c r="U56">
        <f>sum_all_txt!Y55</f>
        <v>0</v>
      </c>
      <c r="V56">
        <f>sum_all_txt!Z55</f>
        <v>0</v>
      </c>
      <c r="W56">
        <f>sum_all_txt!AA55</f>
        <v>0</v>
      </c>
      <c r="X56">
        <f>sum_all_txt!AB55</f>
        <v>0</v>
      </c>
      <c r="Y56">
        <f>sum_all_txt!AC55</f>
        <v>0</v>
      </c>
      <c r="Z56">
        <f>sum_all_txt!AD55</f>
        <v>0</v>
      </c>
      <c r="AA56">
        <f>sum_all_txt!AE55</f>
        <v>0</v>
      </c>
      <c r="AB56">
        <f>sum_all_txt!AF55</f>
        <v>0</v>
      </c>
      <c r="AC56">
        <f>sum_all_txt!AG55</f>
        <v>0</v>
      </c>
      <c r="AD56">
        <f>sum_all_txt!AH55</f>
        <v>0</v>
      </c>
      <c r="AE56">
        <f>sum_all_txt!AI55</f>
        <v>0</v>
      </c>
      <c r="AF56">
        <f>sum_all_txt!AJ55</f>
        <v>0</v>
      </c>
      <c r="AG56">
        <f>sum_all_txt!AK55</f>
        <v>0</v>
      </c>
      <c r="AH56">
        <f>sum_all_txt!AL55</f>
        <v>0</v>
      </c>
      <c r="AI56">
        <f>sum_all_txt!AM55</f>
        <v>0</v>
      </c>
      <c r="AJ56">
        <f>sum_all_txt!AN55</f>
        <v>0</v>
      </c>
      <c r="AK56">
        <f>sum_all_txt!AO55</f>
        <v>0</v>
      </c>
      <c r="AL56">
        <f>sum_all_txt!AP55</f>
        <v>0</v>
      </c>
      <c r="AM56">
        <f>sum_all_txt!AQ55</f>
        <v>0</v>
      </c>
      <c r="AN56">
        <f>sum_all_txt!AR55</f>
        <v>0</v>
      </c>
      <c r="AO56">
        <f>sum_all_txt!AS55</f>
        <v>0</v>
      </c>
      <c r="AP56">
        <f>sum_all_txt!AT55</f>
        <v>0</v>
      </c>
      <c r="AQ56">
        <f>sum_all_txt!AU55</f>
        <v>0</v>
      </c>
      <c r="AR56">
        <f>sum_all_txt!AV55</f>
        <v>0</v>
      </c>
      <c r="AS56">
        <f>sum_all_txt!AW55</f>
        <v>0</v>
      </c>
      <c r="AT56">
        <f>sum_all_txt!AX55</f>
        <v>0</v>
      </c>
      <c r="AU56">
        <f>sum_all_txt!AY55</f>
        <v>0</v>
      </c>
      <c r="AV56">
        <f>sum_all_txt!AZ55</f>
        <v>0</v>
      </c>
      <c r="AW56">
        <f>sum_all_txt!BA55</f>
        <v>0</v>
      </c>
      <c r="AX56">
        <f>sum_all_txt!BB55</f>
        <v>0</v>
      </c>
      <c r="AY56">
        <f>sum_all_txt!BC55</f>
        <v>0</v>
      </c>
      <c r="AZ56">
        <f>sum_all_txt!BD55</f>
        <v>0</v>
      </c>
      <c r="BA56">
        <f>sum_all_txt!BE55</f>
        <v>0</v>
      </c>
      <c r="BB56">
        <f>sum_all_txt!BF55</f>
        <v>0</v>
      </c>
      <c r="BC56">
        <f>sum_all_txt!BG55</f>
        <v>0</v>
      </c>
      <c r="BD56">
        <f>sum_all_txt!BH55</f>
        <v>0</v>
      </c>
      <c r="BE56">
        <f>sum_all_txt!BI55</f>
        <v>0</v>
      </c>
      <c r="BF56">
        <f>sum_all_txt!BJ55</f>
        <v>0</v>
      </c>
      <c r="BG56">
        <f>sum_all_txt!BK55</f>
        <v>0</v>
      </c>
      <c r="BH56">
        <f>sum_all_txt!BL55</f>
        <v>0</v>
      </c>
      <c r="BI56">
        <f>sum_all_txt!BM55</f>
        <v>0</v>
      </c>
      <c r="BJ56">
        <f>sum_all_txt!BN55</f>
        <v>0</v>
      </c>
      <c r="BK56">
        <f>sum_all_txt!BO55</f>
        <v>0</v>
      </c>
      <c r="BL56">
        <f>sum_all_txt!BP55</f>
        <v>0</v>
      </c>
      <c r="BM56">
        <f>sum_all_txt!BQ55</f>
        <v>0</v>
      </c>
      <c r="BN56">
        <f>sum_all_txt!BR55</f>
        <v>0</v>
      </c>
      <c r="BO56">
        <f>sum_all_txt!BS55</f>
        <v>0</v>
      </c>
      <c r="BP56">
        <f>sum_all_txt!BT55</f>
        <v>0</v>
      </c>
      <c r="BQ56">
        <f>sum_all_txt!BU55</f>
        <v>0</v>
      </c>
      <c r="BR56">
        <f>sum_all_txt!BV55</f>
        <v>0</v>
      </c>
      <c r="BS56">
        <f>sum_all_txt!BW55</f>
        <v>0</v>
      </c>
      <c r="BT56">
        <f>sum_all_txt!BX55</f>
        <v>0</v>
      </c>
      <c r="BU56">
        <f>sum_all_txt!BY55</f>
        <v>0</v>
      </c>
      <c r="BV56">
        <f>sum_all_txt!BZ55</f>
        <v>0</v>
      </c>
      <c r="BW56">
        <f>sum_all_txt!CA55</f>
        <v>0</v>
      </c>
      <c r="BX56">
        <f>sum_all_txt!CB55</f>
        <v>0</v>
      </c>
      <c r="BY56">
        <f>sum_all_txt!CC55</f>
        <v>0</v>
      </c>
      <c r="BZ56">
        <f>sum_all_txt!CD55</f>
        <v>0</v>
      </c>
      <c r="CA56">
        <f>sum_all_txt!CE55</f>
        <v>0</v>
      </c>
      <c r="CB56">
        <f>sum_all_txt!CF55</f>
        <v>0</v>
      </c>
      <c r="CC56">
        <f>sum_all_txt!CG55</f>
        <v>0</v>
      </c>
      <c r="CD56">
        <f>sum_all_txt!CH55</f>
        <v>0</v>
      </c>
      <c r="CE56">
        <f>sum_all_txt!CI55</f>
        <v>0</v>
      </c>
      <c r="CF56">
        <f>sum_all_txt!CJ55</f>
        <v>0</v>
      </c>
      <c r="CG56">
        <f>sum_all_txt!CK55</f>
        <v>0</v>
      </c>
      <c r="CH56">
        <f>sum_all_txt!CL55</f>
        <v>0</v>
      </c>
      <c r="CI56">
        <f>sum_all_txt!CM55</f>
        <v>0</v>
      </c>
      <c r="CJ56">
        <f>sum_all_txt!CN55</f>
        <v>0</v>
      </c>
      <c r="CK56">
        <f>sum_all_txt!CO55</f>
        <v>0</v>
      </c>
      <c r="CL56">
        <f>sum_all_txt!CP55</f>
        <v>0</v>
      </c>
      <c r="CM56">
        <f>sum_all_txt!CQ55</f>
        <v>0</v>
      </c>
      <c r="CN56">
        <f>sum_all_txt!CR55</f>
        <v>0</v>
      </c>
      <c r="CO56">
        <f>sum_all_txt!CS55</f>
        <v>0</v>
      </c>
      <c r="CP56">
        <f>sum_all_txt!CT55</f>
        <v>0</v>
      </c>
      <c r="CQ56">
        <f>sum_all_txt!CU55</f>
        <v>0</v>
      </c>
      <c r="CR56">
        <f>sum_all_txt!CV55</f>
        <v>0</v>
      </c>
      <c r="CS56">
        <f>sum_all_txt!CW55</f>
        <v>0</v>
      </c>
      <c r="CT56">
        <f>sum_all_txt!CX55</f>
        <v>0</v>
      </c>
      <c r="CU56">
        <f>sum_all_txt!CY55</f>
        <v>0</v>
      </c>
      <c r="CV56">
        <f>sum_all_txt!CZ55</f>
        <v>0</v>
      </c>
      <c r="CW56">
        <f>sum_all_txt!DA55</f>
        <v>0</v>
      </c>
      <c r="CX56">
        <f>sum_all_txt!DB55</f>
        <v>0</v>
      </c>
      <c r="CY56">
        <f>sum_all_txt!DC55</f>
        <v>0</v>
      </c>
      <c r="CZ56">
        <f>sum_all_txt!DD55</f>
        <v>0</v>
      </c>
      <c r="DA56">
        <f>sum_all_txt!DE55</f>
        <v>0</v>
      </c>
      <c r="DB56">
        <f>sum_all_txt!DF55</f>
        <v>0</v>
      </c>
      <c r="DC56">
        <f>sum_all_txt!DG55</f>
        <v>0</v>
      </c>
      <c r="DD56">
        <f>sum_all_txt!DH55</f>
        <v>0</v>
      </c>
      <c r="DE56">
        <f>sum_all_txt!DI55</f>
        <v>0</v>
      </c>
      <c r="DF56">
        <f>sum_all_txt!DJ55</f>
        <v>0</v>
      </c>
      <c r="DG56">
        <f>sum_all_txt!DK55</f>
        <v>0</v>
      </c>
      <c r="DH56">
        <f>sum_all_txt!DL55</f>
        <v>0</v>
      </c>
      <c r="DI56">
        <f>sum_all_txt!DM55</f>
        <v>0</v>
      </c>
      <c r="DJ56">
        <f>sum_all_txt!DN55</f>
        <v>0</v>
      </c>
      <c r="DK56">
        <f>sum_all_txt!DO55</f>
        <v>0</v>
      </c>
      <c r="DL56">
        <f>sum_all_txt!DP55</f>
        <v>0</v>
      </c>
    </row>
    <row r="57" spans="1:116" x14ac:dyDescent="0.2">
      <c r="A57">
        <f>sum_all_txt!A56</f>
        <v>0</v>
      </c>
      <c r="B57">
        <f>sum_all_txt!F56</f>
        <v>0</v>
      </c>
      <c r="C57">
        <f>sum_all_txt!G56</f>
        <v>0</v>
      </c>
      <c r="D57">
        <f>sum_all_txt!H56</f>
        <v>0</v>
      </c>
      <c r="E57">
        <f>sum_all_txt!I56</f>
        <v>0</v>
      </c>
      <c r="F57">
        <f>sum_all_txt!J56</f>
        <v>0</v>
      </c>
      <c r="G57">
        <f>sum_all_txt!K56</f>
        <v>0</v>
      </c>
      <c r="H57">
        <f>sum_all_txt!L56</f>
        <v>0</v>
      </c>
      <c r="I57">
        <f>sum_all_txt!M56</f>
        <v>0</v>
      </c>
      <c r="J57">
        <f>sum_all_txt!N56</f>
        <v>0</v>
      </c>
      <c r="K57">
        <f>sum_all_txt!O56</f>
        <v>0</v>
      </c>
      <c r="L57">
        <f>sum_all_txt!P56</f>
        <v>0</v>
      </c>
      <c r="M57">
        <f>sum_all_txt!Q56</f>
        <v>0</v>
      </c>
      <c r="N57">
        <f>sum_all_txt!R56</f>
        <v>0</v>
      </c>
      <c r="O57">
        <f>sum_all_txt!S56</f>
        <v>0</v>
      </c>
      <c r="P57">
        <f>sum_all_txt!T56</f>
        <v>0</v>
      </c>
      <c r="Q57">
        <f>sum_all_txt!U56</f>
        <v>0</v>
      </c>
      <c r="R57">
        <f>sum_all_txt!V56</f>
        <v>0</v>
      </c>
      <c r="S57">
        <f>sum_all_txt!W56</f>
        <v>0</v>
      </c>
      <c r="T57">
        <f>sum_all_txt!X56</f>
        <v>0</v>
      </c>
      <c r="U57">
        <f>sum_all_txt!Y56</f>
        <v>0</v>
      </c>
      <c r="V57">
        <f>sum_all_txt!Z56</f>
        <v>0</v>
      </c>
      <c r="W57">
        <f>sum_all_txt!AA56</f>
        <v>0</v>
      </c>
      <c r="X57">
        <f>sum_all_txt!AB56</f>
        <v>0</v>
      </c>
      <c r="Y57">
        <f>sum_all_txt!AC56</f>
        <v>0</v>
      </c>
      <c r="Z57">
        <f>sum_all_txt!AD56</f>
        <v>0</v>
      </c>
      <c r="AA57">
        <f>sum_all_txt!AE56</f>
        <v>0</v>
      </c>
      <c r="AB57">
        <f>sum_all_txt!AF56</f>
        <v>0</v>
      </c>
      <c r="AC57">
        <f>sum_all_txt!AG56</f>
        <v>0</v>
      </c>
      <c r="AD57">
        <f>sum_all_txt!AH56</f>
        <v>0</v>
      </c>
      <c r="AE57">
        <f>sum_all_txt!AI56</f>
        <v>0</v>
      </c>
      <c r="AF57">
        <f>sum_all_txt!AJ56</f>
        <v>0</v>
      </c>
      <c r="AG57">
        <f>sum_all_txt!AK56</f>
        <v>0</v>
      </c>
      <c r="AH57">
        <f>sum_all_txt!AL56</f>
        <v>0</v>
      </c>
      <c r="AI57">
        <f>sum_all_txt!AM56</f>
        <v>0</v>
      </c>
      <c r="AJ57">
        <f>sum_all_txt!AN56</f>
        <v>0</v>
      </c>
      <c r="AK57">
        <f>sum_all_txt!AO56</f>
        <v>0</v>
      </c>
      <c r="AL57">
        <f>sum_all_txt!AP56</f>
        <v>0</v>
      </c>
      <c r="AM57">
        <f>sum_all_txt!AQ56</f>
        <v>0</v>
      </c>
      <c r="AN57">
        <f>sum_all_txt!AR56</f>
        <v>0</v>
      </c>
      <c r="AO57">
        <f>sum_all_txt!AS56</f>
        <v>0</v>
      </c>
      <c r="AP57">
        <f>sum_all_txt!AT56</f>
        <v>0</v>
      </c>
      <c r="AQ57">
        <f>sum_all_txt!AU56</f>
        <v>0</v>
      </c>
      <c r="AR57">
        <f>sum_all_txt!AV56</f>
        <v>0</v>
      </c>
      <c r="AS57">
        <f>sum_all_txt!AW56</f>
        <v>0</v>
      </c>
      <c r="AT57">
        <f>sum_all_txt!AX56</f>
        <v>0</v>
      </c>
      <c r="AU57">
        <f>sum_all_txt!AY56</f>
        <v>0</v>
      </c>
      <c r="AV57">
        <f>sum_all_txt!AZ56</f>
        <v>0</v>
      </c>
      <c r="AW57">
        <f>sum_all_txt!BA56</f>
        <v>0</v>
      </c>
      <c r="AX57">
        <f>sum_all_txt!BB56</f>
        <v>0</v>
      </c>
      <c r="AY57">
        <f>sum_all_txt!BC56</f>
        <v>0</v>
      </c>
      <c r="AZ57">
        <f>sum_all_txt!BD56</f>
        <v>0</v>
      </c>
      <c r="BA57">
        <f>sum_all_txt!BE56</f>
        <v>0</v>
      </c>
      <c r="BB57">
        <f>sum_all_txt!BF56</f>
        <v>0</v>
      </c>
      <c r="BC57">
        <f>sum_all_txt!BG56</f>
        <v>0</v>
      </c>
      <c r="BD57">
        <f>sum_all_txt!BH56</f>
        <v>0</v>
      </c>
      <c r="BE57">
        <f>sum_all_txt!BI56</f>
        <v>0</v>
      </c>
      <c r="BF57">
        <f>sum_all_txt!BJ56</f>
        <v>0</v>
      </c>
      <c r="BG57">
        <f>sum_all_txt!BK56</f>
        <v>0</v>
      </c>
      <c r="BH57">
        <f>sum_all_txt!BL56</f>
        <v>0</v>
      </c>
      <c r="BI57">
        <f>sum_all_txt!BM56</f>
        <v>0</v>
      </c>
      <c r="BJ57">
        <f>sum_all_txt!BN56</f>
        <v>0</v>
      </c>
      <c r="BK57">
        <f>sum_all_txt!BO56</f>
        <v>0</v>
      </c>
      <c r="BL57">
        <f>sum_all_txt!BP56</f>
        <v>0</v>
      </c>
      <c r="BM57">
        <f>sum_all_txt!BQ56</f>
        <v>0</v>
      </c>
      <c r="BN57">
        <f>sum_all_txt!BR56</f>
        <v>0</v>
      </c>
      <c r="BO57">
        <f>sum_all_txt!BS56</f>
        <v>0</v>
      </c>
      <c r="BP57">
        <f>sum_all_txt!BT56</f>
        <v>0</v>
      </c>
      <c r="BQ57">
        <f>sum_all_txt!BU56</f>
        <v>0</v>
      </c>
      <c r="BR57">
        <f>sum_all_txt!BV56</f>
        <v>0</v>
      </c>
      <c r="BS57">
        <f>sum_all_txt!BW56</f>
        <v>0</v>
      </c>
      <c r="BT57">
        <f>sum_all_txt!BX56</f>
        <v>0</v>
      </c>
      <c r="BU57">
        <f>sum_all_txt!BY56</f>
        <v>0</v>
      </c>
      <c r="BV57">
        <f>sum_all_txt!BZ56</f>
        <v>0</v>
      </c>
      <c r="BW57">
        <f>sum_all_txt!CA56</f>
        <v>0</v>
      </c>
      <c r="BX57">
        <f>sum_all_txt!CB56</f>
        <v>0</v>
      </c>
      <c r="BY57">
        <f>sum_all_txt!CC56</f>
        <v>0</v>
      </c>
      <c r="BZ57">
        <f>sum_all_txt!CD56</f>
        <v>0</v>
      </c>
      <c r="CA57">
        <f>sum_all_txt!CE56</f>
        <v>0</v>
      </c>
      <c r="CB57">
        <f>sum_all_txt!CF56</f>
        <v>0</v>
      </c>
      <c r="CC57">
        <f>sum_all_txt!CG56</f>
        <v>0</v>
      </c>
      <c r="CD57">
        <f>sum_all_txt!CH56</f>
        <v>0</v>
      </c>
      <c r="CE57">
        <f>sum_all_txt!CI56</f>
        <v>0</v>
      </c>
      <c r="CF57">
        <f>sum_all_txt!CJ56</f>
        <v>0</v>
      </c>
      <c r="CG57">
        <f>sum_all_txt!CK56</f>
        <v>0</v>
      </c>
      <c r="CH57">
        <f>sum_all_txt!CL56</f>
        <v>0</v>
      </c>
      <c r="CI57">
        <f>sum_all_txt!CM56</f>
        <v>0</v>
      </c>
      <c r="CJ57">
        <f>sum_all_txt!CN56</f>
        <v>0</v>
      </c>
      <c r="CK57">
        <f>sum_all_txt!CO56</f>
        <v>0</v>
      </c>
      <c r="CL57">
        <f>sum_all_txt!CP56</f>
        <v>0</v>
      </c>
      <c r="CM57">
        <f>sum_all_txt!CQ56</f>
        <v>0</v>
      </c>
      <c r="CN57">
        <f>sum_all_txt!CR56</f>
        <v>0</v>
      </c>
      <c r="CO57">
        <f>sum_all_txt!CS56</f>
        <v>0</v>
      </c>
      <c r="CP57">
        <f>sum_all_txt!CT56</f>
        <v>0</v>
      </c>
      <c r="CQ57">
        <f>sum_all_txt!CU56</f>
        <v>0</v>
      </c>
      <c r="CR57">
        <f>sum_all_txt!CV56</f>
        <v>0</v>
      </c>
      <c r="CS57">
        <f>sum_all_txt!CW56</f>
        <v>0</v>
      </c>
      <c r="CT57">
        <f>sum_all_txt!CX56</f>
        <v>0</v>
      </c>
      <c r="CU57">
        <f>sum_all_txt!CY56</f>
        <v>0</v>
      </c>
      <c r="CV57">
        <f>sum_all_txt!CZ56</f>
        <v>0</v>
      </c>
      <c r="CW57">
        <f>sum_all_txt!DA56</f>
        <v>0</v>
      </c>
      <c r="CX57">
        <f>sum_all_txt!DB56</f>
        <v>0</v>
      </c>
      <c r="CY57">
        <f>sum_all_txt!DC56</f>
        <v>0</v>
      </c>
      <c r="CZ57">
        <f>sum_all_txt!DD56</f>
        <v>0</v>
      </c>
      <c r="DA57">
        <f>sum_all_txt!DE56</f>
        <v>0</v>
      </c>
      <c r="DB57">
        <f>sum_all_txt!DF56</f>
        <v>0</v>
      </c>
      <c r="DC57">
        <f>sum_all_txt!DG56</f>
        <v>0</v>
      </c>
      <c r="DD57">
        <f>sum_all_txt!DH56</f>
        <v>0</v>
      </c>
      <c r="DE57">
        <f>sum_all_txt!DI56</f>
        <v>0</v>
      </c>
      <c r="DF57">
        <f>sum_all_txt!DJ56</f>
        <v>0</v>
      </c>
      <c r="DG57">
        <f>sum_all_txt!DK56</f>
        <v>0</v>
      </c>
      <c r="DH57">
        <f>sum_all_txt!DL56</f>
        <v>0</v>
      </c>
      <c r="DI57">
        <f>sum_all_txt!DM56</f>
        <v>0</v>
      </c>
      <c r="DJ57">
        <f>sum_all_txt!DN56</f>
        <v>0</v>
      </c>
      <c r="DK57">
        <f>sum_all_txt!DO56</f>
        <v>0</v>
      </c>
      <c r="DL57">
        <f>sum_all_txt!DP56</f>
        <v>0</v>
      </c>
    </row>
    <row r="58" spans="1:116" x14ac:dyDescent="0.2">
      <c r="A58">
        <f>sum_all_txt!A57</f>
        <v>0</v>
      </c>
      <c r="B58">
        <f>sum_all_txt!F57</f>
        <v>0</v>
      </c>
      <c r="C58">
        <f>sum_all_txt!G57</f>
        <v>0</v>
      </c>
      <c r="D58">
        <f>sum_all_txt!H57</f>
        <v>0</v>
      </c>
      <c r="E58">
        <f>sum_all_txt!I57</f>
        <v>0</v>
      </c>
      <c r="F58">
        <f>sum_all_txt!J57</f>
        <v>0</v>
      </c>
      <c r="G58">
        <f>sum_all_txt!K57</f>
        <v>0</v>
      </c>
      <c r="H58">
        <f>sum_all_txt!L57</f>
        <v>0</v>
      </c>
      <c r="I58">
        <f>sum_all_txt!M57</f>
        <v>0</v>
      </c>
      <c r="J58">
        <f>sum_all_txt!N57</f>
        <v>0</v>
      </c>
      <c r="K58">
        <f>sum_all_txt!O57</f>
        <v>0</v>
      </c>
      <c r="L58">
        <f>sum_all_txt!P57</f>
        <v>0</v>
      </c>
      <c r="M58">
        <f>sum_all_txt!Q57</f>
        <v>0</v>
      </c>
      <c r="N58">
        <f>sum_all_txt!R57</f>
        <v>0</v>
      </c>
      <c r="O58">
        <f>sum_all_txt!S57</f>
        <v>0</v>
      </c>
      <c r="P58">
        <f>sum_all_txt!T57</f>
        <v>0</v>
      </c>
      <c r="Q58">
        <f>sum_all_txt!U57</f>
        <v>0</v>
      </c>
      <c r="R58">
        <f>sum_all_txt!V57</f>
        <v>0</v>
      </c>
      <c r="S58">
        <f>sum_all_txt!W57</f>
        <v>0</v>
      </c>
      <c r="T58">
        <f>sum_all_txt!X57</f>
        <v>0</v>
      </c>
      <c r="U58">
        <f>sum_all_txt!Y57</f>
        <v>0</v>
      </c>
      <c r="V58">
        <f>sum_all_txt!Z57</f>
        <v>0</v>
      </c>
      <c r="W58">
        <f>sum_all_txt!AA57</f>
        <v>0</v>
      </c>
      <c r="X58">
        <f>sum_all_txt!AB57</f>
        <v>0</v>
      </c>
      <c r="Y58">
        <f>sum_all_txt!AC57</f>
        <v>0</v>
      </c>
      <c r="Z58">
        <f>sum_all_txt!AD57</f>
        <v>0</v>
      </c>
      <c r="AA58">
        <f>sum_all_txt!AE57</f>
        <v>0</v>
      </c>
      <c r="AB58">
        <f>sum_all_txt!AF57</f>
        <v>0</v>
      </c>
      <c r="AC58">
        <f>sum_all_txt!AG57</f>
        <v>0</v>
      </c>
      <c r="AD58">
        <f>sum_all_txt!AH57</f>
        <v>0</v>
      </c>
      <c r="AE58">
        <f>sum_all_txt!AI57</f>
        <v>0</v>
      </c>
      <c r="AF58">
        <f>sum_all_txt!AJ57</f>
        <v>0</v>
      </c>
      <c r="AG58">
        <f>sum_all_txt!AK57</f>
        <v>0</v>
      </c>
      <c r="AH58">
        <f>sum_all_txt!AL57</f>
        <v>0</v>
      </c>
      <c r="AI58">
        <f>sum_all_txt!AM57</f>
        <v>0</v>
      </c>
      <c r="AJ58">
        <f>sum_all_txt!AN57</f>
        <v>0</v>
      </c>
      <c r="AK58">
        <f>sum_all_txt!AO57</f>
        <v>0</v>
      </c>
      <c r="AL58">
        <f>sum_all_txt!AP57</f>
        <v>0</v>
      </c>
      <c r="AM58">
        <f>sum_all_txt!AQ57</f>
        <v>0</v>
      </c>
      <c r="AN58">
        <f>sum_all_txt!AR57</f>
        <v>0</v>
      </c>
      <c r="AO58">
        <f>sum_all_txt!AS57</f>
        <v>0</v>
      </c>
      <c r="AP58">
        <f>sum_all_txt!AT57</f>
        <v>0</v>
      </c>
      <c r="AQ58">
        <f>sum_all_txt!AU57</f>
        <v>0</v>
      </c>
      <c r="AR58">
        <f>sum_all_txt!AV57</f>
        <v>0</v>
      </c>
      <c r="AS58">
        <f>sum_all_txt!AW57</f>
        <v>0</v>
      </c>
      <c r="AT58">
        <f>sum_all_txt!AX57</f>
        <v>0</v>
      </c>
      <c r="AU58">
        <f>sum_all_txt!AY57</f>
        <v>0</v>
      </c>
      <c r="AV58">
        <f>sum_all_txt!AZ57</f>
        <v>0</v>
      </c>
      <c r="AW58">
        <f>sum_all_txt!BA57</f>
        <v>0</v>
      </c>
      <c r="AX58">
        <f>sum_all_txt!BB57</f>
        <v>0</v>
      </c>
      <c r="AY58">
        <f>sum_all_txt!BC57</f>
        <v>0</v>
      </c>
      <c r="AZ58">
        <f>sum_all_txt!BD57</f>
        <v>0</v>
      </c>
      <c r="BA58">
        <f>sum_all_txt!BE57</f>
        <v>0</v>
      </c>
      <c r="BB58">
        <f>sum_all_txt!BF57</f>
        <v>0</v>
      </c>
      <c r="BC58">
        <f>sum_all_txt!BG57</f>
        <v>0</v>
      </c>
      <c r="BD58">
        <f>sum_all_txt!BH57</f>
        <v>0</v>
      </c>
      <c r="BE58">
        <f>sum_all_txt!BI57</f>
        <v>0</v>
      </c>
      <c r="BF58">
        <f>sum_all_txt!BJ57</f>
        <v>0</v>
      </c>
      <c r="BG58">
        <f>sum_all_txt!BK57</f>
        <v>0</v>
      </c>
      <c r="BH58">
        <f>sum_all_txt!BL57</f>
        <v>0</v>
      </c>
      <c r="BI58">
        <f>sum_all_txt!BM57</f>
        <v>0</v>
      </c>
      <c r="BJ58">
        <f>sum_all_txt!BN57</f>
        <v>0</v>
      </c>
      <c r="BK58">
        <f>sum_all_txt!BO57</f>
        <v>0</v>
      </c>
      <c r="BL58">
        <f>sum_all_txt!BP57</f>
        <v>0</v>
      </c>
      <c r="BM58">
        <f>sum_all_txt!BQ57</f>
        <v>0</v>
      </c>
      <c r="BN58">
        <f>sum_all_txt!BR57</f>
        <v>0</v>
      </c>
      <c r="BO58">
        <f>sum_all_txt!BS57</f>
        <v>0</v>
      </c>
      <c r="BP58">
        <f>sum_all_txt!BT57</f>
        <v>0</v>
      </c>
      <c r="BQ58">
        <f>sum_all_txt!BU57</f>
        <v>0</v>
      </c>
      <c r="BR58">
        <f>sum_all_txt!BV57</f>
        <v>0</v>
      </c>
      <c r="BS58">
        <f>sum_all_txt!BW57</f>
        <v>0</v>
      </c>
      <c r="BT58">
        <f>sum_all_txt!BX57</f>
        <v>0</v>
      </c>
      <c r="BU58">
        <f>sum_all_txt!BY57</f>
        <v>0</v>
      </c>
      <c r="BV58">
        <f>sum_all_txt!BZ57</f>
        <v>0</v>
      </c>
      <c r="BW58">
        <f>sum_all_txt!CA57</f>
        <v>0</v>
      </c>
      <c r="BX58">
        <f>sum_all_txt!CB57</f>
        <v>0</v>
      </c>
      <c r="BY58">
        <f>sum_all_txt!CC57</f>
        <v>0</v>
      </c>
      <c r="BZ58">
        <f>sum_all_txt!CD57</f>
        <v>0</v>
      </c>
      <c r="CA58">
        <f>sum_all_txt!CE57</f>
        <v>0</v>
      </c>
      <c r="CB58">
        <f>sum_all_txt!CF57</f>
        <v>0</v>
      </c>
      <c r="CC58">
        <f>sum_all_txt!CG57</f>
        <v>0</v>
      </c>
      <c r="CD58">
        <f>sum_all_txt!CH57</f>
        <v>0</v>
      </c>
      <c r="CE58">
        <f>sum_all_txt!CI57</f>
        <v>0</v>
      </c>
      <c r="CF58">
        <f>sum_all_txt!CJ57</f>
        <v>0</v>
      </c>
      <c r="CG58">
        <f>sum_all_txt!CK57</f>
        <v>0</v>
      </c>
      <c r="CH58">
        <f>sum_all_txt!CL57</f>
        <v>0</v>
      </c>
      <c r="CI58">
        <f>sum_all_txt!CM57</f>
        <v>0</v>
      </c>
      <c r="CJ58">
        <f>sum_all_txt!CN57</f>
        <v>0</v>
      </c>
      <c r="CK58">
        <f>sum_all_txt!CO57</f>
        <v>0</v>
      </c>
      <c r="CL58">
        <f>sum_all_txt!CP57</f>
        <v>0</v>
      </c>
      <c r="CM58">
        <f>sum_all_txt!CQ57</f>
        <v>0</v>
      </c>
      <c r="CN58">
        <f>sum_all_txt!CR57</f>
        <v>0</v>
      </c>
      <c r="CO58">
        <f>sum_all_txt!CS57</f>
        <v>0</v>
      </c>
      <c r="CP58">
        <f>sum_all_txt!CT57</f>
        <v>0</v>
      </c>
      <c r="CQ58">
        <f>sum_all_txt!CU57</f>
        <v>0</v>
      </c>
      <c r="CR58">
        <f>sum_all_txt!CV57</f>
        <v>0</v>
      </c>
      <c r="CS58">
        <f>sum_all_txt!CW57</f>
        <v>0</v>
      </c>
      <c r="CT58">
        <f>sum_all_txt!CX57</f>
        <v>0</v>
      </c>
      <c r="CU58">
        <f>sum_all_txt!CY57</f>
        <v>0</v>
      </c>
      <c r="CV58">
        <f>sum_all_txt!CZ57</f>
        <v>0</v>
      </c>
      <c r="CW58">
        <f>sum_all_txt!DA57</f>
        <v>0</v>
      </c>
      <c r="CX58">
        <f>sum_all_txt!DB57</f>
        <v>0</v>
      </c>
      <c r="CY58">
        <f>sum_all_txt!DC57</f>
        <v>0</v>
      </c>
      <c r="CZ58">
        <f>sum_all_txt!DD57</f>
        <v>0</v>
      </c>
      <c r="DA58">
        <f>sum_all_txt!DE57</f>
        <v>0</v>
      </c>
      <c r="DB58">
        <f>sum_all_txt!DF57</f>
        <v>0</v>
      </c>
      <c r="DC58">
        <f>sum_all_txt!DG57</f>
        <v>0</v>
      </c>
      <c r="DD58">
        <f>sum_all_txt!DH57</f>
        <v>0</v>
      </c>
      <c r="DE58">
        <f>sum_all_txt!DI57</f>
        <v>0</v>
      </c>
      <c r="DF58">
        <f>sum_all_txt!DJ57</f>
        <v>0</v>
      </c>
      <c r="DG58">
        <f>sum_all_txt!DK57</f>
        <v>0</v>
      </c>
      <c r="DH58">
        <f>sum_all_txt!DL57</f>
        <v>0</v>
      </c>
      <c r="DI58">
        <f>sum_all_txt!DM57</f>
        <v>0</v>
      </c>
      <c r="DJ58">
        <f>sum_all_txt!DN57</f>
        <v>0</v>
      </c>
      <c r="DK58">
        <f>sum_all_txt!DO57</f>
        <v>0</v>
      </c>
      <c r="DL58">
        <f>sum_all_txt!DP57</f>
        <v>0</v>
      </c>
    </row>
    <row r="59" spans="1:116" x14ac:dyDescent="0.2">
      <c r="A59">
        <f>sum_all_txt!A58</f>
        <v>0</v>
      </c>
      <c r="B59">
        <f>sum_all_txt!F58</f>
        <v>0</v>
      </c>
      <c r="C59">
        <f>sum_all_txt!G58</f>
        <v>0</v>
      </c>
      <c r="D59">
        <f>sum_all_txt!H58</f>
        <v>0</v>
      </c>
      <c r="E59">
        <f>sum_all_txt!I58</f>
        <v>0</v>
      </c>
      <c r="F59">
        <f>sum_all_txt!J58</f>
        <v>0</v>
      </c>
      <c r="G59">
        <f>sum_all_txt!K58</f>
        <v>0</v>
      </c>
      <c r="H59">
        <f>sum_all_txt!L58</f>
        <v>0</v>
      </c>
      <c r="I59">
        <f>sum_all_txt!M58</f>
        <v>0</v>
      </c>
      <c r="J59">
        <f>sum_all_txt!N58</f>
        <v>0</v>
      </c>
      <c r="K59">
        <f>sum_all_txt!O58</f>
        <v>0</v>
      </c>
      <c r="L59">
        <f>sum_all_txt!P58</f>
        <v>0</v>
      </c>
      <c r="M59">
        <f>sum_all_txt!Q58</f>
        <v>0</v>
      </c>
      <c r="N59">
        <f>sum_all_txt!R58</f>
        <v>0</v>
      </c>
      <c r="O59">
        <f>sum_all_txt!S58</f>
        <v>0</v>
      </c>
      <c r="P59">
        <f>sum_all_txt!T58</f>
        <v>0</v>
      </c>
      <c r="Q59">
        <f>sum_all_txt!U58</f>
        <v>0</v>
      </c>
      <c r="R59">
        <f>sum_all_txt!V58</f>
        <v>0</v>
      </c>
      <c r="S59">
        <f>sum_all_txt!W58</f>
        <v>0</v>
      </c>
      <c r="T59">
        <f>sum_all_txt!X58</f>
        <v>0</v>
      </c>
      <c r="U59">
        <f>sum_all_txt!Y58</f>
        <v>0</v>
      </c>
      <c r="V59">
        <f>sum_all_txt!Z58</f>
        <v>0</v>
      </c>
      <c r="W59">
        <f>sum_all_txt!AA58</f>
        <v>0</v>
      </c>
      <c r="X59">
        <f>sum_all_txt!AB58</f>
        <v>0</v>
      </c>
      <c r="Y59">
        <f>sum_all_txt!AC58</f>
        <v>0</v>
      </c>
      <c r="Z59">
        <f>sum_all_txt!AD58</f>
        <v>0</v>
      </c>
      <c r="AA59">
        <f>sum_all_txt!AE58</f>
        <v>0</v>
      </c>
      <c r="AB59">
        <f>sum_all_txt!AF58</f>
        <v>0</v>
      </c>
      <c r="AC59">
        <f>sum_all_txt!AG58</f>
        <v>0</v>
      </c>
      <c r="AD59">
        <f>sum_all_txt!AH58</f>
        <v>0</v>
      </c>
      <c r="AE59">
        <f>sum_all_txt!AI58</f>
        <v>0</v>
      </c>
      <c r="AF59">
        <f>sum_all_txt!AJ58</f>
        <v>0</v>
      </c>
      <c r="AG59">
        <f>sum_all_txt!AK58</f>
        <v>0</v>
      </c>
      <c r="AH59">
        <f>sum_all_txt!AL58</f>
        <v>0</v>
      </c>
      <c r="AI59">
        <f>sum_all_txt!AM58</f>
        <v>0</v>
      </c>
      <c r="AJ59">
        <f>sum_all_txt!AN58</f>
        <v>0</v>
      </c>
      <c r="AK59">
        <f>sum_all_txt!AO58</f>
        <v>0</v>
      </c>
      <c r="AL59">
        <f>sum_all_txt!AP58</f>
        <v>0</v>
      </c>
      <c r="AM59">
        <f>sum_all_txt!AQ58</f>
        <v>0</v>
      </c>
      <c r="AN59">
        <f>sum_all_txt!AR58</f>
        <v>0</v>
      </c>
      <c r="AO59">
        <f>sum_all_txt!AS58</f>
        <v>0</v>
      </c>
      <c r="AP59">
        <f>sum_all_txt!AT58</f>
        <v>0</v>
      </c>
      <c r="AQ59">
        <f>sum_all_txt!AU58</f>
        <v>0</v>
      </c>
      <c r="AR59">
        <f>sum_all_txt!AV58</f>
        <v>0</v>
      </c>
      <c r="AS59">
        <f>sum_all_txt!AW58</f>
        <v>0</v>
      </c>
      <c r="AT59">
        <f>sum_all_txt!AX58</f>
        <v>0</v>
      </c>
      <c r="AU59">
        <f>sum_all_txt!AY58</f>
        <v>0</v>
      </c>
      <c r="AV59">
        <f>sum_all_txt!AZ58</f>
        <v>0</v>
      </c>
      <c r="AW59">
        <f>sum_all_txt!BA58</f>
        <v>0</v>
      </c>
      <c r="AX59">
        <f>sum_all_txt!BB58</f>
        <v>0</v>
      </c>
      <c r="AY59">
        <f>sum_all_txt!BC58</f>
        <v>0</v>
      </c>
      <c r="AZ59">
        <f>sum_all_txt!BD58</f>
        <v>0</v>
      </c>
      <c r="BA59">
        <f>sum_all_txt!BE58</f>
        <v>0</v>
      </c>
      <c r="BB59">
        <f>sum_all_txt!BF58</f>
        <v>0</v>
      </c>
      <c r="BC59">
        <f>sum_all_txt!BG58</f>
        <v>0</v>
      </c>
      <c r="BD59">
        <f>sum_all_txt!BH58</f>
        <v>0</v>
      </c>
      <c r="BE59">
        <f>sum_all_txt!BI58</f>
        <v>0</v>
      </c>
      <c r="BF59">
        <f>sum_all_txt!BJ58</f>
        <v>0</v>
      </c>
      <c r="BG59">
        <f>sum_all_txt!BK58</f>
        <v>0</v>
      </c>
      <c r="BH59">
        <f>sum_all_txt!BL58</f>
        <v>0</v>
      </c>
      <c r="BI59">
        <f>sum_all_txt!BM58</f>
        <v>0</v>
      </c>
      <c r="BJ59">
        <f>sum_all_txt!BN58</f>
        <v>0</v>
      </c>
      <c r="BK59">
        <f>sum_all_txt!BO58</f>
        <v>0</v>
      </c>
      <c r="BL59">
        <f>sum_all_txt!BP58</f>
        <v>0</v>
      </c>
      <c r="BM59">
        <f>sum_all_txt!BQ58</f>
        <v>0</v>
      </c>
      <c r="BN59">
        <f>sum_all_txt!BR58</f>
        <v>0</v>
      </c>
      <c r="BO59">
        <f>sum_all_txt!BS58</f>
        <v>0</v>
      </c>
      <c r="BP59">
        <f>sum_all_txt!BT58</f>
        <v>0</v>
      </c>
      <c r="BQ59">
        <f>sum_all_txt!BU58</f>
        <v>0</v>
      </c>
      <c r="BR59">
        <f>sum_all_txt!BV58</f>
        <v>0</v>
      </c>
      <c r="BS59">
        <f>sum_all_txt!BW58</f>
        <v>0</v>
      </c>
      <c r="BT59">
        <f>sum_all_txt!BX58</f>
        <v>0</v>
      </c>
      <c r="BU59">
        <f>sum_all_txt!BY58</f>
        <v>0</v>
      </c>
      <c r="BV59">
        <f>sum_all_txt!BZ58</f>
        <v>0</v>
      </c>
      <c r="BW59">
        <f>sum_all_txt!CA58</f>
        <v>0</v>
      </c>
      <c r="BX59">
        <f>sum_all_txt!CB58</f>
        <v>0</v>
      </c>
      <c r="BY59">
        <f>sum_all_txt!CC58</f>
        <v>0</v>
      </c>
      <c r="BZ59">
        <f>sum_all_txt!CD58</f>
        <v>0</v>
      </c>
      <c r="CA59">
        <f>sum_all_txt!CE58</f>
        <v>0</v>
      </c>
      <c r="CB59">
        <f>sum_all_txt!CF58</f>
        <v>0</v>
      </c>
      <c r="CC59">
        <f>sum_all_txt!CG58</f>
        <v>0</v>
      </c>
      <c r="CD59">
        <f>sum_all_txt!CH58</f>
        <v>0</v>
      </c>
      <c r="CE59">
        <f>sum_all_txt!CI58</f>
        <v>0</v>
      </c>
      <c r="CF59">
        <f>sum_all_txt!CJ58</f>
        <v>0</v>
      </c>
      <c r="CG59">
        <f>sum_all_txt!CK58</f>
        <v>0</v>
      </c>
      <c r="CH59">
        <f>sum_all_txt!CL58</f>
        <v>0</v>
      </c>
      <c r="CI59">
        <f>sum_all_txt!CM58</f>
        <v>0</v>
      </c>
      <c r="CJ59">
        <f>sum_all_txt!CN58</f>
        <v>0</v>
      </c>
      <c r="CK59">
        <f>sum_all_txt!CO58</f>
        <v>0</v>
      </c>
      <c r="CL59">
        <f>sum_all_txt!CP58</f>
        <v>0</v>
      </c>
      <c r="CM59">
        <f>sum_all_txt!CQ58</f>
        <v>0</v>
      </c>
      <c r="CN59">
        <f>sum_all_txt!CR58</f>
        <v>0</v>
      </c>
      <c r="CO59">
        <f>sum_all_txt!CS58</f>
        <v>0</v>
      </c>
      <c r="CP59">
        <f>sum_all_txt!CT58</f>
        <v>0</v>
      </c>
      <c r="CQ59">
        <f>sum_all_txt!CU58</f>
        <v>0</v>
      </c>
      <c r="CR59">
        <f>sum_all_txt!CV58</f>
        <v>0</v>
      </c>
      <c r="CS59">
        <f>sum_all_txt!CW58</f>
        <v>0</v>
      </c>
      <c r="CT59">
        <f>sum_all_txt!CX58</f>
        <v>0</v>
      </c>
      <c r="CU59">
        <f>sum_all_txt!CY58</f>
        <v>0</v>
      </c>
      <c r="CV59">
        <f>sum_all_txt!CZ58</f>
        <v>0</v>
      </c>
      <c r="CW59">
        <f>sum_all_txt!DA58</f>
        <v>0</v>
      </c>
      <c r="CX59">
        <f>sum_all_txt!DB58</f>
        <v>0</v>
      </c>
      <c r="CY59">
        <f>sum_all_txt!DC58</f>
        <v>0</v>
      </c>
      <c r="CZ59">
        <f>sum_all_txt!DD58</f>
        <v>0</v>
      </c>
      <c r="DA59">
        <f>sum_all_txt!DE58</f>
        <v>0</v>
      </c>
      <c r="DB59">
        <f>sum_all_txt!DF58</f>
        <v>0</v>
      </c>
      <c r="DC59">
        <f>sum_all_txt!DG58</f>
        <v>0</v>
      </c>
      <c r="DD59">
        <f>sum_all_txt!DH58</f>
        <v>0</v>
      </c>
      <c r="DE59">
        <f>sum_all_txt!DI58</f>
        <v>0</v>
      </c>
      <c r="DF59">
        <f>sum_all_txt!DJ58</f>
        <v>0</v>
      </c>
      <c r="DG59">
        <f>sum_all_txt!DK58</f>
        <v>0</v>
      </c>
      <c r="DH59">
        <f>sum_all_txt!DL58</f>
        <v>0</v>
      </c>
      <c r="DI59">
        <f>sum_all_txt!DM58</f>
        <v>0</v>
      </c>
      <c r="DJ59">
        <f>sum_all_txt!DN58</f>
        <v>0</v>
      </c>
      <c r="DK59">
        <f>sum_all_txt!DO58</f>
        <v>0</v>
      </c>
      <c r="DL59">
        <f>sum_all_txt!DP58</f>
        <v>0</v>
      </c>
    </row>
    <row r="60" spans="1:116" x14ac:dyDescent="0.2">
      <c r="A60">
        <f>sum_all_txt!A59</f>
        <v>0</v>
      </c>
      <c r="B60">
        <f>sum_all_txt!F59</f>
        <v>0</v>
      </c>
      <c r="C60">
        <f>sum_all_txt!G59</f>
        <v>0</v>
      </c>
      <c r="D60">
        <f>sum_all_txt!H59</f>
        <v>0</v>
      </c>
      <c r="E60">
        <f>sum_all_txt!I59</f>
        <v>0</v>
      </c>
      <c r="F60">
        <f>sum_all_txt!J59</f>
        <v>0</v>
      </c>
      <c r="G60">
        <f>sum_all_txt!K59</f>
        <v>0</v>
      </c>
      <c r="H60">
        <f>sum_all_txt!L59</f>
        <v>0</v>
      </c>
      <c r="I60">
        <f>sum_all_txt!M59</f>
        <v>0</v>
      </c>
      <c r="J60">
        <f>sum_all_txt!N59</f>
        <v>0</v>
      </c>
      <c r="K60">
        <f>sum_all_txt!O59</f>
        <v>0</v>
      </c>
      <c r="L60">
        <f>sum_all_txt!P59</f>
        <v>0</v>
      </c>
      <c r="M60">
        <f>sum_all_txt!Q59</f>
        <v>0</v>
      </c>
      <c r="N60">
        <f>sum_all_txt!R59</f>
        <v>0</v>
      </c>
      <c r="O60">
        <f>sum_all_txt!S59</f>
        <v>0</v>
      </c>
      <c r="P60">
        <f>sum_all_txt!T59</f>
        <v>0</v>
      </c>
      <c r="Q60">
        <f>sum_all_txt!U59</f>
        <v>0</v>
      </c>
      <c r="R60">
        <f>sum_all_txt!V59</f>
        <v>0</v>
      </c>
      <c r="S60">
        <f>sum_all_txt!W59</f>
        <v>0</v>
      </c>
      <c r="T60">
        <f>sum_all_txt!X59</f>
        <v>0</v>
      </c>
      <c r="U60">
        <f>sum_all_txt!Y59</f>
        <v>0</v>
      </c>
      <c r="V60">
        <f>sum_all_txt!Z59</f>
        <v>0</v>
      </c>
      <c r="W60">
        <f>sum_all_txt!AA59</f>
        <v>0</v>
      </c>
      <c r="X60">
        <f>sum_all_txt!AB59</f>
        <v>0</v>
      </c>
      <c r="Y60">
        <f>sum_all_txt!AC59</f>
        <v>0</v>
      </c>
      <c r="Z60">
        <f>sum_all_txt!AD59</f>
        <v>0</v>
      </c>
      <c r="AA60">
        <f>sum_all_txt!AE59</f>
        <v>0</v>
      </c>
      <c r="AB60">
        <f>sum_all_txt!AF59</f>
        <v>0</v>
      </c>
      <c r="AC60">
        <f>sum_all_txt!AG59</f>
        <v>0</v>
      </c>
      <c r="AD60">
        <f>sum_all_txt!AH59</f>
        <v>0</v>
      </c>
      <c r="AE60">
        <f>sum_all_txt!AI59</f>
        <v>0</v>
      </c>
      <c r="AF60">
        <f>sum_all_txt!AJ59</f>
        <v>0</v>
      </c>
      <c r="AG60">
        <f>sum_all_txt!AK59</f>
        <v>0</v>
      </c>
      <c r="AH60">
        <f>sum_all_txt!AL59</f>
        <v>0</v>
      </c>
      <c r="AI60">
        <f>sum_all_txt!AM59</f>
        <v>0</v>
      </c>
      <c r="AJ60">
        <f>sum_all_txt!AN59</f>
        <v>0</v>
      </c>
      <c r="AK60">
        <f>sum_all_txt!AO59</f>
        <v>0</v>
      </c>
      <c r="AL60">
        <f>sum_all_txt!AP59</f>
        <v>0</v>
      </c>
      <c r="AM60">
        <f>sum_all_txt!AQ59</f>
        <v>0</v>
      </c>
      <c r="AN60">
        <f>sum_all_txt!AR59</f>
        <v>0</v>
      </c>
      <c r="AO60">
        <f>sum_all_txt!AS59</f>
        <v>0</v>
      </c>
      <c r="AP60">
        <f>sum_all_txt!AT59</f>
        <v>0</v>
      </c>
      <c r="AQ60">
        <f>sum_all_txt!AU59</f>
        <v>0</v>
      </c>
      <c r="AR60">
        <f>sum_all_txt!AV59</f>
        <v>0</v>
      </c>
      <c r="AS60">
        <f>sum_all_txt!AW59</f>
        <v>0</v>
      </c>
      <c r="AT60">
        <f>sum_all_txt!AX59</f>
        <v>0</v>
      </c>
      <c r="AU60">
        <f>sum_all_txt!AY59</f>
        <v>0</v>
      </c>
      <c r="AV60">
        <f>sum_all_txt!AZ59</f>
        <v>0</v>
      </c>
      <c r="AW60">
        <f>sum_all_txt!BA59</f>
        <v>0</v>
      </c>
      <c r="AX60">
        <f>sum_all_txt!BB59</f>
        <v>0</v>
      </c>
      <c r="AY60">
        <f>sum_all_txt!BC59</f>
        <v>0</v>
      </c>
      <c r="AZ60">
        <f>sum_all_txt!BD59</f>
        <v>0</v>
      </c>
      <c r="BA60">
        <f>sum_all_txt!BE59</f>
        <v>0</v>
      </c>
      <c r="BB60">
        <f>sum_all_txt!BF59</f>
        <v>0</v>
      </c>
      <c r="BC60">
        <f>sum_all_txt!BG59</f>
        <v>0</v>
      </c>
      <c r="BD60">
        <f>sum_all_txt!BH59</f>
        <v>0</v>
      </c>
      <c r="BE60">
        <f>sum_all_txt!BI59</f>
        <v>0</v>
      </c>
      <c r="BF60">
        <f>sum_all_txt!BJ59</f>
        <v>0</v>
      </c>
      <c r="BG60">
        <f>sum_all_txt!BK59</f>
        <v>0</v>
      </c>
      <c r="BH60">
        <f>sum_all_txt!BL59</f>
        <v>0</v>
      </c>
      <c r="BI60">
        <f>sum_all_txt!BM59</f>
        <v>0</v>
      </c>
      <c r="BJ60">
        <f>sum_all_txt!BN59</f>
        <v>0</v>
      </c>
      <c r="BK60">
        <f>sum_all_txt!BO59</f>
        <v>0</v>
      </c>
      <c r="BL60">
        <f>sum_all_txt!BP59</f>
        <v>0</v>
      </c>
      <c r="BM60">
        <f>sum_all_txt!BQ59</f>
        <v>0</v>
      </c>
      <c r="BN60">
        <f>sum_all_txt!BR59</f>
        <v>0</v>
      </c>
      <c r="BO60">
        <f>sum_all_txt!BS59</f>
        <v>0</v>
      </c>
      <c r="BP60">
        <f>sum_all_txt!BT59</f>
        <v>0</v>
      </c>
      <c r="BQ60">
        <f>sum_all_txt!BU59</f>
        <v>0</v>
      </c>
      <c r="BR60">
        <f>sum_all_txt!BV59</f>
        <v>0</v>
      </c>
      <c r="BS60">
        <f>sum_all_txt!BW59</f>
        <v>0</v>
      </c>
      <c r="BT60">
        <f>sum_all_txt!BX59</f>
        <v>0</v>
      </c>
      <c r="BU60">
        <f>sum_all_txt!BY59</f>
        <v>0</v>
      </c>
      <c r="BV60">
        <f>sum_all_txt!BZ59</f>
        <v>0</v>
      </c>
      <c r="BW60">
        <f>sum_all_txt!CA59</f>
        <v>0</v>
      </c>
      <c r="BX60">
        <f>sum_all_txt!CB59</f>
        <v>0</v>
      </c>
      <c r="BY60">
        <f>sum_all_txt!CC59</f>
        <v>0</v>
      </c>
      <c r="BZ60">
        <f>sum_all_txt!CD59</f>
        <v>0</v>
      </c>
      <c r="CA60">
        <f>sum_all_txt!CE59</f>
        <v>0</v>
      </c>
      <c r="CB60">
        <f>sum_all_txt!CF59</f>
        <v>0</v>
      </c>
      <c r="CC60">
        <f>sum_all_txt!CG59</f>
        <v>0</v>
      </c>
      <c r="CD60">
        <f>sum_all_txt!CH59</f>
        <v>0</v>
      </c>
      <c r="CE60">
        <f>sum_all_txt!CI59</f>
        <v>0</v>
      </c>
      <c r="CF60">
        <f>sum_all_txt!CJ59</f>
        <v>0</v>
      </c>
      <c r="CG60">
        <f>sum_all_txt!CK59</f>
        <v>0</v>
      </c>
      <c r="CH60">
        <f>sum_all_txt!CL59</f>
        <v>0</v>
      </c>
      <c r="CI60">
        <f>sum_all_txt!CM59</f>
        <v>0</v>
      </c>
      <c r="CJ60">
        <f>sum_all_txt!CN59</f>
        <v>0</v>
      </c>
      <c r="CK60">
        <f>sum_all_txt!CO59</f>
        <v>0</v>
      </c>
      <c r="CL60">
        <f>sum_all_txt!CP59</f>
        <v>0</v>
      </c>
      <c r="CM60">
        <f>sum_all_txt!CQ59</f>
        <v>0</v>
      </c>
      <c r="CN60">
        <f>sum_all_txt!CR59</f>
        <v>0</v>
      </c>
      <c r="CO60">
        <f>sum_all_txt!CS59</f>
        <v>0</v>
      </c>
      <c r="CP60">
        <f>sum_all_txt!CT59</f>
        <v>0</v>
      </c>
      <c r="CQ60">
        <f>sum_all_txt!CU59</f>
        <v>0</v>
      </c>
      <c r="CR60">
        <f>sum_all_txt!CV59</f>
        <v>0</v>
      </c>
      <c r="CS60">
        <f>sum_all_txt!CW59</f>
        <v>0</v>
      </c>
      <c r="CT60">
        <f>sum_all_txt!CX59</f>
        <v>0</v>
      </c>
      <c r="CU60">
        <f>sum_all_txt!CY59</f>
        <v>0</v>
      </c>
      <c r="CV60">
        <f>sum_all_txt!CZ59</f>
        <v>0</v>
      </c>
      <c r="CW60">
        <f>sum_all_txt!DA59</f>
        <v>0</v>
      </c>
      <c r="CX60">
        <f>sum_all_txt!DB59</f>
        <v>0</v>
      </c>
      <c r="CY60">
        <f>sum_all_txt!DC59</f>
        <v>0</v>
      </c>
      <c r="CZ60">
        <f>sum_all_txt!DD59</f>
        <v>0</v>
      </c>
      <c r="DA60">
        <f>sum_all_txt!DE59</f>
        <v>0</v>
      </c>
      <c r="DB60">
        <f>sum_all_txt!DF59</f>
        <v>0</v>
      </c>
      <c r="DC60">
        <f>sum_all_txt!DG59</f>
        <v>0</v>
      </c>
      <c r="DD60">
        <f>sum_all_txt!DH59</f>
        <v>0</v>
      </c>
      <c r="DE60">
        <f>sum_all_txt!DI59</f>
        <v>0</v>
      </c>
      <c r="DF60">
        <f>sum_all_txt!DJ59</f>
        <v>0</v>
      </c>
      <c r="DG60">
        <f>sum_all_txt!DK59</f>
        <v>0</v>
      </c>
      <c r="DH60">
        <f>sum_all_txt!DL59</f>
        <v>0</v>
      </c>
      <c r="DI60">
        <f>sum_all_txt!DM59</f>
        <v>0</v>
      </c>
      <c r="DJ60">
        <f>sum_all_txt!DN59</f>
        <v>0</v>
      </c>
      <c r="DK60">
        <f>sum_all_txt!DO59</f>
        <v>0</v>
      </c>
      <c r="DL60">
        <f>sum_all_txt!DP59</f>
        <v>0</v>
      </c>
    </row>
    <row r="61" spans="1:116" x14ac:dyDescent="0.2">
      <c r="A61">
        <f>sum_all_txt!A60</f>
        <v>0</v>
      </c>
      <c r="B61">
        <f>sum_all_txt!F60</f>
        <v>0</v>
      </c>
      <c r="C61">
        <f>sum_all_txt!G60</f>
        <v>0</v>
      </c>
      <c r="D61">
        <f>sum_all_txt!H60</f>
        <v>0</v>
      </c>
      <c r="E61">
        <f>sum_all_txt!I60</f>
        <v>0</v>
      </c>
      <c r="F61">
        <f>sum_all_txt!J60</f>
        <v>0</v>
      </c>
      <c r="G61">
        <f>sum_all_txt!K60</f>
        <v>0</v>
      </c>
      <c r="H61">
        <f>sum_all_txt!L60</f>
        <v>0</v>
      </c>
      <c r="I61">
        <f>sum_all_txt!M60</f>
        <v>0</v>
      </c>
      <c r="J61">
        <f>sum_all_txt!N60</f>
        <v>0</v>
      </c>
      <c r="K61">
        <f>sum_all_txt!O60</f>
        <v>0</v>
      </c>
      <c r="L61">
        <f>sum_all_txt!P60</f>
        <v>0</v>
      </c>
      <c r="M61">
        <f>sum_all_txt!Q60</f>
        <v>0</v>
      </c>
      <c r="N61">
        <f>sum_all_txt!R60</f>
        <v>0</v>
      </c>
      <c r="O61">
        <f>sum_all_txt!S60</f>
        <v>0</v>
      </c>
      <c r="P61">
        <f>sum_all_txt!T60</f>
        <v>0</v>
      </c>
      <c r="Q61">
        <f>sum_all_txt!U60</f>
        <v>0</v>
      </c>
      <c r="R61">
        <f>sum_all_txt!V60</f>
        <v>0</v>
      </c>
      <c r="S61">
        <f>sum_all_txt!W60</f>
        <v>0</v>
      </c>
      <c r="T61">
        <f>sum_all_txt!X60</f>
        <v>0</v>
      </c>
      <c r="U61">
        <f>sum_all_txt!Y60</f>
        <v>0</v>
      </c>
      <c r="V61">
        <f>sum_all_txt!Z60</f>
        <v>0</v>
      </c>
      <c r="W61">
        <f>sum_all_txt!AA60</f>
        <v>0</v>
      </c>
      <c r="X61">
        <f>sum_all_txt!AB60</f>
        <v>0</v>
      </c>
      <c r="Y61">
        <f>sum_all_txt!AC60</f>
        <v>0</v>
      </c>
      <c r="Z61">
        <f>sum_all_txt!AD60</f>
        <v>0</v>
      </c>
      <c r="AA61">
        <f>sum_all_txt!AE60</f>
        <v>0</v>
      </c>
      <c r="AB61">
        <f>sum_all_txt!AF60</f>
        <v>0</v>
      </c>
      <c r="AC61">
        <f>sum_all_txt!AG60</f>
        <v>0</v>
      </c>
      <c r="AD61">
        <f>sum_all_txt!AH60</f>
        <v>0</v>
      </c>
      <c r="AE61">
        <f>sum_all_txt!AI60</f>
        <v>0</v>
      </c>
      <c r="AF61">
        <f>sum_all_txt!AJ60</f>
        <v>0</v>
      </c>
      <c r="AG61">
        <f>sum_all_txt!AK60</f>
        <v>0</v>
      </c>
      <c r="AH61">
        <f>sum_all_txt!AL60</f>
        <v>0</v>
      </c>
      <c r="AI61">
        <f>sum_all_txt!AM60</f>
        <v>0</v>
      </c>
      <c r="AJ61">
        <f>sum_all_txt!AN60</f>
        <v>0</v>
      </c>
      <c r="AK61">
        <f>sum_all_txt!AO60</f>
        <v>0</v>
      </c>
      <c r="AL61">
        <f>sum_all_txt!AP60</f>
        <v>0</v>
      </c>
      <c r="AM61">
        <f>sum_all_txt!AQ60</f>
        <v>0</v>
      </c>
      <c r="AN61">
        <f>sum_all_txt!AR60</f>
        <v>0</v>
      </c>
      <c r="AO61">
        <f>sum_all_txt!AS60</f>
        <v>0</v>
      </c>
      <c r="AP61">
        <f>sum_all_txt!AT60</f>
        <v>0</v>
      </c>
      <c r="AQ61">
        <f>sum_all_txt!AU60</f>
        <v>0</v>
      </c>
      <c r="AR61">
        <f>sum_all_txt!AV60</f>
        <v>0</v>
      </c>
      <c r="AS61">
        <f>sum_all_txt!AW60</f>
        <v>0</v>
      </c>
      <c r="AT61">
        <f>sum_all_txt!AX60</f>
        <v>0</v>
      </c>
      <c r="AU61">
        <f>sum_all_txt!AY60</f>
        <v>0</v>
      </c>
      <c r="AV61">
        <f>sum_all_txt!AZ60</f>
        <v>0</v>
      </c>
      <c r="AW61">
        <f>sum_all_txt!BA60</f>
        <v>0</v>
      </c>
      <c r="AX61">
        <f>sum_all_txt!BB60</f>
        <v>0</v>
      </c>
      <c r="AY61">
        <f>sum_all_txt!BC60</f>
        <v>0</v>
      </c>
      <c r="AZ61">
        <f>sum_all_txt!BD60</f>
        <v>0</v>
      </c>
      <c r="BA61">
        <f>sum_all_txt!BE60</f>
        <v>0</v>
      </c>
      <c r="BB61">
        <f>sum_all_txt!BF60</f>
        <v>0</v>
      </c>
      <c r="BC61">
        <f>sum_all_txt!BG60</f>
        <v>0</v>
      </c>
      <c r="BD61">
        <f>sum_all_txt!BH60</f>
        <v>0</v>
      </c>
      <c r="BE61">
        <f>sum_all_txt!BI60</f>
        <v>0</v>
      </c>
      <c r="BF61">
        <f>sum_all_txt!BJ60</f>
        <v>0</v>
      </c>
      <c r="BG61">
        <f>sum_all_txt!BK60</f>
        <v>0</v>
      </c>
      <c r="BH61">
        <f>sum_all_txt!BL60</f>
        <v>0</v>
      </c>
      <c r="BI61">
        <f>sum_all_txt!BM60</f>
        <v>0</v>
      </c>
      <c r="BJ61">
        <f>sum_all_txt!BN60</f>
        <v>0</v>
      </c>
      <c r="BK61">
        <f>sum_all_txt!BO60</f>
        <v>0</v>
      </c>
      <c r="BL61">
        <f>sum_all_txt!BP60</f>
        <v>0</v>
      </c>
      <c r="BM61">
        <f>sum_all_txt!BQ60</f>
        <v>0</v>
      </c>
      <c r="BN61">
        <f>sum_all_txt!BR60</f>
        <v>0</v>
      </c>
      <c r="BO61">
        <f>sum_all_txt!BS60</f>
        <v>0</v>
      </c>
      <c r="BP61">
        <f>sum_all_txt!BT60</f>
        <v>0</v>
      </c>
      <c r="BQ61">
        <f>sum_all_txt!BU60</f>
        <v>0</v>
      </c>
      <c r="BR61">
        <f>sum_all_txt!BV60</f>
        <v>0</v>
      </c>
      <c r="BS61">
        <f>sum_all_txt!BW60</f>
        <v>0</v>
      </c>
      <c r="BT61">
        <f>sum_all_txt!BX60</f>
        <v>0</v>
      </c>
      <c r="BU61">
        <f>sum_all_txt!BY60</f>
        <v>0</v>
      </c>
      <c r="BV61">
        <f>sum_all_txt!BZ60</f>
        <v>0</v>
      </c>
      <c r="BW61">
        <f>sum_all_txt!CA60</f>
        <v>0</v>
      </c>
      <c r="BX61">
        <f>sum_all_txt!CB60</f>
        <v>0</v>
      </c>
      <c r="BY61">
        <f>sum_all_txt!CC60</f>
        <v>0</v>
      </c>
      <c r="BZ61">
        <f>sum_all_txt!CD60</f>
        <v>0</v>
      </c>
      <c r="CA61">
        <f>sum_all_txt!CE60</f>
        <v>0</v>
      </c>
      <c r="CB61">
        <f>sum_all_txt!CF60</f>
        <v>0</v>
      </c>
      <c r="CC61">
        <f>sum_all_txt!CG60</f>
        <v>0</v>
      </c>
      <c r="CD61">
        <f>sum_all_txt!CH60</f>
        <v>0</v>
      </c>
      <c r="CE61">
        <f>sum_all_txt!CI60</f>
        <v>0</v>
      </c>
      <c r="CF61">
        <f>sum_all_txt!CJ60</f>
        <v>0</v>
      </c>
      <c r="CG61">
        <f>sum_all_txt!CK60</f>
        <v>0</v>
      </c>
      <c r="CH61">
        <f>sum_all_txt!CL60</f>
        <v>0</v>
      </c>
      <c r="CI61">
        <f>sum_all_txt!CM60</f>
        <v>0</v>
      </c>
      <c r="CJ61">
        <f>sum_all_txt!CN60</f>
        <v>0</v>
      </c>
      <c r="CK61">
        <f>sum_all_txt!CO60</f>
        <v>0</v>
      </c>
      <c r="CL61">
        <f>sum_all_txt!CP60</f>
        <v>0</v>
      </c>
      <c r="CM61">
        <f>sum_all_txt!CQ60</f>
        <v>0</v>
      </c>
      <c r="CN61">
        <f>sum_all_txt!CR60</f>
        <v>0</v>
      </c>
      <c r="CO61">
        <f>sum_all_txt!CS60</f>
        <v>0</v>
      </c>
      <c r="CP61">
        <f>sum_all_txt!CT60</f>
        <v>0</v>
      </c>
      <c r="CQ61">
        <f>sum_all_txt!CU60</f>
        <v>0</v>
      </c>
      <c r="CR61">
        <f>sum_all_txt!CV60</f>
        <v>0</v>
      </c>
      <c r="CS61">
        <f>sum_all_txt!CW60</f>
        <v>0</v>
      </c>
      <c r="CT61">
        <f>sum_all_txt!CX60</f>
        <v>0</v>
      </c>
      <c r="CU61">
        <f>sum_all_txt!CY60</f>
        <v>0</v>
      </c>
      <c r="CV61">
        <f>sum_all_txt!CZ60</f>
        <v>0</v>
      </c>
      <c r="CW61">
        <f>sum_all_txt!DA60</f>
        <v>0</v>
      </c>
      <c r="CX61">
        <f>sum_all_txt!DB60</f>
        <v>0</v>
      </c>
      <c r="CY61">
        <f>sum_all_txt!DC60</f>
        <v>0</v>
      </c>
      <c r="CZ61">
        <f>sum_all_txt!DD60</f>
        <v>0</v>
      </c>
      <c r="DA61">
        <f>sum_all_txt!DE60</f>
        <v>0</v>
      </c>
      <c r="DB61">
        <f>sum_all_txt!DF60</f>
        <v>0</v>
      </c>
      <c r="DC61">
        <f>sum_all_txt!DG60</f>
        <v>0</v>
      </c>
      <c r="DD61">
        <f>sum_all_txt!DH60</f>
        <v>0</v>
      </c>
      <c r="DE61">
        <f>sum_all_txt!DI60</f>
        <v>0</v>
      </c>
      <c r="DF61">
        <f>sum_all_txt!DJ60</f>
        <v>0</v>
      </c>
      <c r="DG61">
        <f>sum_all_txt!DK60</f>
        <v>0</v>
      </c>
      <c r="DH61">
        <f>sum_all_txt!DL60</f>
        <v>0</v>
      </c>
      <c r="DI61">
        <f>sum_all_txt!DM60</f>
        <v>0</v>
      </c>
      <c r="DJ61">
        <f>sum_all_txt!DN60</f>
        <v>0</v>
      </c>
      <c r="DK61">
        <f>sum_all_txt!DO60</f>
        <v>0</v>
      </c>
      <c r="DL61">
        <f>sum_all_txt!DP60</f>
        <v>0</v>
      </c>
    </row>
    <row r="62" spans="1:116" x14ac:dyDescent="0.2">
      <c r="A62">
        <f>sum_all_txt!A61</f>
        <v>0</v>
      </c>
      <c r="B62">
        <f>sum_all_txt!F61</f>
        <v>0</v>
      </c>
      <c r="C62">
        <f>sum_all_txt!G61</f>
        <v>0</v>
      </c>
      <c r="D62">
        <f>sum_all_txt!H61</f>
        <v>0</v>
      </c>
      <c r="E62">
        <f>sum_all_txt!I61</f>
        <v>0</v>
      </c>
      <c r="F62">
        <f>sum_all_txt!J61</f>
        <v>0</v>
      </c>
      <c r="G62">
        <f>sum_all_txt!K61</f>
        <v>0</v>
      </c>
      <c r="H62">
        <f>sum_all_txt!L61</f>
        <v>0</v>
      </c>
      <c r="I62">
        <f>sum_all_txt!M61</f>
        <v>0</v>
      </c>
      <c r="J62">
        <f>sum_all_txt!N61</f>
        <v>0</v>
      </c>
      <c r="K62">
        <f>sum_all_txt!O61</f>
        <v>0</v>
      </c>
      <c r="L62">
        <f>sum_all_txt!P61</f>
        <v>0</v>
      </c>
      <c r="M62">
        <f>sum_all_txt!Q61</f>
        <v>0</v>
      </c>
      <c r="N62">
        <f>sum_all_txt!R61</f>
        <v>0</v>
      </c>
      <c r="O62">
        <f>sum_all_txt!S61</f>
        <v>0</v>
      </c>
      <c r="P62">
        <f>sum_all_txt!T61</f>
        <v>0</v>
      </c>
      <c r="Q62">
        <f>sum_all_txt!U61</f>
        <v>0</v>
      </c>
      <c r="R62">
        <f>sum_all_txt!V61</f>
        <v>0</v>
      </c>
      <c r="S62">
        <f>sum_all_txt!W61</f>
        <v>0</v>
      </c>
      <c r="T62">
        <f>sum_all_txt!X61</f>
        <v>0</v>
      </c>
      <c r="U62">
        <f>sum_all_txt!Y61</f>
        <v>0</v>
      </c>
      <c r="V62">
        <f>sum_all_txt!Z61</f>
        <v>0</v>
      </c>
      <c r="W62">
        <f>sum_all_txt!AA61</f>
        <v>0</v>
      </c>
      <c r="X62">
        <f>sum_all_txt!AB61</f>
        <v>0</v>
      </c>
      <c r="Y62">
        <f>sum_all_txt!AC61</f>
        <v>0</v>
      </c>
      <c r="Z62">
        <f>sum_all_txt!AD61</f>
        <v>0</v>
      </c>
      <c r="AA62">
        <f>sum_all_txt!AE61</f>
        <v>0</v>
      </c>
      <c r="AB62">
        <f>sum_all_txt!AF61</f>
        <v>0</v>
      </c>
      <c r="AC62">
        <f>sum_all_txt!AG61</f>
        <v>0</v>
      </c>
      <c r="AD62">
        <f>sum_all_txt!AH61</f>
        <v>0</v>
      </c>
      <c r="AE62">
        <f>sum_all_txt!AI61</f>
        <v>0</v>
      </c>
      <c r="AF62">
        <f>sum_all_txt!AJ61</f>
        <v>0</v>
      </c>
      <c r="AG62">
        <f>sum_all_txt!AK61</f>
        <v>0</v>
      </c>
      <c r="AH62">
        <f>sum_all_txt!AL61</f>
        <v>0</v>
      </c>
      <c r="AI62">
        <f>sum_all_txt!AM61</f>
        <v>0</v>
      </c>
      <c r="AJ62">
        <f>sum_all_txt!AN61</f>
        <v>0</v>
      </c>
      <c r="AK62">
        <f>sum_all_txt!AO61</f>
        <v>0</v>
      </c>
      <c r="AL62">
        <f>sum_all_txt!AP61</f>
        <v>0</v>
      </c>
      <c r="AM62">
        <f>sum_all_txt!AQ61</f>
        <v>0</v>
      </c>
      <c r="AN62">
        <f>sum_all_txt!AR61</f>
        <v>0</v>
      </c>
      <c r="AO62">
        <f>sum_all_txt!AS61</f>
        <v>0</v>
      </c>
      <c r="AP62">
        <f>sum_all_txt!AT61</f>
        <v>0</v>
      </c>
      <c r="AQ62">
        <f>sum_all_txt!AU61</f>
        <v>0</v>
      </c>
      <c r="AR62">
        <f>sum_all_txt!AV61</f>
        <v>0</v>
      </c>
      <c r="AS62">
        <f>sum_all_txt!AW61</f>
        <v>0</v>
      </c>
      <c r="AT62">
        <f>sum_all_txt!AX61</f>
        <v>0</v>
      </c>
      <c r="AU62">
        <f>sum_all_txt!AY61</f>
        <v>0</v>
      </c>
      <c r="AV62">
        <f>sum_all_txt!AZ61</f>
        <v>0</v>
      </c>
      <c r="AW62">
        <f>sum_all_txt!BA61</f>
        <v>0</v>
      </c>
      <c r="AX62">
        <f>sum_all_txt!BB61</f>
        <v>0</v>
      </c>
      <c r="AY62">
        <f>sum_all_txt!BC61</f>
        <v>0</v>
      </c>
      <c r="AZ62">
        <f>sum_all_txt!BD61</f>
        <v>0</v>
      </c>
      <c r="BA62">
        <f>sum_all_txt!BE61</f>
        <v>0</v>
      </c>
      <c r="BB62">
        <f>sum_all_txt!BF61</f>
        <v>0</v>
      </c>
      <c r="BC62">
        <f>sum_all_txt!BG61</f>
        <v>0</v>
      </c>
      <c r="BD62">
        <f>sum_all_txt!BH61</f>
        <v>0</v>
      </c>
      <c r="BE62">
        <f>sum_all_txt!BI61</f>
        <v>0</v>
      </c>
      <c r="BF62">
        <f>sum_all_txt!BJ61</f>
        <v>0</v>
      </c>
      <c r="BG62">
        <f>sum_all_txt!BK61</f>
        <v>0</v>
      </c>
      <c r="BH62">
        <f>sum_all_txt!BL61</f>
        <v>0</v>
      </c>
      <c r="BI62">
        <f>sum_all_txt!BM61</f>
        <v>0</v>
      </c>
      <c r="BJ62">
        <f>sum_all_txt!BN61</f>
        <v>0</v>
      </c>
      <c r="BK62">
        <f>sum_all_txt!BO61</f>
        <v>0</v>
      </c>
      <c r="BL62">
        <f>sum_all_txt!BP61</f>
        <v>0</v>
      </c>
      <c r="BM62">
        <f>sum_all_txt!BQ61</f>
        <v>0</v>
      </c>
      <c r="BN62">
        <f>sum_all_txt!BR61</f>
        <v>0</v>
      </c>
      <c r="BO62">
        <f>sum_all_txt!BS61</f>
        <v>0</v>
      </c>
      <c r="BP62">
        <f>sum_all_txt!BT61</f>
        <v>0</v>
      </c>
      <c r="BQ62">
        <f>sum_all_txt!BU61</f>
        <v>0</v>
      </c>
      <c r="BR62">
        <f>sum_all_txt!BV61</f>
        <v>0</v>
      </c>
      <c r="BS62">
        <f>sum_all_txt!BW61</f>
        <v>0</v>
      </c>
      <c r="BT62">
        <f>sum_all_txt!BX61</f>
        <v>0</v>
      </c>
      <c r="BU62">
        <f>sum_all_txt!BY61</f>
        <v>0</v>
      </c>
      <c r="BV62">
        <f>sum_all_txt!BZ61</f>
        <v>0</v>
      </c>
      <c r="BW62">
        <f>sum_all_txt!CA61</f>
        <v>0</v>
      </c>
      <c r="BX62">
        <f>sum_all_txt!CB61</f>
        <v>0</v>
      </c>
      <c r="BY62">
        <f>sum_all_txt!CC61</f>
        <v>0</v>
      </c>
      <c r="BZ62">
        <f>sum_all_txt!CD61</f>
        <v>0</v>
      </c>
      <c r="CA62">
        <f>sum_all_txt!CE61</f>
        <v>0</v>
      </c>
      <c r="CB62">
        <f>sum_all_txt!CF61</f>
        <v>0</v>
      </c>
      <c r="CC62">
        <f>sum_all_txt!CG61</f>
        <v>0</v>
      </c>
      <c r="CD62">
        <f>sum_all_txt!CH61</f>
        <v>0</v>
      </c>
      <c r="CE62">
        <f>sum_all_txt!CI61</f>
        <v>0</v>
      </c>
      <c r="CF62">
        <f>sum_all_txt!CJ61</f>
        <v>0</v>
      </c>
      <c r="CG62">
        <f>sum_all_txt!CK61</f>
        <v>0</v>
      </c>
      <c r="CH62">
        <f>sum_all_txt!CL61</f>
        <v>0</v>
      </c>
      <c r="CI62">
        <f>sum_all_txt!CM61</f>
        <v>0</v>
      </c>
      <c r="CJ62">
        <f>sum_all_txt!CN61</f>
        <v>0</v>
      </c>
      <c r="CK62">
        <f>sum_all_txt!CO61</f>
        <v>0</v>
      </c>
      <c r="CL62">
        <f>sum_all_txt!CP61</f>
        <v>0</v>
      </c>
      <c r="CM62">
        <f>sum_all_txt!CQ61</f>
        <v>0</v>
      </c>
      <c r="CN62">
        <f>sum_all_txt!CR61</f>
        <v>0</v>
      </c>
      <c r="CO62">
        <f>sum_all_txt!CS61</f>
        <v>0</v>
      </c>
      <c r="CP62">
        <f>sum_all_txt!CT61</f>
        <v>0</v>
      </c>
      <c r="CQ62">
        <f>sum_all_txt!CU61</f>
        <v>0</v>
      </c>
      <c r="CR62">
        <f>sum_all_txt!CV61</f>
        <v>0</v>
      </c>
      <c r="CS62">
        <f>sum_all_txt!CW61</f>
        <v>0</v>
      </c>
      <c r="CT62">
        <f>sum_all_txt!CX61</f>
        <v>0</v>
      </c>
      <c r="CU62">
        <f>sum_all_txt!CY61</f>
        <v>0</v>
      </c>
      <c r="CV62">
        <f>sum_all_txt!CZ61</f>
        <v>0</v>
      </c>
      <c r="CW62">
        <f>sum_all_txt!DA61</f>
        <v>0</v>
      </c>
      <c r="CX62">
        <f>sum_all_txt!DB61</f>
        <v>0</v>
      </c>
      <c r="CY62">
        <f>sum_all_txt!DC61</f>
        <v>0</v>
      </c>
      <c r="CZ62">
        <f>sum_all_txt!DD61</f>
        <v>0</v>
      </c>
      <c r="DA62">
        <f>sum_all_txt!DE61</f>
        <v>0</v>
      </c>
      <c r="DB62">
        <f>sum_all_txt!DF61</f>
        <v>0</v>
      </c>
      <c r="DC62">
        <f>sum_all_txt!DG61</f>
        <v>0</v>
      </c>
      <c r="DD62">
        <f>sum_all_txt!DH61</f>
        <v>0</v>
      </c>
      <c r="DE62">
        <f>sum_all_txt!DI61</f>
        <v>0</v>
      </c>
      <c r="DF62">
        <f>sum_all_txt!DJ61</f>
        <v>0</v>
      </c>
      <c r="DG62">
        <f>sum_all_txt!DK61</f>
        <v>0</v>
      </c>
      <c r="DH62">
        <f>sum_all_txt!DL61</f>
        <v>0</v>
      </c>
      <c r="DI62">
        <f>sum_all_txt!DM61</f>
        <v>0</v>
      </c>
      <c r="DJ62">
        <f>sum_all_txt!DN61</f>
        <v>0</v>
      </c>
      <c r="DK62">
        <f>sum_all_txt!DO61</f>
        <v>0</v>
      </c>
      <c r="DL62">
        <f>sum_all_txt!DP61</f>
        <v>0</v>
      </c>
    </row>
    <row r="63" spans="1:116" x14ac:dyDescent="0.2">
      <c r="A63">
        <f>sum_all_txt!A62</f>
        <v>0</v>
      </c>
      <c r="B63">
        <f>sum_all_txt!F62</f>
        <v>0</v>
      </c>
      <c r="C63">
        <f>sum_all_txt!G62</f>
        <v>0</v>
      </c>
      <c r="D63">
        <f>sum_all_txt!H62</f>
        <v>0</v>
      </c>
      <c r="E63">
        <f>sum_all_txt!I62</f>
        <v>0</v>
      </c>
      <c r="F63">
        <f>sum_all_txt!J62</f>
        <v>0</v>
      </c>
      <c r="G63">
        <f>sum_all_txt!K62</f>
        <v>0</v>
      </c>
      <c r="H63">
        <f>sum_all_txt!L62</f>
        <v>0</v>
      </c>
      <c r="I63">
        <f>sum_all_txt!M62</f>
        <v>0</v>
      </c>
      <c r="J63">
        <f>sum_all_txt!N62</f>
        <v>0</v>
      </c>
      <c r="K63">
        <f>sum_all_txt!O62</f>
        <v>0</v>
      </c>
      <c r="L63">
        <f>sum_all_txt!P62</f>
        <v>0</v>
      </c>
      <c r="M63">
        <f>sum_all_txt!Q62</f>
        <v>0</v>
      </c>
      <c r="N63">
        <f>sum_all_txt!R62</f>
        <v>0</v>
      </c>
      <c r="O63">
        <f>sum_all_txt!S62</f>
        <v>0</v>
      </c>
      <c r="P63">
        <f>sum_all_txt!T62</f>
        <v>0</v>
      </c>
      <c r="Q63">
        <f>sum_all_txt!U62</f>
        <v>0</v>
      </c>
      <c r="R63">
        <f>sum_all_txt!V62</f>
        <v>0</v>
      </c>
      <c r="S63">
        <f>sum_all_txt!W62</f>
        <v>0</v>
      </c>
      <c r="T63">
        <f>sum_all_txt!X62</f>
        <v>0</v>
      </c>
      <c r="U63">
        <f>sum_all_txt!Y62</f>
        <v>0</v>
      </c>
      <c r="V63">
        <f>sum_all_txt!Z62</f>
        <v>0</v>
      </c>
      <c r="W63">
        <f>sum_all_txt!AA62</f>
        <v>0</v>
      </c>
      <c r="X63">
        <f>sum_all_txt!AB62</f>
        <v>0</v>
      </c>
      <c r="Y63">
        <f>sum_all_txt!AC62</f>
        <v>0</v>
      </c>
      <c r="Z63">
        <f>sum_all_txt!AD62</f>
        <v>0</v>
      </c>
      <c r="AA63">
        <f>sum_all_txt!AE62</f>
        <v>0</v>
      </c>
      <c r="AB63">
        <f>sum_all_txt!AF62</f>
        <v>0</v>
      </c>
      <c r="AC63">
        <f>sum_all_txt!AG62</f>
        <v>0</v>
      </c>
      <c r="AD63">
        <f>sum_all_txt!AH62</f>
        <v>0</v>
      </c>
      <c r="AE63">
        <f>sum_all_txt!AI62</f>
        <v>0</v>
      </c>
      <c r="AF63">
        <f>sum_all_txt!AJ62</f>
        <v>0</v>
      </c>
      <c r="AG63">
        <f>sum_all_txt!AK62</f>
        <v>0</v>
      </c>
      <c r="AH63">
        <f>sum_all_txt!AL62</f>
        <v>0</v>
      </c>
      <c r="AI63">
        <f>sum_all_txt!AM62</f>
        <v>0</v>
      </c>
      <c r="AJ63">
        <f>sum_all_txt!AN62</f>
        <v>0</v>
      </c>
      <c r="AK63">
        <f>sum_all_txt!AO62</f>
        <v>0</v>
      </c>
      <c r="AL63">
        <f>sum_all_txt!AP62</f>
        <v>0</v>
      </c>
      <c r="AM63">
        <f>sum_all_txt!AQ62</f>
        <v>0</v>
      </c>
      <c r="AN63">
        <f>sum_all_txt!AR62</f>
        <v>0</v>
      </c>
      <c r="AO63">
        <f>sum_all_txt!AS62</f>
        <v>0</v>
      </c>
      <c r="AP63">
        <f>sum_all_txt!AT62</f>
        <v>0</v>
      </c>
      <c r="AQ63">
        <f>sum_all_txt!AU62</f>
        <v>0</v>
      </c>
      <c r="AR63">
        <f>sum_all_txt!AV62</f>
        <v>0</v>
      </c>
      <c r="AS63">
        <f>sum_all_txt!AW62</f>
        <v>0</v>
      </c>
      <c r="AT63">
        <f>sum_all_txt!AX62</f>
        <v>0</v>
      </c>
      <c r="AU63">
        <f>sum_all_txt!AY62</f>
        <v>0</v>
      </c>
      <c r="AV63">
        <f>sum_all_txt!AZ62</f>
        <v>0</v>
      </c>
      <c r="AW63">
        <f>sum_all_txt!BA62</f>
        <v>0</v>
      </c>
      <c r="AX63">
        <f>sum_all_txt!BB62</f>
        <v>0</v>
      </c>
      <c r="AY63">
        <f>sum_all_txt!BC62</f>
        <v>0</v>
      </c>
      <c r="AZ63">
        <f>sum_all_txt!BD62</f>
        <v>0</v>
      </c>
      <c r="BA63">
        <f>sum_all_txt!BE62</f>
        <v>0</v>
      </c>
      <c r="BB63">
        <f>sum_all_txt!BF62</f>
        <v>0</v>
      </c>
      <c r="BC63">
        <f>sum_all_txt!BG62</f>
        <v>0</v>
      </c>
      <c r="BD63">
        <f>sum_all_txt!BH62</f>
        <v>0</v>
      </c>
      <c r="BE63">
        <f>sum_all_txt!BI62</f>
        <v>0</v>
      </c>
      <c r="BF63">
        <f>sum_all_txt!BJ62</f>
        <v>0</v>
      </c>
      <c r="BG63">
        <f>sum_all_txt!BK62</f>
        <v>0</v>
      </c>
      <c r="BH63">
        <f>sum_all_txt!BL62</f>
        <v>0</v>
      </c>
      <c r="BI63">
        <f>sum_all_txt!BM62</f>
        <v>0</v>
      </c>
      <c r="BJ63">
        <f>sum_all_txt!BN62</f>
        <v>0</v>
      </c>
      <c r="BK63">
        <f>sum_all_txt!BO62</f>
        <v>0</v>
      </c>
      <c r="BL63">
        <f>sum_all_txt!BP62</f>
        <v>0</v>
      </c>
      <c r="BM63">
        <f>sum_all_txt!BQ62</f>
        <v>0</v>
      </c>
      <c r="BN63">
        <f>sum_all_txt!BR62</f>
        <v>0</v>
      </c>
      <c r="BO63">
        <f>sum_all_txt!BS62</f>
        <v>0</v>
      </c>
      <c r="BP63">
        <f>sum_all_txt!BT62</f>
        <v>0</v>
      </c>
      <c r="BQ63">
        <f>sum_all_txt!BU62</f>
        <v>0</v>
      </c>
      <c r="BR63">
        <f>sum_all_txt!BV62</f>
        <v>0</v>
      </c>
      <c r="BS63">
        <f>sum_all_txt!BW62</f>
        <v>0</v>
      </c>
      <c r="BT63">
        <f>sum_all_txt!BX62</f>
        <v>0</v>
      </c>
      <c r="BU63">
        <f>sum_all_txt!BY62</f>
        <v>0</v>
      </c>
      <c r="BV63">
        <f>sum_all_txt!BZ62</f>
        <v>0</v>
      </c>
      <c r="BW63">
        <f>sum_all_txt!CA62</f>
        <v>0</v>
      </c>
      <c r="BX63">
        <f>sum_all_txt!CB62</f>
        <v>0</v>
      </c>
      <c r="BY63">
        <f>sum_all_txt!CC62</f>
        <v>0</v>
      </c>
      <c r="BZ63">
        <f>sum_all_txt!CD62</f>
        <v>0</v>
      </c>
      <c r="CA63">
        <f>sum_all_txt!CE62</f>
        <v>0</v>
      </c>
      <c r="CB63">
        <f>sum_all_txt!CF62</f>
        <v>0</v>
      </c>
      <c r="CC63">
        <f>sum_all_txt!CG62</f>
        <v>0</v>
      </c>
      <c r="CD63">
        <f>sum_all_txt!CH62</f>
        <v>0</v>
      </c>
      <c r="CE63">
        <f>sum_all_txt!CI62</f>
        <v>0</v>
      </c>
      <c r="CF63">
        <f>sum_all_txt!CJ62</f>
        <v>0</v>
      </c>
      <c r="CG63">
        <f>sum_all_txt!CK62</f>
        <v>0</v>
      </c>
      <c r="CH63">
        <f>sum_all_txt!CL62</f>
        <v>0</v>
      </c>
      <c r="CI63">
        <f>sum_all_txt!CM62</f>
        <v>0</v>
      </c>
      <c r="CJ63">
        <f>sum_all_txt!CN62</f>
        <v>0</v>
      </c>
      <c r="CK63">
        <f>sum_all_txt!CO62</f>
        <v>0</v>
      </c>
      <c r="CL63">
        <f>sum_all_txt!CP62</f>
        <v>0</v>
      </c>
      <c r="CM63">
        <f>sum_all_txt!CQ62</f>
        <v>0</v>
      </c>
      <c r="CN63">
        <f>sum_all_txt!CR62</f>
        <v>0</v>
      </c>
      <c r="CO63">
        <f>sum_all_txt!CS62</f>
        <v>0</v>
      </c>
      <c r="CP63">
        <f>sum_all_txt!CT62</f>
        <v>0</v>
      </c>
      <c r="CQ63">
        <f>sum_all_txt!CU62</f>
        <v>0</v>
      </c>
      <c r="CR63">
        <f>sum_all_txt!CV62</f>
        <v>0</v>
      </c>
      <c r="CS63">
        <f>sum_all_txt!CW62</f>
        <v>0</v>
      </c>
      <c r="CT63">
        <f>sum_all_txt!CX62</f>
        <v>0</v>
      </c>
      <c r="CU63">
        <f>sum_all_txt!CY62</f>
        <v>0</v>
      </c>
      <c r="CV63">
        <f>sum_all_txt!CZ62</f>
        <v>0</v>
      </c>
      <c r="CW63">
        <f>sum_all_txt!DA62</f>
        <v>0</v>
      </c>
      <c r="CX63">
        <f>sum_all_txt!DB62</f>
        <v>0</v>
      </c>
      <c r="CY63">
        <f>sum_all_txt!DC62</f>
        <v>0</v>
      </c>
      <c r="CZ63">
        <f>sum_all_txt!DD62</f>
        <v>0</v>
      </c>
      <c r="DA63">
        <f>sum_all_txt!DE62</f>
        <v>0</v>
      </c>
      <c r="DB63">
        <f>sum_all_txt!DF62</f>
        <v>0</v>
      </c>
      <c r="DC63">
        <f>sum_all_txt!DG62</f>
        <v>0</v>
      </c>
      <c r="DD63">
        <f>sum_all_txt!DH62</f>
        <v>0</v>
      </c>
      <c r="DE63">
        <f>sum_all_txt!DI62</f>
        <v>0</v>
      </c>
      <c r="DF63">
        <f>sum_all_txt!DJ62</f>
        <v>0</v>
      </c>
      <c r="DG63">
        <f>sum_all_txt!DK62</f>
        <v>0</v>
      </c>
      <c r="DH63">
        <f>sum_all_txt!DL62</f>
        <v>0</v>
      </c>
      <c r="DI63">
        <f>sum_all_txt!DM62</f>
        <v>0</v>
      </c>
      <c r="DJ63">
        <f>sum_all_txt!DN62</f>
        <v>0</v>
      </c>
      <c r="DK63">
        <f>sum_all_txt!DO62</f>
        <v>0</v>
      </c>
      <c r="DL63">
        <f>sum_all_txt!DP62</f>
        <v>0</v>
      </c>
    </row>
    <row r="66" spans="85:116" x14ac:dyDescent="0.2">
      <c r="CG66" t="e">
        <f>CG21/CG22</f>
        <v>#DIV/0!</v>
      </c>
      <c r="CH66" t="e">
        <f t="shared" ref="CH66:DL66" si="0">CH21/CH22</f>
        <v>#DIV/0!</v>
      </c>
      <c r="CI66">
        <f t="shared" si="0"/>
        <v>0.4</v>
      </c>
      <c r="CJ66" t="e">
        <f t="shared" si="0"/>
        <v>#DIV/0!</v>
      </c>
      <c r="CK66" t="e">
        <f t="shared" si="0"/>
        <v>#DIV/0!</v>
      </c>
      <c r="CL66" t="e">
        <f t="shared" si="0"/>
        <v>#DIV/0!</v>
      </c>
      <c r="CM66" t="e">
        <f t="shared" si="0"/>
        <v>#DIV/0!</v>
      </c>
      <c r="CN66" t="e">
        <f t="shared" si="0"/>
        <v>#DIV/0!</v>
      </c>
      <c r="CO66">
        <f t="shared" si="0"/>
        <v>0.3235294117647059</v>
      </c>
      <c r="CP66" t="e">
        <f t="shared" si="0"/>
        <v>#DIV/0!</v>
      </c>
      <c r="CQ66" t="e">
        <f t="shared" si="0"/>
        <v>#DIV/0!</v>
      </c>
      <c r="CR66">
        <f t="shared" si="0"/>
        <v>5.3908355795148251E-2</v>
      </c>
      <c r="CS66">
        <f t="shared" si="0"/>
        <v>0.18901453957996769</v>
      </c>
      <c r="CT66">
        <f t="shared" si="0"/>
        <v>0.17054263565891473</v>
      </c>
      <c r="CU66">
        <f t="shared" si="0"/>
        <v>0.12560386473429952</v>
      </c>
      <c r="CV66">
        <f t="shared" si="0"/>
        <v>0.32758620689655171</v>
      </c>
      <c r="CW66">
        <f t="shared" si="0"/>
        <v>0.71174377224199292</v>
      </c>
      <c r="CX66">
        <f t="shared" si="0"/>
        <v>7.0844686648501368E-2</v>
      </c>
      <c r="CY66">
        <f t="shared" si="0"/>
        <v>0.14926372155287818</v>
      </c>
      <c r="CZ66">
        <f t="shared" si="0"/>
        <v>0.1519536903039074</v>
      </c>
      <c r="DA66">
        <f t="shared" si="0"/>
        <v>3.6363636363636362E-2</v>
      </c>
      <c r="DB66">
        <f t="shared" si="0"/>
        <v>0.18923436977599464</v>
      </c>
      <c r="DC66">
        <f t="shared" si="0"/>
        <v>0.32978723404255317</v>
      </c>
      <c r="DD66">
        <f t="shared" si="0"/>
        <v>0.14432989690721648</v>
      </c>
      <c r="DE66">
        <f t="shared" si="0"/>
        <v>0.40259740259740262</v>
      </c>
      <c r="DF66">
        <f t="shared" si="0"/>
        <v>0.14485981308411217</v>
      </c>
      <c r="DG66">
        <f t="shared" si="0"/>
        <v>0.50218613366645848</v>
      </c>
      <c r="DH66">
        <f t="shared" si="0"/>
        <v>1.8399999999999999</v>
      </c>
      <c r="DI66">
        <f t="shared" si="0"/>
        <v>1.15625</v>
      </c>
      <c r="DJ66">
        <f t="shared" si="0"/>
        <v>1.3822648292390654</v>
      </c>
      <c r="DK66" t="e">
        <f t="shared" si="0"/>
        <v>#DIV/0!</v>
      </c>
      <c r="DL66">
        <f t="shared" si="0"/>
        <v>1.5070821529745042</v>
      </c>
    </row>
    <row r="85" spans="1:116" x14ac:dyDescent="0.2">
      <c r="A85" t="s">
        <v>59</v>
      </c>
      <c r="B85">
        <v>22042</v>
      </c>
      <c r="C85">
        <v>22042</v>
      </c>
      <c r="D85">
        <v>22042</v>
      </c>
      <c r="E85">
        <v>22042</v>
      </c>
      <c r="F85">
        <v>22042</v>
      </c>
      <c r="G85">
        <v>22042</v>
      </c>
      <c r="H85">
        <v>22042</v>
      </c>
      <c r="I85">
        <v>22042</v>
      </c>
      <c r="J85">
        <v>22042</v>
      </c>
      <c r="K85">
        <v>22042</v>
      </c>
      <c r="L85">
        <v>22042</v>
      </c>
      <c r="M85">
        <v>22042</v>
      </c>
      <c r="N85">
        <v>22042</v>
      </c>
      <c r="O85">
        <v>22042</v>
      </c>
      <c r="P85">
        <v>22042</v>
      </c>
      <c r="Q85">
        <v>22042</v>
      </c>
      <c r="R85">
        <v>22042</v>
      </c>
      <c r="S85">
        <v>22042</v>
      </c>
      <c r="T85">
        <v>22042</v>
      </c>
      <c r="U85">
        <v>22042</v>
      </c>
      <c r="V85">
        <v>22042</v>
      </c>
      <c r="W85">
        <v>22042</v>
      </c>
      <c r="X85">
        <v>22042</v>
      </c>
      <c r="Y85">
        <v>22042</v>
      </c>
      <c r="Z85">
        <v>22042</v>
      </c>
      <c r="AA85">
        <v>22042</v>
      </c>
      <c r="AB85">
        <v>22042</v>
      </c>
      <c r="AC85">
        <v>22042</v>
      </c>
      <c r="AD85">
        <v>22042</v>
      </c>
      <c r="AE85">
        <v>22042</v>
      </c>
      <c r="AF85">
        <v>22042</v>
      </c>
      <c r="AG85">
        <v>22042</v>
      </c>
      <c r="AH85">
        <v>22042</v>
      </c>
      <c r="AI85">
        <v>22042</v>
      </c>
      <c r="AJ85">
        <v>22042</v>
      </c>
      <c r="AK85">
        <v>22042</v>
      </c>
      <c r="AL85">
        <v>22042</v>
      </c>
      <c r="AM85">
        <v>22042</v>
      </c>
      <c r="AN85">
        <v>22042</v>
      </c>
      <c r="AO85">
        <v>22042</v>
      </c>
      <c r="AP85">
        <v>22042</v>
      </c>
      <c r="AQ85">
        <v>22042</v>
      </c>
      <c r="AR85">
        <v>22042</v>
      </c>
      <c r="AS85">
        <v>22042</v>
      </c>
      <c r="AT85">
        <v>22042</v>
      </c>
      <c r="AU85">
        <v>22042</v>
      </c>
      <c r="AV85">
        <v>22042</v>
      </c>
      <c r="AW85">
        <v>22042</v>
      </c>
      <c r="AX85">
        <v>22042</v>
      </c>
      <c r="AY85">
        <v>22042</v>
      </c>
      <c r="AZ85">
        <v>22042</v>
      </c>
      <c r="BA85">
        <v>22042</v>
      </c>
      <c r="BB85">
        <v>22042</v>
      </c>
      <c r="BC85">
        <v>22042</v>
      </c>
      <c r="BD85">
        <v>22042</v>
      </c>
      <c r="BE85">
        <v>22042</v>
      </c>
      <c r="BF85">
        <v>22042</v>
      </c>
      <c r="BG85">
        <v>22042</v>
      </c>
      <c r="BH85">
        <v>22042</v>
      </c>
      <c r="BI85">
        <v>22042</v>
      </c>
      <c r="BJ85">
        <v>22042</v>
      </c>
      <c r="BK85">
        <v>22042</v>
      </c>
      <c r="BL85">
        <v>22042</v>
      </c>
      <c r="BM85">
        <v>22042</v>
      </c>
      <c r="BN85">
        <v>22042</v>
      </c>
      <c r="BO85">
        <v>22042</v>
      </c>
      <c r="BP85">
        <v>22042</v>
      </c>
      <c r="BQ85">
        <v>22042</v>
      </c>
      <c r="BR85">
        <v>22042</v>
      </c>
      <c r="BS85">
        <v>22042</v>
      </c>
      <c r="BT85">
        <v>22042</v>
      </c>
      <c r="BU85">
        <v>22042</v>
      </c>
      <c r="BV85">
        <v>22042</v>
      </c>
      <c r="BW85">
        <v>22042</v>
      </c>
      <c r="BX85">
        <v>22042</v>
      </c>
      <c r="BY85">
        <v>22042</v>
      </c>
      <c r="BZ85">
        <v>22042</v>
      </c>
      <c r="CA85">
        <v>22042</v>
      </c>
      <c r="CB85">
        <v>22042</v>
      </c>
      <c r="CC85">
        <v>22042</v>
      </c>
      <c r="CD85">
        <v>22042</v>
      </c>
      <c r="CE85">
        <v>22042</v>
      </c>
      <c r="CF85">
        <v>22042</v>
      </c>
      <c r="CG85">
        <v>22042</v>
      </c>
      <c r="CH85">
        <v>22042</v>
      </c>
      <c r="CI85">
        <v>22042</v>
      </c>
      <c r="CJ85">
        <v>22042</v>
      </c>
      <c r="CK85">
        <v>22042</v>
      </c>
      <c r="CL85">
        <v>22042</v>
      </c>
      <c r="CM85">
        <v>22042</v>
      </c>
      <c r="CN85">
        <v>22042</v>
      </c>
      <c r="CO85">
        <v>22042</v>
      </c>
      <c r="CP85">
        <v>22042</v>
      </c>
      <c r="CQ85">
        <v>22042</v>
      </c>
      <c r="CR85">
        <v>22042</v>
      </c>
      <c r="CS85">
        <v>22042</v>
      </c>
      <c r="CT85">
        <v>22042</v>
      </c>
      <c r="CU85">
        <v>22042</v>
      </c>
      <c r="CV85">
        <v>22042</v>
      </c>
      <c r="CW85">
        <v>22042</v>
      </c>
      <c r="CX85">
        <v>22042</v>
      </c>
      <c r="CY85">
        <v>22042</v>
      </c>
      <c r="CZ85">
        <v>22042</v>
      </c>
      <c r="DA85">
        <v>22042</v>
      </c>
      <c r="DB85">
        <v>22042</v>
      </c>
      <c r="DC85">
        <v>22042</v>
      </c>
      <c r="DD85">
        <v>22042</v>
      </c>
      <c r="DE85">
        <v>22042</v>
      </c>
      <c r="DF85">
        <v>22042</v>
      </c>
      <c r="DG85">
        <v>22042</v>
      </c>
      <c r="DH85">
        <v>22042</v>
      </c>
      <c r="DI85">
        <v>22042</v>
      </c>
      <c r="DJ85">
        <v>22042</v>
      </c>
      <c r="DK85">
        <v>22042</v>
      </c>
      <c r="DL85">
        <v>22042</v>
      </c>
    </row>
    <row r="86" spans="1:116" x14ac:dyDescent="0.2">
      <c r="A86" t="s">
        <v>20</v>
      </c>
      <c r="B86">
        <v>1901</v>
      </c>
      <c r="C86">
        <v>1902</v>
      </c>
      <c r="D86">
        <v>1903</v>
      </c>
      <c r="E86">
        <v>1904</v>
      </c>
      <c r="F86">
        <v>1905</v>
      </c>
      <c r="G86">
        <v>1906</v>
      </c>
      <c r="H86">
        <v>1907</v>
      </c>
      <c r="I86">
        <v>1908</v>
      </c>
      <c r="J86">
        <v>1909</v>
      </c>
      <c r="K86">
        <v>1910</v>
      </c>
      <c r="L86">
        <v>1911</v>
      </c>
      <c r="M86">
        <v>1912</v>
      </c>
      <c r="N86">
        <v>1913</v>
      </c>
      <c r="O86">
        <v>1914</v>
      </c>
      <c r="P86">
        <v>1915</v>
      </c>
      <c r="Q86">
        <v>1916</v>
      </c>
      <c r="R86">
        <v>1917</v>
      </c>
      <c r="S86">
        <v>1918</v>
      </c>
      <c r="T86">
        <v>1919</v>
      </c>
      <c r="U86">
        <v>1920</v>
      </c>
      <c r="V86">
        <v>1921</v>
      </c>
      <c r="W86">
        <v>1922</v>
      </c>
      <c r="X86">
        <v>1923</v>
      </c>
      <c r="Y86">
        <v>1924</v>
      </c>
      <c r="Z86">
        <v>1925</v>
      </c>
      <c r="AA86">
        <v>1926</v>
      </c>
      <c r="AB86">
        <v>1927</v>
      </c>
      <c r="AC86">
        <v>1928</v>
      </c>
      <c r="AD86">
        <v>1929</v>
      </c>
      <c r="AE86">
        <v>1930</v>
      </c>
      <c r="AF86">
        <v>1931</v>
      </c>
      <c r="AG86">
        <v>1932</v>
      </c>
      <c r="AH86">
        <v>1933</v>
      </c>
      <c r="AI86">
        <v>1934</v>
      </c>
      <c r="AJ86">
        <v>1935</v>
      </c>
      <c r="AK86">
        <v>1936</v>
      </c>
      <c r="AL86">
        <v>1937</v>
      </c>
      <c r="AM86">
        <v>1938</v>
      </c>
      <c r="AN86">
        <v>1939</v>
      </c>
      <c r="AO86">
        <v>1940</v>
      </c>
      <c r="AP86">
        <v>1941</v>
      </c>
      <c r="AQ86">
        <v>1942</v>
      </c>
      <c r="AR86">
        <v>1943</v>
      </c>
      <c r="AS86">
        <v>1944</v>
      </c>
      <c r="AT86">
        <v>1945</v>
      </c>
      <c r="AU86">
        <v>1946</v>
      </c>
      <c r="AV86">
        <v>1947</v>
      </c>
      <c r="AW86">
        <v>1948</v>
      </c>
      <c r="AX86">
        <v>1949</v>
      </c>
      <c r="AY86">
        <v>1950</v>
      </c>
      <c r="AZ86">
        <v>1951</v>
      </c>
      <c r="BA86">
        <v>1952</v>
      </c>
      <c r="BB86">
        <v>1953</v>
      </c>
      <c r="BC86">
        <v>1954</v>
      </c>
      <c r="BD86">
        <v>1955</v>
      </c>
      <c r="BE86">
        <v>1956</v>
      </c>
      <c r="BF86">
        <v>1957</v>
      </c>
      <c r="BG86">
        <v>1958</v>
      </c>
      <c r="BH86">
        <v>1959</v>
      </c>
      <c r="BI86">
        <v>1960</v>
      </c>
      <c r="BJ86">
        <v>1961</v>
      </c>
      <c r="BK86">
        <v>1962</v>
      </c>
      <c r="BL86">
        <v>1963</v>
      </c>
      <c r="BM86">
        <v>1964</v>
      </c>
      <c r="BN86">
        <v>1965</v>
      </c>
      <c r="BO86">
        <v>1966</v>
      </c>
      <c r="BP86">
        <v>1967</v>
      </c>
      <c r="BQ86">
        <v>1968</v>
      </c>
      <c r="BR86">
        <v>1969</v>
      </c>
      <c r="BS86">
        <v>1970</v>
      </c>
      <c r="BT86" s="10">
        <v>1971</v>
      </c>
      <c r="BU86" s="10">
        <v>1972</v>
      </c>
      <c r="BV86" s="10">
        <v>1973</v>
      </c>
      <c r="BW86" s="10">
        <v>1974</v>
      </c>
      <c r="BX86" s="10">
        <v>1975</v>
      </c>
      <c r="BY86" s="10">
        <v>1976</v>
      </c>
      <c r="BZ86" s="10">
        <v>1977</v>
      </c>
      <c r="CA86" s="10">
        <v>1978</v>
      </c>
      <c r="CB86" s="10">
        <v>1979</v>
      </c>
      <c r="CC86" s="10">
        <v>1980</v>
      </c>
      <c r="CD86" s="10">
        <v>1981</v>
      </c>
      <c r="CE86" s="10">
        <v>1982</v>
      </c>
      <c r="CF86" s="10">
        <v>1983</v>
      </c>
      <c r="CG86" s="10">
        <v>1984</v>
      </c>
      <c r="CH86" s="10">
        <v>1985</v>
      </c>
      <c r="CI86" s="10">
        <v>1986</v>
      </c>
      <c r="CJ86" s="10">
        <v>1987</v>
      </c>
      <c r="CK86" s="10">
        <v>1988</v>
      </c>
      <c r="CL86" s="10">
        <v>1989</v>
      </c>
      <c r="CM86" s="10">
        <v>1990</v>
      </c>
      <c r="CN86" s="10">
        <v>1991</v>
      </c>
      <c r="CO86" s="10">
        <v>1992</v>
      </c>
      <c r="CP86" s="10">
        <v>1993</v>
      </c>
      <c r="CQ86" s="10">
        <v>1994</v>
      </c>
      <c r="CR86" s="10">
        <v>1995</v>
      </c>
      <c r="CS86" s="10">
        <v>1996</v>
      </c>
      <c r="CT86" s="10">
        <v>1997</v>
      </c>
      <c r="CU86" s="10">
        <v>1998</v>
      </c>
      <c r="CV86" s="10">
        <v>1999</v>
      </c>
      <c r="CW86" s="10">
        <v>2000</v>
      </c>
      <c r="CX86" s="10">
        <v>2001</v>
      </c>
      <c r="CY86" s="10">
        <v>2002</v>
      </c>
      <c r="CZ86" s="10">
        <v>2003</v>
      </c>
      <c r="DA86" s="10">
        <v>2004</v>
      </c>
      <c r="DB86" s="10">
        <v>2005</v>
      </c>
      <c r="DC86" s="10">
        <v>2006</v>
      </c>
      <c r="DD86" s="10">
        <v>2007</v>
      </c>
      <c r="DE86" s="10">
        <v>2008</v>
      </c>
      <c r="DF86" s="10">
        <v>2009</v>
      </c>
      <c r="DG86" s="10">
        <v>2010</v>
      </c>
      <c r="DH86">
        <v>2011</v>
      </c>
      <c r="DI86">
        <v>2012</v>
      </c>
      <c r="DJ86">
        <v>2013</v>
      </c>
      <c r="DK86">
        <v>2014</v>
      </c>
      <c r="DL86">
        <v>2015</v>
      </c>
    </row>
    <row r="89" spans="1:116" x14ac:dyDescent="0.2">
      <c r="AN89" t="s">
        <v>122</v>
      </c>
      <c r="AO89">
        <v>924451</v>
      </c>
    </row>
    <row r="90" spans="1:116" x14ac:dyDescent="0.2">
      <c r="AN90" t="s">
        <v>124</v>
      </c>
      <c r="AO90">
        <f>AO89*9</f>
        <v>8320059</v>
      </c>
    </row>
    <row r="102" spans="1:116" x14ac:dyDescent="0.2">
      <c r="A102" t="s">
        <v>20</v>
      </c>
      <c r="C102">
        <v>1902</v>
      </c>
      <c r="D102">
        <v>1903</v>
      </c>
      <c r="E102">
        <v>1904</v>
      </c>
      <c r="F102">
        <v>1905</v>
      </c>
      <c r="G102">
        <v>1906</v>
      </c>
      <c r="H102">
        <v>1907</v>
      </c>
      <c r="I102">
        <v>1908</v>
      </c>
      <c r="J102">
        <v>1909</v>
      </c>
      <c r="K102">
        <v>1910</v>
      </c>
      <c r="L102">
        <v>1911</v>
      </c>
      <c r="M102">
        <v>1912</v>
      </c>
      <c r="N102">
        <v>1913</v>
      </c>
      <c r="O102">
        <v>1914</v>
      </c>
      <c r="P102">
        <v>1915</v>
      </c>
      <c r="Q102">
        <v>1916</v>
      </c>
      <c r="R102">
        <v>1917</v>
      </c>
      <c r="S102">
        <v>1918</v>
      </c>
      <c r="T102">
        <v>1919</v>
      </c>
      <c r="U102">
        <v>1920</v>
      </c>
      <c r="V102">
        <v>1921</v>
      </c>
      <c r="W102">
        <v>1922</v>
      </c>
      <c r="X102">
        <v>1923</v>
      </c>
      <c r="Y102">
        <v>1924</v>
      </c>
      <c r="Z102">
        <v>1925</v>
      </c>
      <c r="AA102">
        <v>1926</v>
      </c>
      <c r="AB102">
        <v>1927</v>
      </c>
      <c r="AC102">
        <v>1928</v>
      </c>
      <c r="AD102">
        <v>1929</v>
      </c>
      <c r="AE102">
        <v>1930</v>
      </c>
      <c r="AF102">
        <v>1931</v>
      </c>
      <c r="AG102">
        <v>1932</v>
      </c>
      <c r="AH102">
        <v>1933</v>
      </c>
      <c r="AI102">
        <v>1934</v>
      </c>
      <c r="AJ102">
        <v>1935</v>
      </c>
      <c r="AK102">
        <v>1936</v>
      </c>
      <c r="AL102">
        <v>1937</v>
      </c>
      <c r="AM102">
        <v>1938</v>
      </c>
      <c r="AN102">
        <v>1939</v>
      </c>
      <c r="AO102">
        <v>1940</v>
      </c>
      <c r="AP102">
        <v>1941</v>
      </c>
      <c r="AQ102">
        <v>1942</v>
      </c>
      <c r="AR102">
        <v>1943</v>
      </c>
      <c r="AS102">
        <v>1944</v>
      </c>
      <c r="AT102">
        <v>1945</v>
      </c>
      <c r="AU102">
        <v>1946</v>
      </c>
      <c r="AV102">
        <v>1947</v>
      </c>
      <c r="AW102">
        <v>1948</v>
      </c>
      <c r="AX102">
        <v>1949</v>
      </c>
      <c r="AY102">
        <v>1950</v>
      </c>
      <c r="AZ102">
        <v>1951</v>
      </c>
      <c r="BA102">
        <v>1952</v>
      </c>
      <c r="BB102">
        <v>1953</v>
      </c>
      <c r="BC102">
        <v>1954</v>
      </c>
      <c r="BD102">
        <v>1955</v>
      </c>
      <c r="BE102">
        <v>1956</v>
      </c>
      <c r="BF102">
        <v>1957</v>
      </c>
      <c r="BG102">
        <v>1958</v>
      </c>
      <c r="BH102">
        <v>1959</v>
      </c>
      <c r="BI102">
        <v>1960</v>
      </c>
      <c r="BJ102">
        <v>1961</v>
      </c>
      <c r="BK102">
        <v>1962</v>
      </c>
      <c r="BL102">
        <v>1963</v>
      </c>
      <c r="BM102">
        <v>1964</v>
      </c>
      <c r="BN102">
        <v>1965</v>
      </c>
      <c r="BO102">
        <v>1966</v>
      </c>
      <c r="BP102">
        <v>1967</v>
      </c>
      <c r="BQ102">
        <v>1968</v>
      </c>
      <c r="BR102">
        <v>1969</v>
      </c>
      <c r="BS102">
        <v>1970</v>
      </c>
      <c r="BT102" s="10">
        <v>1971</v>
      </c>
      <c r="BU102" s="10">
        <v>1972</v>
      </c>
      <c r="BV102" s="10">
        <v>1973</v>
      </c>
      <c r="BW102" s="10">
        <v>1974</v>
      </c>
      <c r="BX102" s="10">
        <v>1975</v>
      </c>
      <c r="BY102" s="10">
        <v>1976</v>
      </c>
      <c r="BZ102" s="10">
        <v>1977</v>
      </c>
      <c r="CA102" s="10">
        <v>1978</v>
      </c>
      <c r="CB102" s="10">
        <v>1979</v>
      </c>
      <c r="CC102" s="10">
        <v>1980</v>
      </c>
      <c r="CD102" s="10">
        <v>1981</v>
      </c>
      <c r="CE102" s="10">
        <v>1982</v>
      </c>
      <c r="CF102" s="10">
        <v>1983</v>
      </c>
      <c r="CG102" s="10">
        <v>1984</v>
      </c>
      <c r="CH102" s="10">
        <v>1985</v>
      </c>
      <c r="CI102" s="10">
        <v>1986</v>
      </c>
      <c r="CJ102" s="10">
        <v>1987</v>
      </c>
      <c r="CK102" s="10">
        <v>1988</v>
      </c>
      <c r="CL102" s="10">
        <v>1989</v>
      </c>
      <c r="CM102" s="10">
        <v>1990</v>
      </c>
      <c r="CN102" s="10">
        <v>1991</v>
      </c>
      <c r="CO102" s="10">
        <v>1992</v>
      </c>
      <c r="CP102" s="10">
        <v>1993</v>
      </c>
      <c r="CQ102" s="10">
        <v>1994</v>
      </c>
      <c r="CR102" s="10">
        <v>1995</v>
      </c>
      <c r="CS102" s="10">
        <v>1996</v>
      </c>
      <c r="CT102" s="10">
        <v>1997</v>
      </c>
      <c r="CU102" s="10">
        <v>1998</v>
      </c>
      <c r="CV102" s="10">
        <v>1999</v>
      </c>
      <c r="CW102" s="10">
        <v>2000</v>
      </c>
      <c r="CX102" s="10">
        <v>2001</v>
      </c>
      <c r="CY102" s="10">
        <v>2002</v>
      </c>
      <c r="CZ102" s="10">
        <v>2003</v>
      </c>
      <c r="DA102" s="10">
        <v>2004</v>
      </c>
      <c r="DB102" s="10">
        <v>2005</v>
      </c>
      <c r="DC102" s="10">
        <v>2006</v>
      </c>
      <c r="DD102" s="10">
        <v>2007</v>
      </c>
      <c r="DE102" s="10">
        <v>2008</v>
      </c>
      <c r="DF102" s="10">
        <v>2009</v>
      </c>
      <c r="DG102" s="10">
        <v>2010</v>
      </c>
      <c r="DH102">
        <v>2011</v>
      </c>
      <c r="DI102">
        <v>2012</v>
      </c>
      <c r="DJ102">
        <v>2013</v>
      </c>
      <c r="DK102">
        <v>2014</v>
      </c>
      <c r="DL102">
        <v>2015</v>
      </c>
    </row>
    <row r="103" spans="1:116" x14ac:dyDescent="0.2">
      <c r="A103" t="s">
        <v>110</v>
      </c>
      <c r="C103">
        <f>C18-B18</f>
        <v>9.7915000000000418E-2</v>
      </c>
      <c r="D103">
        <f t="shared" ref="D103:BO103" si="1">D18-C18</f>
        <v>2.2095000000000198E-2</v>
      </c>
      <c r="E103">
        <f t="shared" si="1"/>
        <v>1.5544999999999476E-2</v>
      </c>
      <c r="F103">
        <f t="shared" si="1"/>
        <v>1.9178000000000139E-2</v>
      </c>
      <c r="G103">
        <f t="shared" si="1"/>
        <v>1.9183000000001726E-2</v>
      </c>
      <c r="H103">
        <f t="shared" si="1"/>
        <v>2.0294999999997287E-2</v>
      </c>
      <c r="I103">
        <f t="shared" si="1"/>
        <v>1.861600000000152E-2</v>
      </c>
      <c r="J103">
        <f t="shared" si="1"/>
        <v>1.7466999999999899E-2</v>
      </c>
      <c r="K103">
        <f t="shared" si="1"/>
        <v>1.6719999999999402E-2</v>
      </c>
      <c r="L103">
        <f t="shared" si="1"/>
        <v>1.4791999999999916E-2</v>
      </c>
      <c r="M103">
        <f t="shared" si="1"/>
        <v>1.388899999999893E-2</v>
      </c>
      <c r="N103">
        <f t="shared" si="1"/>
        <v>1.2460000000000804E-2</v>
      </c>
      <c r="O103">
        <f t="shared" si="1"/>
        <v>1.0073000000001997E-2</v>
      </c>
      <c r="P103">
        <f t="shared" si="1"/>
        <v>9.2689999999997497E-3</v>
      </c>
      <c r="Q103">
        <f t="shared" si="1"/>
        <v>8.7999999999972545E-3</v>
      </c>
      <c r="R103">
        <f t="shared" si="1"/>
        <v>4.9950000000009709E-3</v>
      </c>
      <c r="S103">
        <f t="shared" si="1"/>
        <v>6.6680000000012285E-3</v>
      </c>
      <c r="T103">
        <f t="shared" si="1"/>
        <v>5.7419999999979154E-3</v>
      </c>
      <c r="U103">
        <f t="shared" si="1"/>
        <v>2.936000000001826E-3</v>
      </c>
      <c r="V103">
        <f t="shared" si="1"/>
        <v>6.6000000000343562E-5</v>
      </c>
      <c r="W103">
        <f t="shared" si="1"/>
        <v>-2.8000000000361069E-5</v>
      </c>
      <c r="X103">
        <f t="shared" si="1"/>
        <v>2.250000000003638E-4</v>
      </c>
      <c r="Y103">
        <f t="shared" si="1"/>
        <v>-4.0100000000009572E-4</v>
      </c>
      <c r="Z103">
        <f t="shared" si="1"/>
        <v>-2.1860000000017976E-3</v>
      </c>
      <c r="AA103">
        <f t="shared" si="1"/>
        <v>-5.8699999999944907E-4</v>
      </c>
      <c r="AB103">
        <f t="shared" si="1"/>
        <v>-1.4490000000009218E-3</v>
      </c>
      <c r="AC103">
        <f t="shared" si="1"/>
        <v>-2.8929999999967038E-3</v>
      </c>
      <c r="AD103">
        <f t="shared" si="1"/>
        <v>-6.9700000000239015E-4</v>
      </c>
      <c r="AE103">
        <f t="shared" si="1"/>
        <v>-1.5590000000003101E-3</v>
      </c>
      <c r="AF103">
        <f t="shared" si="1"/>
        <v>-8.2099999999840634E-4</v>
      </c>
      <c r="AG103">
        <f t="shared" si="1"/>
        <v>-1.094999999999402E-3</v>
      </c>
      <c r="AH103">
        <f t="shared" si="1"/>
        <v>-2.4060000000005743E-3</v>
      </c>
      <c r="AI103">
        <f t="shared" si="1"/>
        <v>-2.2480000000015821E-3</v>
      </c>
      <c r="AJ103">
        <f t="shared" si="1"/>
        <v>-2.6709999999994238E-3</v>
      </c>
      <c r="AK103">
        <f t="shared" si="1"/>
        <v>-1.2369999999997106E-3</v>
      </c>
      <c r="AL103">
        <f t="shared" si="1"/>
        <v>-3.9119999999996935E-3</v>
      </c>
      <c r="AM103">
        <f t="shared" si="1"/>
        <v>-2.2120000000001028E-3</v>
      </c>
      <c r="AN103">
        <f t="shared" si="1"/>
        <v>-1.6730000000002576E-3</v>
      </c>
      <c r="AO103">
        <f t="shared" si="1"/>
        <v>-1.1420000000015307E-3</v>
      </c>
      <c r="AP103">
        <f t="shared" si="1"/>
        <v>-2.7799999999977842E-3</v>
      </c>
      <c r="AQ103">
        <f t="shared" si="1"/>
        <v>-3.8610000000005584E-3</v>
      </c>
      <c r="AR103">
        <f t="shared" si="1"/>
        <v>-3.0830000000001689E-3</v>
      </c>
      <c r="AS103">
        <f t="shared" si="1"/>
        <v>-1.1070000000010793E-3</v>
      </c>
      <c r="AT103">
        <f t="shared" si="1"/>
        <v>-2.6329999999994413E-3</v>
      </c>
      <c r="AU103">
        <f t="shared" si="1"/>
        <v>-2.7240000000006148E-3</v>
      </c>
      <c r="AV103">
        <f t="shared" si="1"/>
        <v>-7.899999999949614E-5</v>
      </c>
      <c r="AW103">
        <f t="shared" si="1"/>
        <v>-2.0159999999975753E-3</v>
      </c>
      <c r="AX103">
        <f t="shared" si="1"/>
        <v>-3.1190000000016482E-3</v>
      </c>
      <c r="AY103">
        <f t="shared" si="1"/>
        <v>-1.9519999999992876E-3</v>
      </c>
      <c r="AZ103">
        <f t="shared" si="1"/>
        <v>1.245999999998304E-3</v>
      </c>
      <c r="BA103">
        <f t="shared" si="1"/>
        <v>-1.0030000000007533E-3</v>
      </c>
      <c r="BB103">
        <f t="shared" si="1"/>
        <v>-3.9199999999794954E-4</v>
      </c>
      <c r="BC103">
        <f t="shared" si="1"/>
        <v>1.0030000000007533E-3</v>
      </c>
      <c r="BD103">
        <f t="shared" si="1"/>
        <v>2.0430000000004611E-3</v>
      </c>
      <c r="BE103">
        <f t="shared" si="1"/>
        <v>2.725999999999118E-3</v>
      </c>
      <c r="BF103">
        <f t="shared" si="1"/>
        <v>1.4819999999993172E-3</v>
      </c>
      <c r="BG103">
        <f t="shared" si="1"/>
        <v>3.0169999999998254E-3</v>
      </c>
      <c r="BH103">
        <f t="shared" si="1"/>
        <v>9.4100000000096884E-4</v>
      </c>
      <c r="BI103">
        <f t="shared" si="1"/>
        <v>2.9690000000002215E-3</v>
      </c>
      <c r="BJ103">
        <f t="shared" si="1"/>
        <v>4.1650000000004184E-3</v>
      </c>
      <c r="BK103">
        <f t="shared" si="1"/>
        <v>3.739999999996968E-3</v>
      </c>
      <c r="BL103">
        <f t="shared" si="1"/>
        <v>4.8840000000005546E-3</v>
      </c>
      <c r="BM103">
        <f t="shared" si="1"/>
        <v>5.7000000000009265E-3</v>
      </c>
      <c r="BN103">
        <f t="shared" si="1"/>
        <v>4.6700000000008401E-3</v>
      </c>
      <c r="BO103">
        <f t="shared" si="1"/>
        <v>5.2449999999986119E-3</v>
      </c>
      <c r="BP103">
        <f t="shared" ref="BP103:DL103" si="2">BP18-BO18</f>
        <v>5.0069999999990955E-3</v>
      </c>
      <c r="BQ103">
        <f t="shared" si="2"/>
        <v>-0.2507969999999986</v>
      </c>
      <c r="BR103">
        <f t="shared" si="2"/>
        <v>1.1599000000000359E-2</v>
      </c>
      <c r="BS103">
        <f t="shared" si="2"/>
        <v>1.2609000000001203E-2</v>
      </c>
      <c r="BT103">
        <f t="shared" si="2"/>
        <v>-1.9667000000001877E-2</v>
      </c>
      <c r="BU103">
        <f t="shared" si="2"/>
        <v>1.5104000000000894E-2</v>
      </c>
      <c r="BV103">
        <f t="shared" si="2"/>
        <v>4.9181999999998283E-2</v>
      </c>
      <c r="BW103">
        <f t="shared" si="2"/>
        <v>2.0651000000000863E-2</v>
      </c>
      <c r="BX103">
        <f t="shared" si="2"/>
        <v>3.3058000000000476E-2</v>
      </c>
      <c r="BY103">
        <f t="shared" si="2"/>
        <v>1.2022000000001754E-2</v>
      </c>
      <c r="BZ103">
        <f t="shared" si="2"/>
        <v>-4.2964000000001334E-2</v>
      </c>
      <c r="CA103">
        <f t="shared" si="2"/>
        <v>-6.5483000000000402E-2</v>
      </c>
      <c r="CB103">
        <f t="shared" si="2"/>
        <v>4.6655000000001223E-2</v>
      </c>
      <c r="CC103">
        <f t="shared" si="2"/>
        <v>-1.8509000000001663E-2</v>
      </c>
      <c r="CD103">
        <f t="shared" si="2"/>
        <v>-4.8393000000000796E-2</v>
      </c>
      <c r="CE103">
        <f t="shared" si="2"/>
        <v>-2.0446999999997217E-2</v>
      </c>
      <c r="CF103">
        <f t="shared" si="2"/>
        <v>2.0811999999999387E-2</v>
      </c>
      <c r="CG103">
        <f t="shared" si="2"/>
        <v>-3.9357000000002529E-2</v>
      </c>
      <c r="CH103">
        <f t="shared" si="2"/>
        <v>-5.5506999999998641E-2</v>
      </c>
      <c r="CI103">
        <f t="shared" si="2"/>
        <v>-7.1730999999999767E-2</v>
      </c>
      <c r="CJ103">
        <f t="shared" si="2"/>
        <v>-1.5709999999998558E-2</v>
      </c>
      <c r="CK103">
        <f t="shared" si="2"/>
        <v>-2.635800000000188E-2</v>
      </c>
      <c r="CL103">
        <f t="shared" si="2"/>
        <v>-7.1149999999988722E-3</v>
      </c>
      <c r="CM103">
        <f t="shared" si="2"/>
        <v>-7.1362000000000592E-2</v>
      </c>
      <c r="CN103">
        <f t="shared" si="2"/>
        <v>1.032199999999861E-2</v>
      </c>
      <c r="CO103">
        <f t="shared" si="2"/>
        <v>8.003999999999678E-3</v>
      </c>
      <c r="CP103">
        <f t="shared" si="2"/>
        <v>-8.7839999999985707E-3</v>
      </c>
      <c r="CQ103">
        <f t="shared" si="2"/>
        <v>-2.5272999999998547E-2</v>
      </c>
      <c r="CR103">
        <f t="shared" si="2"/>
        <v>-1.4169000000002541E-2</v>
      </c>
      <c r="CS103">
        <f t="shared" si="2"/>
        <v>-1.8136999999999404E-2</v>
      </c>
      <c r="CT103">
        <f t="shared" si="2"/>
        <v>5.2160000000007756E-3</v>
      </c>
      <c r="CU103">
        <f t="shared" si="2"/>
        <v>-5.2130999999999261E-2</v>
      </c>
      <c r="CV103">
        <f t="shared" si="2"/>
        <v>-3.8185999999999609E-2</v>
      </c>
      <c r="CW103">
        <f t="shared" si="2"/>
        <v>-8.2015000000001947E-2</v>
      </c>
      <c r="CX103">
        <f t="shared" si="2"/>
        <v>4.5466000000001117E-2</v>
      </c>
      <c r="CY103">
        <f t="shared" si="2"/>
        <v>3.6366000000001009E-2</v>
      </c>
      <c r="CZ103">
        <f t="shared" si="2"/>
        <v>3.1309999999997729E-3</v>
      </c>
      <c r="DA103">
        <f t="shared" si="2"/>
        <v>1.323099999999755E-2</v>
      </c>
      <c r="DB103">
        <f t="shared" si="2"/>
        <v>-3.6547999999999803E-2</v>
      </c>
      <c r="DC103">
        <f t="shared" si="2"/>
        <v>-1.6482999999997361E-2</v>
      </c>
      <c r="DD103">
        <f t="shared" si="2"/>
        <v>2.6287999999997425E-2</v>
      </c>
      <c r="DE103">
        <f t="shared" si="2"/>
        <v>5.9010000000014884E-3</v>
      </c>
      <c r="DF103">
        <f t="shared" si="2"/>
        <v>8.1899999999990314E-3</v>
      </c>
      <c r="DG103">
        <f t="shared" si="2"/>
        <v>-3.5004999999998176E-2</v>
      </c>
      <c r="DH103">
        <f t="shared" si="2"/>
        <v>-6.6522000000002635E-2</v>
      </c>
      <c r="DI103">
        <f t="shared" si="2"/>
        <v>3.0630000000002156E-2</v>
      </c>
      <c r="DJ103">
        <f t="shared" si="2"/>
        <v>4.3072999999999695E-2</v>
      </c>
      <c r="DK103">
        <f t="shared" si="2"/>
        <v>4.5685999999999893E-2</v>
      </c>
      <c r="DL103">
        <f t="shared" si="2"/>
        <v>6.7219999999998947E-3</v>
      </c>
    </row>
    <row r="104" spans="1:116" x14ac:dyDescent="0.2">
      <c r="A104" t="s">
        <v>33</v>
      </c>
      <c r="C104">
        <f>C13</f>
        <v>-5.1199000000000001E-2</v>
      </c>
      <c r="D104">
        <f t="shared" ref="D104:BO104" si="3">D13</f>
        <v>-2.6984000000000001E-2</v>
      </c>
      <c r="E104">
        <f t="shared" si="3"/>
        <v>-1.5344E-2</v>
      </c>
      <c r="F104">
        <f t="shared" si="3"/>
        <v>-1.2012E-2</v>
      </c>
      <c r="G104">
        <f t="shared" si="3"/>
        <v>-7.2680000000000002E-3</v>
      </c>
      <c r="H104">
        <f t="shared" si="3"/>
        <v>-1.206E-3</v>
      </c>
      <c r="I104">
        <f t="shared" si="3"/>
        <v>2.0219999999999999E-3</v>
      </c>
      <c r="J104">
        <f t="shared" si="3"/>
        <v>4.4619999999999998E-3</v>
      </c>
      <c r="K104">
        <f t="shared" si="3"/>
        <v>6.7669999999999996E-3</v>
      </c>
      <c r="L104">
        <f t="shared" si="3"/>
        <v>7.2890000000000003E-3</v>
      </c>
      <c r="M104">
        <f t="shared" si="3"/>
        <v>7.8340000000000007E-3</v>
      </c>
      <c r="N104">
        <f t="shared" si="3"/>
        <v>7.8530000000000006E-3</v>
      </c>
      <c r="O104">
        <f t="shared" si="3"/>
        <v>6.5680000000000001E-3</v>
      </c>
      <c r="P104">
        <f t="shared" si="3"/>
        <v>6.5599999999999999E-3</v>
      </c>
      <c r="Q104">
        <f t="shared" si="3"/>
        <v>6.7869999999999996E-3</v>
      </c>
      <c r="R104">
        <f t="shared" si="3"/>
        <v>3.398E-3</v>
      </c>
      <c r="S104">
        <f t="shared" si="3"/>
        <v>4.7679999999999997E-3</v>
      </c>
      <c r="T104">
        <f t="shared" si="3"/>
        <v>4.1419999999999998E-3</v>
      </c>
      <c r="U104">
        <f t="shared" si="3"/>
        <v>2.101E-3</v>
      </c>
      <c r="V104">
        <f t="shared" si="3"/>
        <v>6.6000000000000005E-5</v>
      </c>
      <c r="W104">
        <f t="shared" si="3"/>
        <v>-2.9E-5</v>
      </c>
      <c r="X104">
        <f t="shared" si="3"/>
        <v>2.2499999999999999E-4</v>
      </c>
      <c r="Y104">
        <f t="shared" si="3"/>
        <v>-4.0200000000000001E-4</v>
      </c>
      <c r="Z104">
        <f t="shared" si="3"/>
        <v>-2.186E-3</v>
      </c>
      <c r="AA104">
        <f t="shared" si="3"/>
        <v>-5.8799999999999998E-4</v>
      </c>
      <c r="AB104">
        <f t="shared" si="3"/>
        <v>-1.449E-3</v>
      </c>
      <c r="AC104">
        <f t="shared" si="3"/>
        <v>-2.8939999999999999E-3</v>
      </c>
      <c r="AD104">
        <f t="shared" si="3"/>
        <v>-6.9700000000000003E-4</v>
      </c>
      <c r="AE104">
        <f t="shared" si="3"/>
        <v>-1.5590000000000001E-3</v>
      </c>
      <c r="AF104">
        <f t="shared" si="3"/>
        <v>-8.2200000000000003E-4</v>
      </c>
      <c r="AG104">
        <f t="shared" si="3"/>
        <v>-1.0950000000000001E-3</v>
      </c>
      <c r="AH104">
        <f t="shared" si="3"/>
        <v>-2.4060000000000002E-3</v>
      </c>
      <c r="AI104">
        <f t="shared" si="3"/>
        <v>-2.248E-3</v>
      </c>
      <c r="AJ104">
        <f t="shared" si="3"/>
        <v>-2.6719999999999999E-3</v>
      </c>
      <c r="AK104">
        <f t="shared" si="3"/>
        <v>-1.237E-3</v>
      </c>
      <c r="AL104">
        <f t="shared" si="3"/>
        <v>-3.9119999999999997E-3</v>
      </c>
      <c r="AM104">
        <f t="shared" si="3"/>
        <v>-2.212E-3</v>
      </c>
      <c r="AN104">
        <f t="shared" si="3"/>
        <v>-1.6739999999999999E-3</v>
      </c>
      <c r="AO104">
        <f t="shared" si="3"/>
        <v>-1.142E-3</v>
      </c>
      <c r="AP104">
        <f t="shared" si="3"/>
        <v>-2.7799999999999999E-3</v>
      </c>
      <c r="AQ104">
        <f t="shared" si="3"/>
        <v>-3.862E-3</v>
      </c>
      <c r="AR104">
        <f t="shared" si="3"/>
        <v>-3.0829999999999998E-3</v>
      </c>
      <c r="AS104">
        <f t="shared" si="3"/>
        <v>-1.1069999999999999E-3</v>
      </c>
      <c r="AT104">
        <f t="shared" si="3"/>
        <v>-2.6340000000000001E-3</v>
      </c>
      <c r="AU104">
        <f t="shared" si="3"/>
        <v>-2.7239999999999999E-3</v>
      </c>
      <c r="AV104">
        <f t="shared" si="3"/>
        <v>-7.8999999999999996E-5</v>
      </c>
      <c r="AW104">
        <f t="shared" si="3"/>
        <v>-2.016E-3</v>
      </c>
      <c r="AX104">
        <f t="shared" si="3"/>
        <v>-3.1189999999999998E-3</v>
      </c>
      <c r="AY104">
        <f t="shared" si="3"/>
        <v>-1.952E-3</v>
      </c>
      <c r="AZ104">
        <f t="shared" si="3"/>
        <v>1.245E-3</v>
      </c>
      <c r="BA104">
        <f t="shared" si="3"/>
        <v>-1.0039999999999999E-3</v>
      </c>
      <c r="BB104">
        <f t="shared" si="3"/>
        <v>-3.9100000000000002E-4</v>
      </c>
      <c r="BC104">
        <f t="shared" si="3"/>
        <v>1.0020000000000001E-3</v>
      </c>
      <c r="BD104">
        <f t="shared" si="3"/>
        <v>2.0430000000000001E-3</v>
      </c>
      <c r="BE104">
        <f t="shared" si="3"/>
        <v>2.725E-3</v>
      </c>
      <c r="BF104">
        <f t="shared" si="3"/>
        <v>1.4809999999999999E-3</v>
      </c>
      <c r="BG104">
        <f t="shared" si="3"/>
        <v>3.0170000000000002E-3</v>
      </c>
      <c r="BH104">
        <f t="shared" si="3"/>
        <v>9.41E-4</v>
      </c>
      <c r="BI104">
        <f t="shared" si="3"/>
        <v>2.9689999999999999E-3</v>
      </c>
      <c r="BJ104">
        <f t="shared" si="3"/>
        <v>4.1640000000000002E-3</v>
      </c>
      <c r="BK104">
        <f t="shared" si="3"/>
        <v>3.7399999999999998E-3</v>
      </c>
      <c r="BL104">
        <f t="shared" si="3"/>
        <v>4.8840000000000003E-3</v>
      </c>
      <c r="BM104">
        <f t="shared" si="3"/>
        <v>5.7000000000000002E-3</v>
      </c>
      <c r="BN104">
        <f t="shared" si="3"/>
        <v>4.6690000000000004E-3</v>
      </c>
      <c r="BO104">
        <f t="shared" si="3"/>
        <v>5.2449999999999997E-3</v>
      </c>
      <c r="BP104">
        <f t="shared" ref="BP104:DL104" si="4">BP13</f>
        <v>5.0070000000000002E-3</v>
      </c>
      <c r="BQ104">
        <f t="shared" si="4"/>
        <v>4.8589999999999996E-3</v>
      </c>
      <c r="BR104">
        <f t="shared" si="4"/>
        <v>1.1599E-2</v>
      </c>
      <c r="BS104">
        <f t="shared" si="4"/>
        <v>1.2609E-2</v>
      </c>
      <c r="BT104">
        <f t="shared" si="4"/>
        <v>-1.9668000000000001E-2</v>
      </c>
      <c r="BU104">
        <f t="shared" si="4"/>
        <v>1.5103999999999999E-2</v>
      </c>
      <c r="BV104">
        <f t="shared" si="4"/>
        <v>4.9181999999999997E-2</v>
      </c>
      <c r="BW104">
        <f t="shared" si="4"/>
        <v>2.0650999999999999E-2</v>
      </c>
      <c r="BX104">
        <f t="shared" si="4"/>
        <v>3.3057000000000003E-2</v>
      </c>
      <c r="BY104">
        <f t="shared" si="4"/>
        <v>1.2022E-2</v>
      </c>
      <c r="BZ104">
        <f t="shared" si="4"/>
        <v>-4.2964000000000002E-2</v>
      </c>
      <c r="CA104">
        <f t="shared" si="4"/>
        <v>-6.5483E-2</v>
      </c>
      <c r="CB104">
        <f t="shared" si="4"/>
        <v>4.6654000000000001E-2</v>
      </c>
      <c r="CC104">
        <f t="shared" si="4"/>
        <v>-1.8509000000000001E-2</v>
      </c>
      <c r="CD104">
        <f t="shared" si="4"/>
        <v>-4.8392999999999999E-2</v>
      </c>
      <c r="CE104">
        <f t="shared" si="4"/>
        <v>-2.0447E-2</v>
      </c>
      <c r="CF104">
        <f t="shared" si="4"/>
        <v>2.0811E-2</v>
      </c>
      <c r="CG104">
        <f t="shared" si="4"/>
        <v>-3.9357000000000003E-2</v>
      </c>
      <c r="CH104">
        <f t="shared" si="4"/>
        <v>-5.5507000000000001E-2</v>
      </c>
      <c r="CI104">
        <f t="shared" si="4"/>
        <v>-7.1731000000000003E-2</v>
      </c>
      <c r="CJ104">
        <f t="shared" si="4"/>
        <v>-1.5710999999999999E-2</v>
      </c>
      <c r="CK104">
        <f t="shared" si="4"/>
        <v>-2.6357999999999999E-2</v>
      </c>
      <c r="CL104">
        <f t="shared" si="4"/>
        <v>-7.1159999999999999E-3</v>
      </c>
      <c r="CM104">
        <f t="shared" si="4"/>
        <v>-7.1361999999999995E-2</v>
      </c>
      <c r="CN104">
        <f t="shared" si="4"/>
        <v>1.0322E-2</v>
      </c>
      <c r="CO104">
        <f t="shared" si="4"/>
        <v>8.0040000000000007E-3</v>
      </c>
      <c r="CP104">
        <f t="shared" si="4"/>
        <v>-8.7849999999999994E-3</v>
      </c>
      <c r="CQ104">
        <f t="shared" si="4"/>
        <v>-2.5273E-2</v>
      </c>
      <c r="CR104">
        <f t="shared" si="4"/>
        <v>-1.4168999999999999E-2</v>
      </c>
      <c r="CS104">
        <f t="shared" si="4"/>
        <v>-1.8137E-2</v>
      </c>
      <c r="CT104">
        <f t="shared" si="4"/>
        <v>5.2160000000000002E-3</v>
      </c>
      <c r="CU104">
        <f t="shared" si="4"/>
        <v>-5.2131999999999998E-2</v>
      </c>
      <c r="CV104">
        <f t="shared" si="4"/>
        <v>-3.8185999999999998E-2</v>
      </c>
      <c r="CW104">
        <f t="shared" si="4"/>
        <v>-8.2015000000000005E-2</v>
      </c>
      <c r="CX104">
        <f t="shared" si="4"/>
        <v>4.5464999999999998E-2</v>
      </c>
      <c r="CY104">
        <f t="shared" si="4"/>
        <v>3.6366000000000002E-2</v>
      </c>
      <c r="CZ104">
        <f t="shared" si="4"/>
        <v>3.1310000000000001E-3</v>
      </c>
      <c r="DA104">
        <f t="shared" si="4"/>
        <v>1.3231E-2</v>
      </c>
      <c r="DB104">
        <f t="shared" si="4"/>
        <v>-3.6547999999999997E-2</v>
      </c>
      <c r="DC104">
        <f t="shared" si="4"/>
        <v>-1.6483999999999999E-2</v>
      </c>
      <c r="DD104">
        <f t="shared" si="4"/>
        <v>2.6287999999999999E-2</v>
      </c>
      <c r="DE104">
        <f t="shared" si="4"/>
        <v>5.8999999999999999E-3</v>
      </c>
      <c r="DF104">
        <f t="shared" si="4"/>
        <v>8.1899999999999994E-3</v>
      </c>
      <c r="DG104">
        <f t="shared" si="4"/>
        <v>-3.5005000000000001E-2</v>
      </c>
      <c r="DH104">
        <f t="shared" si="4"/>
        <v>-6.6522999999999999E-2</v>
      </c>
      <c r="DI104">
        <f t="shared" si="4"/>
        <v>3.0630000000000001E-2</v>
      </c>
      <c r="DJ104">
        <f t="shared" si="4"/>
        <v>4.3073E-2</v>
      </c>
      <c r="DK104">
        <f t="shared" si="4"/>
        <v>4.5685000000000003E-2</v>
      </c>
      <c r="DL104">
        <f t="shared" si="4"/>
        <v>6.7219999999999997E-3</v>
      </c>
    </row>
    <row r="105" spans="1:116" x14ac:dyDescent="0.2">
      <c r="A105" t="s">
        <v>45</v>
      </c>
      <c r="M105">
        <f t="shared" ref="M105:BO105" si="5">M103-M104</f>
        <v>6.0549999999989293E-3</v>
      </c>
      <c r="N105">
        <f t="shared" si="5"/>
        <v>4.6070000000008032E-3</v>
      </c>
      <c r="O105">
        <f t="shared" si="5"/>
        <v>3.505000000001997E-3</v>
      </c>
      <c r="P105">
        <f t="shared" si="5"/>
        <v>2.7089999999997498E-3</v>
      </c>
      <c r="Q105">
        <f t="shared" si="5"/>
        <v>2.0129999999972548E-3</v>
      </c>
      <c r="R105">
        <f t="shared" si="5"/>
        <v>1.5970000000009709E-3</v>
      </c>
      <c r="S105">
        <f t="shared" si="5"/>
        <v>1.9000000000012288E-3</v>
      </c>
      <c r="T105">
        <f t="shared" si="5"/>
        <v>1.5999999999979156E-3</v>
      </c>
      <c r="U105">
        <f t="shared" si="5"/>
        <v>8.3500000000182604E-4</v>
      </c>
      <c r="V105">
        <f t="shared" si="5"/>
        <v>3.4355656340634422E-16</v>
      </c>
      <c r="W105">
        <f t="shared" si="5"/>
        <v>9.9999999963893077E-7</v>
      </c>
      <c r="X105">
        <f t="shared" si="5"/>
        <v>3.6380403897751101E-16</v>
      </c>
      <c r="Y105">
        <f t="shared" si="5"/>
        <v>9.9999999990428926E-7</v>
      </c>
      <c r="Z105">
        <f t="shared" si="5"/>
        <v>-1.7976072019809664E-15</v>
      </c>
      <c r="AA105">
        <f t="shared" si="5"/>
        <v>1.0000000005509074E-6</v>
      </c>
      <c r="AB105">
        <f t="shared" si="5"/>
        <v>-9.2178868704717587E-16</v>
      </c>
      <c r="AC105">
        <f t="shared" si="5"/>
        <v>1.0000000032961073E-6</v>
      </c>
      <c r="AD105">
        <f t="shared" si="5"/>
        <v>-2.3901236892442945E-15</v>
      </c>
      <c r="AE105">
        <f t="shared" si="5"/>
        <v>-3.1008182133085427E-16</v>
      </c>
      <c r="AF105">
        <f t="shared" si="5"/>
        <v>1.0000000015936931E-6</v>
      </c>
      <c r="AG105">
        <f t="shared" si="5"/>
        <v>5.9804591834300425E-16</v>
      </c>
      <c r="AH105">
        <f t="shared" si="5"/>
        <v>-5.7419347054832315E-16</v>
      </c>
      <c r="AI105">
        <f t="shared" si="5"/>
        <v>-1.5820678100908481E-15</v>
      </c>
      <c r="AJ105">
        <f t="shared" si="5"/>
        <v>1.0000000005760609E-6</v>
      </c>
      <c r="AK105">
        <f t="shared" si="5"/>
        <v>2.8948198005362968E-16</v>
      </c>
      <c r="AL105">
        <f t="shared" si="5"/>
        <v>3.0617869350990645E-16</v>
      </c>
      <c r="AM105">
        <f t="shared" si="5"/>
        <v>-1.0278236595162582E-16</v>
      </c>
      <c r="AN105">
        <f t="shared" si="5"/>
        <v>9.9999999974230945E-7</v>
      </c>
      <c r="AO105">
        <f t="shared" si="5"/>
        <v>-1.5306766271150352E-15</v>
      </c>
      <c r="AP105">
        <f t="shared" si="5"/>
        <v>2.2156755596913769E-15</v>
      </c>
      <c r="AQ105">
        <f t="shared" si="5"/>
        <v>9.9999999944155177E-7</v>
      </c>
      <c r="AR105">
        <f t="shared" si="5"/>
        <v>-1.6913553890773869E-16</v>
      </c>
      <c r="AS105">
        <f t="shared" si="5"/>
        <v>-1.0794316829265682E-15</v>
      </c>
      <c r="AT105">
        <f t="shared" si="5"/>
        <v>1.0000000005587137E-6</v>
      </c>
      <c r="AU105">
        <f t="shared" si="5"/>
        <v>-6.1495947223377811E-16</v>
      </c>
      <c r="AV105">
        <f t="shared" si="5"/>
        <v>5.0385585460832605E-16</v>
      </c>
      <c r="AW105">
        <f t="shared" si="5"/>
        <v>2.4247097385465821E-15</v>
      </c>
      <c r="AX105">
        <f t="shared" si="5"/>
        <v>-1.6484209830469609E-15</v>
      </c>
      <c r="AY105">
        <f t="shared" si="5"/>
        <v>7.1232082732297641E-16</v>
      </c>
      <c r="AZ105">
        <f t="shared" si="5"/>
        <v>9.9999999830400685E-7</v>
      </c>
      <c r="BA105">
        <f t="shared" si="5"/>
        <v>9.9999999924661222E-7</v>
      </c>
      <c r="BB105">
        <f t="shared" si="5"/>
        <v>-9.9999999794952695E-7</v>
      </c>
      <c r="BC105">
        <f t="shared" si="5"/>
        <v>1.0000000007532196E-6</v>
      </c>
      <c r="BD105">
        <f t="shared" si="5"/>
        <v>4.6100276374083649E-16</v>
      </c>
      <c r="BE105">
        <f t="shared" si="5"/>
        <v>9.9999999911802584E-7</v>
      </c>
      <c r="BF105">
        <f t="shared" si="5"/>
        <v>9.999999993173022E-7</v>
      </c>
      <c r="BG105">
        <f t="shared" si="5"/>
        <v>-1.7477339020466331E-16</v>
      </c>
      <c r="BH105">
        <f t="shared" si="5"/>
        <v>9.6884306133304676E-16</v>
      </c>
      <c r="BI105">
        <f t="shared" si="5"/>
        <v>2.2161092405603711E-16</v>
      </c>
      <c r="BJ105">
        <f t="shared" si="5"/>
        <v>1.0000000004182011E-6</v>
      </c>
      <c r="BK105">
        <f t="shared" si="5"/>
        <v>-3.0318629551384646E-15</v>
      </c>
      <c r="BL105">
        <f t="shared" si="5"/>
        <v>5.5424415057458987E-16</v>
      </c>
      <c r="BM105">
        <f t="shared" si="5"/>
        <v>9.2634233617161499E-16</v>
      </c>
      <c r="BN105">
        <f t="shared" si="5"/>
        <v>1.0000000008397389E-6</v>
      </c>
      <c r="BO105">
        <f t="shared" si="5"/>
        <v>-1.3877787807814457E-15</v>
      </c>
      <c r="BP105">
        <f t="shared" ref="BP105:DL105" si="6">BP103-BP104</f>
        <v>-9.046582927219049E-16</v>
      </c>
      <c r="BQ105">
        <f t="shared" si="6"/>
        <v>-0.25565599999999861</v>
      </c>
      <c r="BR105">
        <f t="shared" si="6"/>
        <v>3.5908775952719907E-16</v>
      </c>
      <c r="BS105">
        <f t="shared" si="6"/>
        <v>1.2021633688519273E-15</v>
      </c>
      <c r="BT105">
        <f t="shared" si="6"/>
        <v>9.9999999812402929E-7</v>
      </c>
      <c r="BU105">
        <f t="shared" si="6"/>
        <v>8.9511731360403246E-16</v>
      </c>
      <c r="BV105">
        <f t="shared" si="6"/>
        <v>-1.7139067942650854E-15</v>
      </c>
      <c r="BW105">
        <f t="shared" si="6"/>
        <v>8.6389229103644993E-16</v>
      </c>
      <c r="BX105">
        <f t="shared" si="6"/>
        <v>1.0000000004728449E-6</v>
      </c>
      <c r="BY105">
        <f t="shared" si="6"/>
        <v>1.753805434212552E-15</v>
      </c>
      <c r="BZ105">
        <f t="shared" si="6"/>
        <v>-1.3322676295501878E-15</v>
      </c>
      <c r="CA105">
        <f t="shared" si="6"/>
        <v>-4.0245584642661925E-16</v>
      </c>
      <c r="CB105">
        <f t="shared" si="6"/>
        <v>1.0000000012222454E-6</v>
      </c>
      <c r="CC105">
        <f t="shared" si="6"/>
        <v>-1.6618650899857812E-15</v>
      </c>
      <c r="CD105">
        <f t="shared" si="6"/>
        <v>-7.9797279894933126E-16</v>
      </c>
      <c r="CE105">
        <f t="shared" si="6"/>
        <v>2.7824964554667986E-15</v>
      </c>
      <c r="CF105">
        <f t="shared" si="6"/>
        <v>9.9999999938690798E-7</v>
      </c>
      <c r="CG105">
        <f t="shared" si="6"/>
        <v>-2.5257573810222311E-15</v>
      </c>
      <c r="CH105">
        <f t="shared" si="6"/>
        <v>1.3600232051658168E-15</v>
      </c>
      <c r="CI105">
        <f t="shared" si="6"/>
        <v>2.3592239273284576E-16</v>
      </c>
      <c r="CJ105">
        <f t="shared" si="6"/>
        <v>1.0000000014408206E-6</v>
      </c>
      <c r="CK105">
        <f t="shared" si="6"/>
        <v>-1.8804402479588589E-15</v>
      </c>
      <c r="CL105">
        <f t="shared" si="6"/>
        <v>1.000000001127703E-6</v>
      </c>
      <c r="CM105">
        <f t="shared" si="6"/>
        <v>-5.9674487573602164E-16</v>
      </c>
      <c r="CN105">
        <f t="shared" si="6"/>
        <v>-1.3895135042574225E-15</v>
      </c>
      <c r="CO105">
        <f t="shared" si="6"/>
        <v>-3.2265856653168612E-16</v>
      </c>
      <c r="CP105">
        <f t="shared" si="6"/>
        <v>1.0000000014286775E-6</v>
      </c>
      <c r="CQ105">
        <f t="shared" si="6"/>
        <v>1.4536982728685643E-15</v>
      </c>
      <c r="CR105">
        <f t="shared" si="6"/>
        <v>-2.5413698923060224E-15</v>
      </c>
      <c r="CS105">
        <f t="shared" si="6"/>
        <v>5.9674487573602164E-16</v>
      </c>
      <c r="CT105">
        <f t="shared" si="6"/>
        <v>7.7542139376163277E-16</v>
      </c>
      <c r="CU105">
        <f t="shared" si="6"/>
        <v>1.0000000007365228E-6</v>
      </c>
      <c r="CV105">
        <f t="shared" si="6"/>
        <v>3.8857805861880479E-16</v>
      </c>
      <c r="CW105">
        <f t="shared" si="6"/>
        <v>-1.9428902930940239E-15</v>
      </c>
      <c r="CX105">
        <f t="shared" si="6"/>
        <v>1.000000001118162E-6</v>
      </c>
      <c r="CY105">
        <f t="shared" si="6"/>
        <v>1.0061396160665481E-15</v>
      </c>
      <c r="CZ105">
        <f t="shared" si="6"/>
        <v>-2.2724877535296173E-16</v>
      </c>
      <c r="DA105">
        <f t="shared" si="6"/>
        <v>-2.4494295480792516E-15</v>
      </c>
      <c r="DB105">
        <f t="shared" si="6"/>
        <v>1.9428902930940239E-16</v>
      </c>
      <c r="DC105">
        <f t="shared" si="6"/>
        <v>1.0000000026377798E-6</v>
      </c>
      <c r="DD105">
        <f t="shared" si="6"/>
        <v>-2.5743296383495817E-15</v>
      </c>
      <c r="DE105">
        <f t="shared" si="6"/>
        <v>1.0000000014885255E-6</v>
      </c>
      <c r="DF105">
        <f t="shared" si="6"/>
        <v>-9.6797569959505836E-16</v>
      </c>
      <c r="DG105">
        <f t="shared" si="6"/>
        <v>1.8249290967276011E-15</v>
      </c>
      <c r="DH105">
        <f t="shared" si="6"/>
        <v>9.9999999736422041E-7</v>
      </c>
      <c r="DI105">
        <f t="shared" si="6"/>
        <v>2.1545265571631944E-15</v>
      </c>
      <c r="DJ105">
        <f t="shared" si="6"/>
        <v>-3.0531133177191805E-16</v>
      </c>
      <c r="DK105">
        <f t="shared" si="6"/>
        <v>9.9999999988997779E-7</v>
      </c>
      <c r="DL105">
        <f t="shared" si="6"/>
        <v>-1.0495077029659683E-16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37"/>
  <sheetViews>
    <sheetView zoomScaleNormal="100" workbookViewId="0"/>
  </sheetViews>
  <sheetFormatPr defaultRowHeight="12.75" x14ac:dyDescent="0.2"/>
  <sheetData>
    <row r="1" spans="1:120" x14ac:dyDescent="0.2">
      <c r="A1" t="s">
        <v>144</v>
      </c>
      <c r="B1" t="s">
        <v>145</v>
      </c>
      <c r="C1" t="s">
        <v>75</v>
      </c>
      <c r="D1">
        <v>-9999</v>
      </c>
      <c r="E1">
        <v>-9999</v>
      </c>
      <c r="F1">
        <v>2.0156969999999998</v>
      </c>
      <c r="G1">
        <v>2.0203250000000001</v>
      </c>
      <c r="H1">
        <v>2.0238640000000001</v>
      </c>
      <c r="I1">
        <v>2.0264500000000001</v>
      </c>
      <c r="J1">
        <v>2.0271750000000002</v>
      </c>
      <c r="K1">
        <v>2.0274019999999999</v>
      </c>
      <c r="L1">
        <v>2.0279919999999998</v>
      </c>
      <c r="M1">
        <v>2.0284</v>
      </c>
      <c r="N1">
        <v>2.0284909999999998</v>
      </c>
      <c r="O1">
        <v>2.0284909999999998</v>
      </c>
      <c r="P1">
        <v>2.0284909999999998</v>
      </c>
      <c r="Q1">
        <v>2.0285359999999999</v>
      </c>
      <c r="R1">
        <v>2.0286270000000002</v>
      </c>
      <c r="S1">
        <v>2.0287630000000001</v>
      </c>
      <c r="T1">
        <v>2.0287630000000001</v>
      </c>
      <c r="U1">
        <v>2.0287630000000001</v>
      </c>
      <c r="V1">
        <v>2.0287630000000001</v>
      </c>
      <c r="W1">
        <v>2.0287630000000001</v>
      </c>
      <c r="X1">
        <v>2.0287630000000001</v>
      </c>
      <c r="Y1">
        <v>2.0287630000000001</v>
      </c>
      <c r="Z1">
        <v>2.0287630000000001</v>
      </c>
      <c r="AA1">
        <v>2.0287630000000001</v>
      </c>
      <c r="AB1">
        <v>2.0287630000000001</v>
      </c>
      <c r="AC1">
        <v>2.0287630000000001</v>
      </c>
      <c r="AD1">
        <v>2.0287630000000001</v>
      </c>
      <c r="AE1">
        <v>2.0287630000000001</v>
      </c>
      <c r="AF1">
        <v>2.0287630000000001</v>
      </c>
      <c r="AG1">
        <v>2.028718</v>
      </c>
      <c r="AH1">
        <v>2.0288089999999999</v>
      </c>
      <c r="AI1">
        <v>2.0288089999999999</v>
      </c>
      <c r="AJ1">
        <v>2.0288089999999999</v>
      </c>
      <c r="AK1">
        <v>2.0288089999999999</v>
      </c>
      <c r="AL1">
        <v>2.0287630000000001</v>
      </c>
      <c r="AM1">
        <v>2.0288089999999999</v>
      </c>
      <c r="AN1">
        <v>2.0288089999999999</v>
      </c>
      <c r="AO1">
        <v>2.0288089999999999</v>
      </c>
      <c r="AP1">
        <v>2.0288089999999999</v>
      </c>
      <c r="AQ1">
        <v>2.0287630000000001</v>
      </c>
      <c r="AR1">
        <v>2.0288089999999999</v>
      </c>
      <c r="AS1">
        <v>2.0288089999999999</v>
      </c>
      <c r="AT1">
        <v>2.0288089999999999</v>
      </c>
      <c r="AU1">
        <v>2.0288089999999999</v>
      </c>
      <c r="AV1">
        <v>2.0288089999999999</v>
      </c>
      <c r="AW1">
        <v>2.0288089999999999</v>
      </c>
      <c r="AX1">
        <v>2.0288089999999999</v>
      </c>
      <c r="AY1">
        <v>2.0288089999999999</v>
      </c>
      <c r="AZ1">
        <v>2.0288089999999999</v>
      </c>
      <c r="BA1">
        <v>2.0288089999999999</v>
      </c>
      <c r="BB1">
        <v>2.0288089999999999</v>
      </c>
      <c r="BC1">
        <v>2.0288089999999999</v>
      </c>
      <c r="BD1">
        <v>2.0288089999999999</v>
      </c>
      <c r="BE1">
        <v>2.0288089999999999</v>
      </c>
      <c r="BF1">
        <v>2.0287630000000001</v>
      </c>
      <c r="BG1">
        <v>2.0288089999999999</v>
      </c>
      <c r="BH1">
        <v>2.0288089999999999</v>
      </c>
      <c r="BI1">
        <v>2.0287630000000001</v>
      </c>
      <c r="BJ1">
        <v>2.0288089999999999</v>
      </c>
      <c r="BK1">
        <v>2.0288089999999999</v>
      </c>
      <c r="BL1">
        <v>2.0288089999999999</v>
      </c>
      <c r="BM1">
        <v>2.0287630000000001</v>
      </c>
      <c r="BN1">
        <v>2.0288089999999999</v>
      </c>
      <c r="BO1">
        <v>2.0288089999999999</v>
      </c>
      <c r="BP1">
        <v>2.0288089999999999</v>
      </c>
      <c r="BQ1">
        <v>2.0287630000000001</v>
      </c>
      <c r="BR1">
        <v>2.0288089999999999</v>
      </c>
      <c r="BS1">
        <v>2.0288089999999999</v>
      </c>
      <c r="BT1">
        <v>2.0288089999999999</v>
      </c>
      <c r="BU1">
        <v>2.0289450000000002</v>
      </c>
      <c r="BV1">
        <v>2.0288089999999999</v>
      </c>
      <c r="BW1">
        <v>2.0288089999999999</v>
      </c>
      <c r="BX1">
        <v>2.03017</v>
      </c>
      <c r="BY1">
        <v>2.0313949999999998</v>
      </c>
      <c r="BZ1">
        <v>2.0323020000000001</v>
      </c>
      <c r="CA1">
        <v>2.0339809999999998</v>
      </c>
      <c r="CB1">
        <v>2.0362040000000001</v>
      </c>
      <c r="CC1">
        <v>2.038608</v>
      </c>
      <c r="CD1">
        <v>2.0402870000000002</v>
      </c>
      <c r="CE1">
        <v>2.0416020000000001</v>
      </c>
      <c r="CF1">
        <v>2.04251</v>
      </c>
      <c r="CG1">
        <v>2.0437799999999999</v>
      </c>
      <c r="CH1">
        <v>2.0444149999999999</v>
      </c>
      <c r="CI1">
        <v>2.045096</v>
      </c>
      <c r="CJ1">
        <v>2.0461390000000002</v>
      </c>
      <c r="CK1">
        <v>2.0480900000000002</v>
      </c>
      <c r="CL1">
        <v>2.0483169999999999</v>
      </c>
      <c r="CM1">
        <v>2.0490430000000002</v>
      </c>
      <c r="CN1">
        <v>2.0484529999999999</v>
      </c>
      <c r="CO1">
        <v>2.0485440000000001</v>
      </c>
      <c r="CP1">
        <v>2.0485440000000001</v>
      </c>
      <c r="CQ1">
        <v>2.0489069999999998</v>
      </c>
      <c r="CR1">
        <v>2.0502220000000002</v>
      </c>
      <c r="CS1">
        <v>2.0519919999999998</v>
      </c>
      <c r="CT1">
        <v>2.0535800000000002</v>
      </c>
      <c r="CU1">
        <v>2.054532</v>
      </c>
      <c r="CV1">
        <v>2.0552579999999998</v>
      </c>
      <c r="CW1">
        <v>2.0558930000000002</v>
      </c>
      <c r="CX1">
        <v>2.0570270000000002</v>
      </c>
      <c r="CY1">
        <v>2.0582069999999999</v>
      </c>
      <c r="CZ1">
        <v>2.0603389999999999</v>
      </c>
      <c r="DA1">
        <v>2.0625619999999998</v>
      </c>
      <c r="DB1">
        <v>2.0635150000000002</v>
      </c>
      <c r="DC1">
        <v>2.064559</v>
      </c>
      <c r="DD1">
        <v>2.065239</v>
      </c>
      <c r="DE1">
        <v>2.0659649999999998</v>
      </c>
      <c r="DF1">
        <v>2.0669629999999999</v>
      </c>
      <c r="DG1">
        <v>2.0675530000000002</v>
      </c>
      <c r="DH1">
        <v>2.0683240000000001</v>
      </c>
      <c r="DI1">
        <v>2.0696400000000001</v>
      </c>
      <c r="DJ1">
        <v>2.070865</v>
      </c>
      <c r="DK1">
        <v>2.071545</v>
      </c>
      <c r="DL1">
        <v>2.0719080000000001</v>
      </c>
      <c r="DM1">
        <v>2.0734050000000002</v>
      </c>
      <c r="DN1">
        <v>2.07395</v>
      </c>
      <c r="DO1">
        <v>2.0750389999999999</v>
      </c>
      <c r="DP1">
        <v>2.075402</v>
      </c>
    </row>
    <row r="2" spans="1:120" x14ac:dyDescent="0.2">
      <c r="A2" t="s">
        <v>146</v>
      </c>
      <c r="B2" t="s">
        <v>145</v>
      </c>
      <c r="C2" t="s">
        <v>75</v>
      </c>
      <c r="D2">
        <v>-9999</v>
      </c>
      <c r="E2">
        <v>-9999</v>
      </c>
      <c r="F2">
        <v>0.26877499999999999</v>
      </c>
      <c r="G2">
        <v>0.268847</v>
      </c>
      <c r="H2">
        <v>0.26889999999999997</v>
      </c>
      <c r="I2">
        <v>0.26894299999999999</v>
      </c>
      <c r="J2">
        <v>0.26897300000000002</v>
      </c>
      <c r="K2">
        <v>0.26898499999999997</v>
      </c>
      <c r="L2">
        <v>0.26899099999999998</v>
      </c>
      <c r="M2">
        <v>0.26899699999999999</v>
      </c>
      <c r="N2">
        <v>0.26899899999999999</v>
      </c>
      <c r="O2">
        <v>0.26899800000000001</v>
      </c>
      <c r="P2">
        <v>0.26900000000000002</v>
      </c>
      <c r="Q2">
        <v>0.26900000000000002</v>
      </c>
      <c r="R2">
        <v>0.26900200000000002</v>
      </c>
      <c r="S2">
        <v>0.26900200000000002</v>
      </c>
      <c r="T2">
        <v>0.26900299999999999</v>
      </c>
      <c r="U2">
        <v>0.26900400000000002</v>
      </c>
      <c r="V2">
        <v>0.26900499999999999</v>
      </c>
      <c r="W2">
        <v>0.26900600000000002</v>
      </c>
      <c r="X2">
        <v>0.26900499999999999</v>
      </c>
      <c r="Y2">
        <v>0.26900600000000002</v>
      </c>
      <c r="Z2">
        <v>0.269007</v>
      </c>
      <c r="AA2">
        <v>0.26900200000000002</v>
      </c>
      <c r="AB2">
        <v>0.26900000000000002</v>
      </c>
      <c r="AC2">
        <v>0.26900000000000002</v>
      </c>
      <c r="AD2">
        <v>0.26900099999999999</v>
      </c>
      <c r="AE2">
        <v>0.26900099999999999</v>
      </c>
      <c r="AF2">
        <v>0.26900099999999999</v>
      </c>
      <c r="AG2">
        <v>0.26900200000000002</v>
      </c>
      <c r="AH2">
        <v>0.26900099999999999</v>
      </c>
      <c r="AI2">
        <v>0.26900200000000002</v>
      </c>
      <c r="AJ2">
        <v>0.26900299999999999</v>
      </c>
      <c r="AK2">
        <v>0.26900200000000002</v>
      </c>
      <c r="AL2">
        <v>0.26900200000000002</v>
      </c>
      <c r="AM2">
        <v>0.26900200000000002</v>
      </c>
      <c r="AN2">
        <v>0.26900200000000002</v>
      </c>
      <c r="AO2">
        <v>0.26900299999999999</v>
      </c>
      <c r="AP2">
        <v>0.26900200000000002</v>
      </c>
      <c r="AQ2">
        <v>0.26900200000000002</v>
      </c>
      <c r="AR2">
        <v>0.26900099999999999</v>
      </c>
      <c r="AS2">
        <v>0.26900200000000002</v>
      </c>
      <c r="AT2">
        <v>0.26900099999999999</v>
      </c>
      <c r="AU2">
        <v>0.26900200000000002</v>
      </c>
      <c r="AV2">
        <v>0.26900200000000002</v>
      </c>
      <c r="AW2">
        <v>0.26900200000000002</v>
      </c>
      <c r="AX2">
        <v>0.26900200000000002</v>
      </c>
      <c r="AY2">
        <v>0.26900099999999999</v>
      </c>
      <c r="AZ2">
        <v>0.26900099999999999</v>
      </c>
      <c r="BA2">
        <v>0.26900099999999999</v>
      </c>
      <c r="BB2">
        <v>0.26900099999999999</v>
      </c>
      <c r="BC2">
        <v>0.26900099999999999</v>
      </c>
      <c r="BD2">
        <v>0.26900099999999999</v>
      </c>
      <c r="BE2">
        <v>0.26900099999999999</v>
      </c>
      <c r="BF2">
        <v>0.26900099999999999</v>
      </c>
      <c r="BG2">
        <v>0.26899899999999999</v>
      </c>
      <c r="BH2">
        <v>0.26900000000000002</v>
      </c>
      <c r="BI2">
        <v>0.26900000000000002</v>
      </c>
      <c r="BJ2">
        <v>0.26900000000000002</v>
      </c>
      <c r="BK2">
        <v>0.26899899999999999</v>
      </c>
      <c r="BL2">
        <v>0.26899899999999999</v>
      </c>
      <c r="BM2">
        <v>0.26899899999999999</v>
      </c>
      <c r="BN2">
        <v>0.26899899999999999</v>
      </c>
      <c r="BO2">
        <v>0.26899800000000001</v>
      </c>
      <c r="BP2">
        <v>0.26899800000000001</v>
      </c>
      <c r="BQ2">
        <v>0.26899800000000001</v>
      </c>
      <c r="BR2">
        <v>0.26899800000000001</v>
      </c>
      <c r="BS2">
        <v>0.26899699999999999</v>
      </c>
      <c r="BT2">
        <v>0.26899699999999999</v>
      </c>
      <c r="BU2">
        <v>0.26863700000000001</v>
      </c>
      <c r="BV2">
        <v>0.26882200000000001</v>
      </c>
      <c r="BW2">
        <v>0.26890599999999998</v>
      </c>
      <c r="BX2">
        <v>0.26885999999999999</v>
      </c>
      <c r="BY2">
        <v>0.26877600000000001</v>
      </c>
      <c r="BZ2">
        <v>0.26882600000000001</v>
      </c>
      <c r="CA2">
        <v>0.268901</v>
      </c>
      <c r="CB2">
        <v>0.26889099999999999</v>
      </c>
      <c r="CC2">
        <v>0.26904400000000001</v>
      </c>
      <c r="CD2">
        <v>0.26922400000000002</v>
      </c>
      <c r="CE2">
        <v>0.26944699999999999</v>
      </c>
      <c r="CF2">
        <v>0.26961299999999999</v>
      </c>
      <c r="CG2">
        <v>0.26996799999999999</v>
      </c>
      <c r="CH2">
        <v>0.270229</v>
      </c>
      <c r="CI2">
        <v>0.27053300000000002</v>
      </c>
      <c r="CJ2">
        <v>0.27100000000000002</v>
      </c>
      <c r="CK2">
        <v>0.27124500000000001</v>
      </c>
      <c r="CL2">
        <v>0.27166800000000002</v>
      </c>
      <c r="CM2">
        <v>0.27240300000000001</v>
      </c>
      <c r="CN2">
        <v>0.27327000000000001</v>
      </c>
      <c r="CO2">
        <v>0.27415699999999998</v>
      </c>
      <c r="CP2">
        <v>0.27504600000000001</v>
      </c>
      <c r="CQ2">
        <v>0.27572000000000002</v>
      </c>
      <c r="CR2">
        <v>0.27630500000000002</v>
      </c>
      <c r="CS2">
        <v>0.27670400000000001</v>
      </c>
      <c r="CT2">
        <v>0.27741399999999999</v>
      </c>
      <c r="CU2">
        <v>0.27815299999999998</v>
      </c>
      <c r="CV2">
        <v>0.27897300000000003</v>
      </c>
      <c r="CW2">
        <v>0.27981</v>
      </c>
      <c r="CX2">
        <v>0.28053099999999997</v>
      </c>
      <c r="CY2">
        <v>0.281107</v>
      </c>
      <c r="CZ2">
        <v>0.28159600000000001</v>
      </c>
      <c r="DA2">
        <v>0.28168199999999999</v>
      </c>
      <c r="DB2">
        <v>0.28275800000000001</v>
      </c>
      <c r="DC2">
        <v>0.28342800000000001</v>
      </c>
      <c r="DD2">
        <v>0.28414600000000001</v>
      </c>
      <c r="DE2">
        <v>0.284779</v>
      </c>
      <c r="DF2">
        <v>0.28523799999999999</v>
      </c>
      <c r="DG2">
        <v>0.28620800000000002</v>
      </c>
      <c r="DH2">
        <v>0.28707100000000002</v>
      </c>
      <c r="DI2">
        <v>0.28773700000000002</v>
      </c>
      <c r="DJ2">
        <v>0.28831400000000001</v>
      </c>
      <c r="DK2">
        <v>0.28879700000000003</v>
      </c>
      <c r="DL2">
        <v>0.28934799999999999</v>
      </c>
      <c r="DM2">
        <v>0.289935</v>
      </c>
      <c r="DN2">
        <v>0.29031000000000001</v>
      </c>
      <c r="DO2">
        <v>0.29114400000000001</v>
      </c>
      <c r="DP2">
        <v>0.29164899999999999</v>
      </c>
    </row>
    <row r="3" spans="1:120" x14ac:dyDescent="0.2">
      <c r="A3" t="s">
        <v>147</v>
      </c>
      <c r="B3" t="s">
        <v>145</v>
      </c>
      <c r="C3" t="s">
        <v>75</v>
      </c>
      <c r="D3">
        <v>-9999</v>
      </c>
      <c r="E3">
        <v>-9999</v>
      </c>
      <c r="F3">
        <v>3.0526249999999999</v>
      </c>
      <c r="G3">
        <v>3.0667089999999999</v>
      </c>
      <c r="H3">
        <v>3.0853160000000002</v>
      </c>
      <c r="I3">
        <v>3.0961970000000001</v>
      </c>
      <c r="J3">
        <v>3.102868</v>
      </c>
      <c r="K3">
        <v>3.1077590000000002</v>
      </c>
      <c r="L3">
        <v>3.1133510000000002</v>
      </c>
      <c r="M3">
        <v>3.1175899999999999</v>
      </c>
      <c r="N3">
        <v>3.120946</v>
      </c>
      <c r="O3">
        <v>3.1231490000000002</v>
      </c>
      <c r="P3">
        <v>3.123869</v>
      </c>
      <c r="Q3">
        <v>3.123802</v>
      </c>
      <c r="R3">
        <v>3.1228340000000001</v>
      </c>
      <c r="S3">
        <v>3.120441</v>
      </c>
      <c r="T3">
        <v>3.1175419999999998</v>
      </c>
      <c r="U3">
        <v>3.114862</v>
      </c>
      <c r="V3">
        <v>3.1093679999999999</v>
      </c>
      <c r="W3">
        <v>3.1046040000000001</v>
      </c>
      <c r="X3">
        <v>3.1001560000000001</v>
      </c>
      <c r="Y3">
        <v>3.0929790000000001</v>
      </c>
      <c r="Z3">
        <v>3.0855929999999998</v>
      </c>
      <c r="AA3">
        <v>3.077426</v>
      </c>
      <c r="AB3">
        <v>3.0698449999999999</v>
      </c>
      <c r="AC3">
        <v>3.0618319999999999</v>
      </c>
      <c r="AD3">
        <v>3.0522719999999999</v>
      </c>
      <c r="AE3">
        <v>3.0440700000000001</v>
      </c>
      <c r="AF3">
        <v>3.0354619999999999</v>
      </c>
      <c r="AG3">
        <v>3.0255550000000002</v>
      </c>
      <c r="AH3">
        <v>3.0177139999999998</v>
      </c>
      <c r="AI3">
        <v>3.0095399999999999</v>
      </c>
      <c r="AJ3">
        <v>3.0008699999999999</v>
      </c>
      <c r="AK3">
        <v>2.9921000000000002</v>
      </c>
      <c r="AL3">
        <v>2.9822860000000002</v>
      </c>
      <c r="AM3">
        <v>2.9726840000000001</v>
      </c>
      <c r="AN3">
        <v>2.9631280000000002</v>
      </c>
      <c r="AO3">
        <v>2.9554809999999998</v>
      </c>
      <c r="AP3">
        <v>2.9451179999999999</v>
      </c>
      <c r="AQ3">
        <v>2.9367830000000001</v>
      </c>
      <c r="AR3">
        <v>2.9285489999999998</v>
      </c>
      <c r="AS3">
        <v>2.9203380000000001</v>
      </c>
      <c r="AT3">
        <v>2.9110040000000001</v>
      </c>
      <c r="AU3">
        <v>2.900598</v>
      </c>
      <c r="AV3">
        <v>2.8925290000000001</v>
      </c>
      <c r="AW3">
        <v>2.8855249999999999</v>
      </c>
      <c r="AX3">
        <v>2.8773089999999999</v>
      </c>
      <c r="AY3">
        <v>2.8697180000000002</v>
      </c>
      <c r="AZ3">
        <v>2.863626</v>
      </c>
      <c r="BA3">
        <v>2.8554810000000002</v>
      </c>
      <c r="BB3">
        <v>2.8471989999999998</v>
      </c>
      <c r="BC3">
        <v>2.8398780000000001</v>
      </c>
      <c r="BD3">
        <v>2.8353199999999998</v>
      </c>
      <c r="BE3">
        <v>2.8292229999999998</v>
      </c>
      <c r="BF3">
        <v>2.8230140000000001</v>
      </c>
      <c r="BG3">
        <v>2.818651</v>
      </c>
      <c r="BH3">
        <v>2.8147440000000001</v>
      </c>
      <c r="BI3">
        <v>2.8108309999999999</v>
      </c>
      <c r="BJ3">
        <v>2.8063509999999998</v>
      </c>
      <c r="BK3">
        <v>2.8034970000000001</v>
      </c>
      <c r="BL3">
        <v>2.7980260000000001</v>
      </c>
      <c r="BM3">
        <v>2.7953939999999999</v>
      </c>
      <c r="BN3">
        <v>2.7934420000000002</v>
      </c>
      <c r="BO3">
        <v>2.7912870000000001</v>
      </c>
      <c r="BP3">
        <v>2.7899720000000001</v>
      </c>
      <c r="BQ3">
        <v>2.7879610000000001</v>
      </c>
      <c r="BR3">
        <v>2.7862130000000001</v>
      </c>
      <c r="BS3">
        <v>2.7846359999999999</v>
      </c>
      <c r="BT3">
        <v>2.7830870000000001</v>
      </c>
      <c r="BU3">
        <v>2.5528249999999999</v>
      </c>
      <c r="BV3">
        <v>2.5780630000000002</v>
      </c>
      <c r="BW3">
        <v>2.5830739999999999</v>
      </c>
      <c r="BX3">
        <v>2.5698690000000002</v>
      </c>
      <c r="BY3">
        <v>2.5725519999999999</v>
      </c>
      <c r="BZ3">
        <v>2.597683</v>
      </c>
      <c r="CA3">
        <v>2.6115650000000001</v>
      </c>
      <c r="CB3">
        <v>2.6291890000000002</v>
      </c>
      <c r="CC3">
        <v>2.588692</v>
      </c>
      <c r="CD3">
        <v>2.541242</v>
      </c>
      <c r="CE3">
        <v>2.4914930000000002</v>
      </c>
      <c r="CF3">
        <v>2.5335909999999999</v>
      </c>
      <c r="CG3">
        <v>2.503295</v>
      </c>
      <c r="CH3">
        <v>2.4517250000000002</v>
      </c>
      <c r="CI3">
        <v>2.4082140000000001</v>
      </c>
      <c r="CJ3">
        <v>2.3770410000000002</v>
      </c>
      <c r="CK3">
        <v>2.3248899999999999</v>
      </c>
      <c r="CL3">
        <v>2.271236</v>
      </c>
      <c r="CM3">
        <v>2.2243019999999998</v>
      </c>
      <c r="CN3">
        <v>2.2095370000000001</v>
      </c>
      <c r="CO3">
        <v>2.1814119999999999</v>
      </c>
      <c r="CP3">
        <v>2.1604320000000001</v>
      </c>
      <c r="CQ3">
        <v>2.1173410000000001</v>
      </c>
      <c r="CR3">
        <v>2.1377039999999998</v>
      </c>
      <c r="CS3">
        <v>2.1382729999999999</v>
      </c>
      <c r="CT3">
        <v>2.1199919999999999</v>
      </c>
      <c r="CU3">
        <v>2.1176979999999999</v>
      </c>
      <c r="CV3">
        <v>2.1153559999999998</v>
      </c>
      <c r="CW3">
        <v>2.1005410000000002</v>
      </c>
      <c r="CX3">
        <v>2.1069390000000001</v>
      </c>
      <c r="CY3">
        <v>2.0638010000000002</v>
      </c>
      <c r="CZ3">
        <v>2.0508250000000001</v>
      </c>
      <c r="DA3">
        <v>1.99021</v>
      </c>
      <c r="DB3">
        <v>2.0372509999999999</v>
      </c>
      <c r="DC3">
        <v>2.0595059999999998</v>
      </c>
      <c r="DD3">
        <v>2.0563400000000001</v>
      </c>
      <c r="DE3">
        <v>2.073814</v>
      </c>
      <c r="DF3">
        <v>2.048349</v>
      </c>
      <c r="DG3">
        <v>2.0507550000000001</v>
      </c>
      <c r="DH3">
        <v>2.0818530000000002</v>
      </c>
      <c r="DI3">
        <v>2.0810490000000001</v>
      </c>
      <c r="DJ3">
        <v>2.0750570000000002</v>
      </c>
      <c r="DK3">
        <v>2.038732</v>
      </c>
      <c r="DL3">
        <v>1.993873</v>
      </c>
      <c r="DM3">
        <v>2.0467249999999999</v>
      </c>
      <c r="DN3">
        <v>2.0583580000000001</v>
      </c>
      <c r="DO3">
        <v>2.079691</v>
      </c>
      <c r="DP3">
        <v>2.0774550000000001</v>
      </c>
    </row>
    <row r="4" spans="1:120" x14ac:dyDescent="0.2">
      <c r="A4" t="s">
        <v>148</v>
      </c>
      <c r="B4" t="s">
        <v>145</v>
      </c>
      <c r="C4" t="s">
        <v>75</v>
      </c>
      <c r="D4">
        <v>-9999</v>
      </c>
      <c r="E4">
        <v>-9999</v>
      </c>
      <c r="F4">
        <v>2.9345189999999999</v>
      </c>
      <c r="G4">
        <v>2.9104990000000002</v>
      </c>
      <c r="H4">
        <v>2.9059460000000001</v>
      </c>
      <c r="I4">
        <v>2.9052220000000002</v>
      </c>
      <c r="J4">
        <v>2.9051119999999999</v>
      </c>
      <c r="K4">
        <v>2.9060790000000001</v>
      </c>
      <c r="L4">
        <v>2.9088020000000001</v>
      </c>
      <c r="M4">
        <v>2.911203</v>
      </c>
      <c r="N4">
        <v>2.9133460000000002</v>
      </c>
      <c r="O4">
        <v>2.9146709999999998</v>
      </c>
      <c r="P4">
        <v>2.9144600000000001</v>
      </c>
      <c r="Q4">
        <v>2.9141210000000002</v>
      </c>
      <c r="R4">
        <v>2.9125299999999998</v>
      </c>
      <c r="S4">
        <v>2.9102049999999999</v>
      </c>
      <c r="T4">
        <v>2.9070830000000001</v>
      </c>
      <c r="U4">
        <v>2.904118</v>
      </c>
      <c r="V4">
        <v>2.898698</v>
      </c>
      <c r="W4">
        <v>2.8936410000000001</v>
      </c>
      <c r="X4">
        <v>2.8895469999999999</v>
      </c>
      <c r="Y4">
        <v>2.8820220000000001</v>
      </c>
      <c r="Z4">
        <v>2.8749609999999999</v>
      </c>
      <c r="AA4">
        <v>2.8665639999999999</v>
      </c>
      <c r="AB4">
        <v>2.8588710000000002</v>
      </c>
      <c r="AC4">
        <v>2.8510659999999999</v>
      </c>
      <c r="AD4">
        <v>2.8416429999999999</v>
      </c>
      <c r="AE4">
        <v>2.8335020000000002</v>
      </c>
      <c r="AF4">
        <v>2.8248060000000002</v>
      </c>
      <c r="AG4">
        <v>2.8148390000000001</v>
      </c>
      <c r="AH4">
        <v>2.8066749999999998</v>
      </c>
      <c r="AI4">
        <v>2.7987540000000002</v>
      </c>
      <c r="AJ4">
        <v>2.789974</v>
      </c>
      <c r="AK4">
        <v>2.7806389999999999</v>
      </c>
      <c r="AL4">
        <v>2.7710979999999998</v>
      </c>
      <c r="AM4">
        <v>2.7614480000000001</v>
      </c>
      <c r="AN4">
        <v>2.7519279999999999</v>
      </c>
      <c r="AO4">
        <v>2.7440259999999999</v>
      </c>
      <c r="AP4">
        <v>2.733841</v>
      </c>
      <c r="AQ4">
        <v>2.7250519999999998</v>
      </c>
      <c r="AR4">
        <v>2.717187</v>
      </c>
      <c r="AS4">
        <v>2.7082410000000001</v>
      </c>
      <c r="AT4">
        <v>2.6991689999999999</v>
      </c>
      <c r="AU4">
        <v>2.6888700000000001</v>
      </c>
      <c r="AV4">
        <v>2.6806350000000001</v>
      </c>
      <c r="AW4">
        <v>2.6735259999999998</v>
      </c>
      <c r="AX4">
        <v>2.6653159999999998</v>
      </c>
      <c r="AY4">
        <v>2.6577920000000002</v>
      </c>
      <c r="AZ4">
        <v>2.6513900000000001</v>
      </c>
      <c r="BA4">
        <v>2.6434190000000002</v>
      </c>
      <c r="BB4">
        <v>2.6352159999999998</v>
      </c>
      <c r="BC4">
        <v>2.627599</v>
      </c>
      <c r="BD4">
        <v>2.6225909999999999</v>
      </c>
      <c r="BE4">
        <v>2.616746</v>
      </c>
      <c r="BF4">
        <v>2.6100370000000002</v>
      </c>
      <c r="BG4">
        <v>2.6056140000000001</v>
      </c>
      <c r="BH4">
        <v>2.6012849999999998</v>
      </c>
      <c r="BI4">
        <v>2.5969950000000002</v>
      </c>
      <c r="BJ4">
        <v>2.5924849999999999</v>
      </c>
      <c r="BK4">
        <v>2.5898409999999998</v>
      </c>
      <c r="BL4">
        <v>2.5843120000000002</v>
      </c>
      <c r="BM4">
        <v>2.5813999999999999</v>
      </c>
      <c r="BN4">
        <v>2.579237</v>
      </c>
      <c r="BO4">
        <v>2.5772539999999999</v>
      </c>
      <c r="BP4">
        <v>2.5757889999999999</v>
      </c>
      <c r="BQ4">
        <v>2.573251</v>
      </c>
      <c r="BR4">
        <v>2.571129</v>
      </c>
      <c r="BS4">
        <v>2.5694569999999999</v>
      </c>
      <c r="BT4">
        <v>2.568012</v>
      </c>
      <c r="BU4">
        <v>2.3376199999999998</v>
      </c>
      <c r="BV4">
        <v>2.3624480000000001</v>
      </c>
      <c r="BW4">
        <v>2.3673950000000001</v>
      </c>
      <c r="BX4">
        <v>2.3583349999999998</v>
      </c>
      <c r="BY4">
        <v>2.3533249999999999</v>
      </c>
      <c r="BZ4">
        <v>2.3756080000000002</v>
      </c>
      <c r="CA4">
        <v>2.386174</v>
      </c>
      <c r="CB4">
        <v>2.4031470000000001</v>
      </c>
      <c r="CC4">
        <v>2.3689</v>
      </c>
      <c r="CD4">
        <v>2.3247279999999999</v>
      </c>
      <c r="CE4">
        <v>2.2843450000000001</v>
      </c>
      <c r="CF4">
        <v>2.3162419999999999</v>
      </c>
      <c r="CG4">
        <v>2.2865739999999999</v>
      </c>
      <c r="CH4">
        <v>2.239392</v>
      </c>
      <c r="CI4">
        <v>2.1887460000000001</v>
      </c>
      <c r="CJ4">
        <v>2.1539429999999999</v>
      </c>
      <c r="CK4">
        <v>2.1041850000000002</v>
      </c>
      <c r="CL4">
        <v>2.0551979999999999</v>
      </c>
      <c r="CM4">
        <v>2.007091</v>
      </c>
      <c r="CN4">
        <v>1.9876590000000001</v>
      </c>
      <c r="CO4">
        <v>1.958596</v>
      </c>
      <c r="CP4">
        <v>1.938909</v>
      </c>
      <c r="CQ4">
        <v>1.898163</v>
      </c>
      <c r="CR4">
        <v>1.9111940000000001</v>
      </c>
      <c r="CS4">
        <v>1.9086259999999999</v>
      </c>
      <c r="CT4">
        <v>1.891837</v>
      </c>
      <c r="CU4">
        <v>1.8914310000000001</v>
      </c>
      <c r="CV4">
        <v>1.891124</v>
      </c>
      <c r="CW4">
        <v>1.8776930000000001</v>
      </c>
      <c r="CX4">
        <v>1.8799809999999999</v>
      </c>
      <c r="CY4">
        <v>1.842913</v>
      </c>
      <c r="CZ4">
        <v>1.8331059999999999</v>
      </c>
      <c r="DA4">
        <v>1.781401</v>
      </c>
      <c r="DB4">
        <v>1.8123069999999999</v>
      </c>
      <c r="DC4">
        <v>1.8317840000000001</v>
      </c>
      <c r="DD4">
        <v>1.8326819999999999</v>
      </c>
      <c r="DE4">
        <v>1.850239</v>
      </c>
      <c r="DF4">
        <v>1.832862</v>
      </c>
      <c r="DG4">
        <v>1.8303</v>
      </c>
      <c r="DH4">
        <v>1.8531759999999999</v>
      </c>
      <c r="DI4">
        <v>1.853159</v>
      </c>
      <c r="DJ4">
        <v>1.8487290000000001</v>
      </c>
      <c r="DK4">
        <v>1.821536</v>
      </c>
      <c r="DL4">
        <v>1.7837689999999999</v>
      </c>
      <c r="DM4">
        <v>1.82203</v>
      </c>
      <c r="DN4">
        <v>1.827736</v>
      </c>
      <c r="DO4">
        <v>1.850155</v>
      </c>
      <c r="DP4">
        <v>1.849407</v>
      </c>
    </row>
    <row r="5" spans="1:120" x14ac:dyDescent="0.2">
      <c r="A5" t="s">
        <v>149</v>
      </c>
      <c r="B5" t="s">
        <v>145</v>
      </c>
      <c r="C5" t="s">
        <v>75</v>
      </c>
      <c r="D5">
        <v>-9999</v>
      </c>
      <c r="E5">
        <v>-9999</v>
      </c>
      <c r="F5">
        <v>19.49258</v>
      </c>
      <c r="G5">
        <v>19.589437</v>
      </c>
      <c r="H5">
        <v>19.589437</v>
      </c>
      <c r="I5">
        <v>19.590098999999999</v>
      </c>
      <c r="J5">
        <v>19.594974000000001</v>
      </c>
      <c r="K5">
        <v>19.601361000000001</v>
      </c>
      <c r="L5">
        <v>19.607841000000001</v>
      </c>
      <c r="M5">
        <v>19.614229000000002</v>
      </c>
      <c r="N5">
        <v>19.620391000000001</v>
      </c>
      <c r="O5">
        <v>19.62669</v>
      </c>
      <c r="P5">
        <v>19.633044000000002</v>
      </c>
      <c r="Q5">
        <v>19.639344999999999</v>
      </c>
      <c r="R5">
        <v>19.645735999999999</v>
      </c>
      <c r="S5">
        <v>19.652127</v>
      </c>
      <c r="T5">
        <v>19.658246999999999</v>
      </c>
      <c r="U5">
        <v>19.663974</v>
      </c>
      <c r="V5">
        <v>19.669640999999999</v>
      </c>
      <c r="W5">
        <v>19.675415000000001</v>
      </c>
      <c r="X5">
        <v>19.680983000000001</v>
      </c>
      <c r="Y5">
        <v>19.686463</v>
      </c>
      <c r="Z5">
        <v>19.690643000000001</v>
      </c>
      <c r="AA5">
        <v>19.695943</v>
      </c>
      <c r="AB5">
        <v>19.700915999999999</v>
      </c>
      <c r="AC5">
        <v>19.705594000000001</v>
      </c>
      <c r="AD5">
        <v>19.710132999999999</v>
      </c>
      <c r="AE5">
        <v>19.714994000000001</v>
      </c>
      <c r="AF5">
        <v>19.719819000000001</v>
      </c>
      <c r="AG5">
        <v>19.724657000000001</v>
      </c>
      <c r="AH5">
        <v>19.729320000000001</v>
      </c>
      <c r="AI5">
        <v>19.733998</v>
      </c>
      <c r="AJ5">
        <v>19.739196</v>
      </c>
      <c r="AK5">
        <v>19.744893999999999</v>
      </c>
      <c r="AL5">
        <v>19.750782000000001</v>
      </c>
      <c r="AM5">
        <v>19.756855000000002</v>
      </c>
      <c r="AN5">
        <v>19.762405999999999</v>
      </c>
      <c r="AO5">
        <v>19.767932999999999</v>
      </c>
      <c r="AP5">
        <v>19.773230999999999</v>
      </c>
      <c r="AQ5">
        <v>19.778729999999999</v>
      </c>
      <c r="AR5">
        <v>19.783926999999998</v>
      </c>
      <c r="AS5">
        <v>19.789504999999998</v>
      </c>
      <c r="AT5">
        <v>19.795477999999999</v>
      </c>
      <c r="AU5">
        <v>19.801387999999999</v>
      </c>
      <c r="AV5">
        <v>19.806674999999998</v>
      </c>
      <c r="AW5">
        <v>19.811547000000001</v>
      </c>
      <c r="AX5">
        <v>19.816535999999999</v>
      </c>
      <c r="AY5">
        <v>19.821342999999999</v>
      </c>
      <c r="AZ5">
        <v>19.826243999999999</v>
      </c>
      <c r="BA5">
        <v>19.831603000000001</v>
      </c>
      <c r="BB5">
        <v>19.836932000000001</v>
      </c>
      <c r="BC5">
        <v>19.841951999999999</v>
      </c>
      <c r="BD5">
        <v>19.846661000000001</v>
      </c>
      <c r="BE5">
        <v>19.851413000000001</v>
      </c>
      <c r="BF5">
        <v>19.856539999999999</v>
      </c>
      <c r="BG5">
        <v>19.861432000000001</v>
      </c>
      <c r="BH5">
        <v>19.866396999999999</v>
      </c>
      <c r="BI5">
        <v>19.871587000000002</v>
      </c>
      <c r="BJ5">
        <v>19.876746000000001</v>
      </c>
      <c r="BK5">
        <v>19.882089000000001</v>
      </c>
      <c r="BL5">
        <v>19.887442</v>
      </c>
      <c r="BM5">
        <v>19.892413000000001</v>
      </c>
      <c r="BN5">
        <v>19.89723</v>
      </c>
      <c r="BO5">
        <v>19.902180999999999</v>
      </c>
      <c r="BP5">
        <v>19.906866999999998</v>
      </c>
      <c r="BQ5">
        <v>19.912673000000002</v>
      </c>
      <c r="BR5">
        <v>19.918146</v>
      </c>
      <c r="BS5">
        <v>19.923738</v>
      </c>
      <c r="BT5">
        <v>19.929044999999999</v>
      </c>
      <c r="BU5">
        <v>19.934405000000002</v>
      </c>
      <c r="BV5">
        <v>19.937781999999999</v>
      </c>
      <c r="BW5">
        <v>19.936622</v>
      </c>
      <c r="BX5">
        <v>19.936440999999999</v>
      </c>
      <c r="BY5">
        <v>19.931283000000001</v>
      </c>
      <c r="BZ5">
        <v>19.939838000000002</v>
      </c>
      <c r="CA5">
        <v>19.943754999999999</v>
      </c>
      <c r="CB5">
        <v>19.955338999999999</v>
      </c>
      <c r="CC5">
        <v>19.967317999999999</v>
      </c>
      <c r="CD5">
        <v>19.987120000000001</v>
      </c>
      <c r="CE5">
        <v>20.001904</v>
      </c>
      <c r="CF5">
        <v>20.008863999999999</v>
      </c>
      <c r="CG5">
        <v>20.014178999999999</v>
      </c>
      <c r="CH5">
        <v>20.015450999999999</v>
      </c>
      <c r="CI5">
        <v>20.010728</v>
      </c>
      <c r="CJ5">
        <v>20.021854999999999</v>
      </c>
      <c r="CK5">
        <v>20.034656999999999</v>
      </c>
      <c r="CL5">
        <v>20.042362000000001</v>
      </c>
      <c r="CM5">
        <v>20.041316999999999</v>
      </c>
      <c r="CN5">
        <v>20.046316000000001</v>
      </c>
      <c r="CO5">
        <v>20.056360000000002</v>
      </c>
      <c r="CP5">
        <v>20.061934000000001</v>
      </c>
      <c r="CQ5">
        <v>20.067757</v>
      </c>
      <c r="CR5">
        <v>20.064851000000001</v>
      </c>
      <c r="CS5">
        <v>20.065377000000002</v>
      </c>
      <c r="CT5">
        <v>20.076333000000002</v>
      </c>
      <c r="CU5">
        <v>20.078856999999999</v>
      </c>
      <c r="CV5">
        <v>20.065946</v>
      </c>
      <c r="CW5">
        <v>20.065241</v>
      </c>
      <c r="CX5">
        <v>20.06345</v>
      </c>
      <c r="CY5">
        <v>20.065175</v>
      </c>
      <c r="CZ5">
        <v>20.050024000000001</v>
      </c>
      <c r="DA5">
        <v>20.036462</v>
      </c>
      <c r="DB5">
        <v>20.034054999999999</v>
      </c>
      <c r="DC5">
        <v>20.026278999999999</v>
      </c>
      <c r="DD5">
        <v>20.031863999999999</v>
      </c>
      <c r="DE5">
        <v>20.031179999999999</v>
      </c>
      <c r="DF5">
        <v>20.027065</v>
      </c>
      <c r="DG5">
        <v>20.014766000000002</v>
      </c>
      <c r="DH5">
        <v>20.007149999999999</v>
      </c>
      <c r="DI5">
        <v>20.001082</v>
      </c>
      <c r="DJ5">
        <v>20.000387</v>
      </c>
      <c r="DK5">
        <v>20.007366999999999</v>
      </c>
      <c r="DL5">
        <v>20.008618999999999</v>
      </c>
      <c r="DM5">
        <v>19.98995</v>
      </c>
      <c r="DN5">
        <v>19.986592999999999</v>
      </c>
      <c r="DO5">
        <v>19.996877999999999</v>
      </c>
      <c r="DP5">
        <v>20.004826999999999</v>
      </c>
    </row>
    <row r="6" spans="1:120" x14ac:dyDescent="0.2">
      <c r="A6" t="s">
        <v>150</v>
      </c>
      <c r="B6" t="s">
        <v>145</v>
      </c>
      <c r="C6" t="s">
        <v>75</v>
      </c>
      <c r="D6">
        <v>-9999</v>
      </c>
      <c r="E6">
        <v>-9999</v>
      </c>
      <c r="F6">
        <v>0.27694800000000003</v>
      </c>
      <c r="G6">
        <v>0.25253900000000001</v>
      </c>
      <c r="H6">
        <v>0.24521100000000001</v>
      </c>
      <c r="I6">
        <v>0.24552299999999999</v>
      </c>
      <c r="J6">
        <v>0.24773600000000001</v>
      </c>
      <c r="K6">
        <v>0.25047900000000001</v>
      </c>
      <c r="L6">
        <v>0.25339800000000001</v>
      </c>
      <c r="M6">
        <v>0.256519</v>
      </c>
      <c r="N6">
        <v>0.259681</v>
      </c>
      <c r="O6">
        <v>0.26302500000000001</v>
      </c>
      <c r="P6">
        <v>0.266069</v>
      </c>
      <c r="Q6">
        <v>0.26912599999999998</v>
      </c>
      <c r="R6">
        <v>0.27193400000000001</v>
      </c>
      <c r="S6">
        <v>0.274621</v>
      </c>
      <c r="T6">
        <v>0.27717399999999998</v>
      </c>
      <c r="U6">
        <v>0.27948899999999999</v>
      </c>
      <c r="V6">
        <v>0.28179799999999999</v>
      </c>
      <c r="W6">
        <v>0.28398200000000001</v>
      </c>
      <c r="X6">
        <v>0.28582999999999997</v>
      </c>
      <c r="Y6">
        <v>0.28775899999999999</v>
      </c>
      <c r="Z6">
        <v>0.28906799999999999</v>
      </c>
      <c r="AA6">
        <v>0.29041699999999998</v>
      </c>
      <c r="AB6">
        <v>0.29170499999999999</v>
      </c>
      <c r="AC6">
        <v>0.292958</v>
      </c>
      <c r="AD6">
        <v>0.29410599999999998</v>
      </c>
      <c r="AE6">
        <v>0.29514600000000002</v>
      </c>
      <c r="AF6">
        <v>0.29615200000000003</v>
      </c>
      <c r="AG6">
        <v>0.297043</v>
      </c>
      <c r="AH6">
        <v>0.29784100000000002</v>
      </c>
      <c r="AI6">
        <v>0.29864400000000002</v>
      </c>
      <c r="AJ6">
        <v>0.29940600000000001</v>
      </c>
      <c r="AK6">
        <v>0.30007699999999998</v>
      </c>
      <c r="AL6">
        <v>0.30064600000000002</v>
      </c>
      <c r="AM6">
        <v>0.30112800000000001</v>
      </c>
      <c r="AN6">
        <v>0.30154799999999998</v>
      </c>
      <c r="AO6">
        <v>0.301954</v>
      </c>
      <c r="AP6">
        <v>0.302319</v>
      </c>
      <c r="AQ6">
        <v>0.302589</v>
      </c>
      <c r="AR6">
        <v>0.30287900000000001</v>
      </c>
      <c r="AS6">
        <v>0.30315900000000001</v>
      </c>
      <c r="AT6">
        <v>0.303344</v>
      </c>
      <c r="AU6">
        <v>0.30342999999999998</v>
      </c>
      <c r="AV6">
        <v>0.30345</v>
      </c>
      <c r="AW6">
        <v>0.30352000000000001</v>
      </c>
      <c r="AX6">
        <v>0.30359900000000001</v>
      </c>
      <c r="AY6">
        <v>0.30366300000000002</v>
      </c>
      <c r="AZ6">
        <v>0.30374099999999998</v>
      </c>
      <c r="BA6">
        <v>0.30382700000000001</v>
      </c>
      <c r="BB6">
        <v>0.30382500000000001</v>
      </c>
      <c r="BC6">
        <v>0.30377900000000002</v>
      </c>
      <c r="BD6">
        <v>0.30375200000000002</v>
      </c>
      <c r="BE6">
        <v>0.30383399999999999</v>
      </c>
      <c r="BF6">
        <v>0.3039</v>
      </c>
      <c r="BG6">
        <v>0.30394199999999999</v>
      </c>
      <c r="BH6">
        <v>0.30408299999999999</v>
      </c>
      <c r="BI6">
        <v>0.30427199999999999</v>
      </c>
      <c r="BJ6">
        <v>0.30445800000000001</v>
      </c>
      <c r="BK6">
        <v>0.30471999999999999</v>
      </c>
      <c r="BL6">
        <v>0.30496499999999999</v>
      </c>
      <c r="BM6">
        <v>0.30510999999999999</v>
      </c>
      <c r="BN6">
        <v>0.30533900000000003</v>
      </c>
      <c r="BO6">
        <v>0.30566700000000002</v>
      </c>
      <c r="BP6">
        <v>0.30605500000000002</v>
      </c>
      <c r="BQ6">
        <v>0.30644500000000002</v>
      </c>
      <c r="BR6">
        <v>0.306782</v>
      </c>
      <c r="BS6">
        <v>0.30713099999999999</v>
      </c>
      <c r="BT6">
        <v>0.30752200000000002</v>
      </c>
      <c r="BU6">
        <v>0.28084599999999998</v>
      </c>
      <c r="BV6">
        <v>0.28003899999999998</v>
      </c>
      <c r="BW6">
        <v>0.28894199999999998</v>
      </c>
      <c r="BX6">
        <v>0.29361300000000001</v>
      </c>
      <c r="BY6">
        <v>0.297651</v>
      </c>
      <c r="BZ6">
        <v>0.29890099999999997</v>
      </c>
      <c r="CA6">
        <v>0.29447899999999999</v>
      </c>
      <c r="CB6">
        <v>0.29606199999999999</v>
      </c>
      <c r="CC6">
        <v>0.315828</v>
      </c>
      <c r="CD6">
        <v>0.32177</v>
      </c>
      <c r="CE6">
        <v>0.30442000000000002</v>
      </c>
      <c r="CF6">
        <v>0.29548400000000002</v>
      </c>
      <c r="CG6">
        <v>0.29482900000000001</v>
      </c>
      <c r="CH6">
        <v>0.31334200000000001</v>
      </c>
      <c r="CI6">
        <v>0.33811400000000003</v>
      </c>
      <c r="CJ6">
        <v>0.34461900000000001</v>
      </c>
      <c r="CK6">
        <v>0.34671000000000002</v>
      </c>
      <c r="CL6">
        <v>0.340447</v>
      </c>
      <c r="CM6">
        <v>0.33200400000000002</v>
      </c>
      <c r="CN6">
        <v>0.32229000000000002</v>
      </c>
      <c r="CO6">
        <v>0.31458799999999998</v>
      </c>
      <c r="CP6">
        <v>0.30795</v>
      </c>
      <c r="CQ6">
        <v>0.30056100000000002</v>
      </c>
      <c r="CR6">
        <v>0.29446</v>
      </c>
      <c r="CS6">
        <v>0.29132599999999997</v>
      </c>
      <c r="CT6">
        <v>0.28747699999999998</v>
      </c>
      <c r="CU6">
        <v>0.28501300000000002</v>
      </c>
      <c r="CV6">
        <v>0.285362</v>
      </c>
      <c r="CW6">
        <v>0.28569</v>
      </c>
      <c r="CX6">
        <v>0.28418599999999999</v>
      </c>
      <c r="CY6">
        <v>0.282412</v>
      </c>
      <c r="CZ6">
        <v>0.28045900000000001</v>
      </c>
      <c r="DA6">
        <v>0.27990900000000002</v>
      </c>
      <c r="DB6">
        <v>0.27326400000000001</v>
      </c>
      <c r="DC6">
        <v>0.27460499999999999</v>
      </c>
      <c r="DD6">
        <v>0.27765000000000001</v>
      </c>
      <c r="DE6">
        <v>0.27885100000000002</v>
      </c>
      <c r="DF6">
        <v>0.28223500000000001</v>
      </c>
      <c r="DG6">
        <v>0.28286800000000001</v>
      </c>
      <c r="DH6">
        <v>0.28356199999999998</v>
      </c>
      <c r="DI6">
        <v>0.28523599999999999</v>
      </c>
      <c r="DJ6">
        <v>0.28915000000000002</v>
      </c>
      <c r="DK6">
        <v>0.29094999999999999</v>
      </c>
      <c r="DL6">
        <v>0.288022</v>
      </c>
      <c r="DM6">
        <v>0.286881</v>
      </c>
      <c r="DN6">
        <v>0.29254000000000002</v>
      </c>
      <c r="DO6">
        <v>0.29624099999999998</v>
      </c>
      <c r="DP6">
        <v>0.30068099999999998</v>
      </c>
    </row>
    <row r="7" spans="1:120" x14ac:dyDescent="0.2">
      <c r="A7" t="s">
        <v>151</v>
      </c>
      <c r="B7" t="s">
        <v>145</v>
      </c>
      <c r="C7" t="s">
        <v>75</v>
      </c>
      <c r="D7">
        <v>-9999</v>
      </c>
      <c r="E7">
        <v>-9999</v>
      </c>
      <c r="F7">
        <v>0</v>
      </c>
      <c r="G7">
        <v>4.4537E-2</v>
      </c>
      <c r="H7">
        <v>4.2861000000000003E-2</v>
      </c>
      <c r="I7">
        <v>4.3506000000000003E-2</v>
      </c>
      <c r="J7">
        <v>4.5780000000000001E-2</v>
      </c>
      <c r="K7">
        <v>4.7383000000000002E-2</v>
      </c>
      <c r="L7">
        <v>4.8527000000000001E-2</v>
      </c>
      <c r="M7">
        <v>4.9251999999999997E-2</v>
      </c>
      <c r="N7">
        <v>4.9887000000000001E-2</v>
      </c>
      <c r="O7">
        <v>5.0193000000000002E-2</v>
      </c>
      <c r="P7">
        <v>5.0437999999999997E-2</v>
      </c>
      <c r="Q7">
        <v>5.0606999999999999E-2</v>
      </c>
      <c r="R7">
        <v>5.0893000000000001E-2</v>
      </c>
      <c r="S7">
        <v>5.0909999999999997E-2</v>
      </c>
      <c r="T7">
        <v>5.1028999999999998E-2</v>
      </c>
      <c r="U7">
        <v>5.1204E-2</v>
      </c>
      <c r="V7">
        <v>5.1059E-2</v>
      </c>
      <c r="W7">
        <v>5.1230999999999999E-2</v>
      </c>
      <c r="X7">
        <v>5.1277000000000003E-2</v>
      </c>
      <c r="Y7">
        <v>5.1443000000000003E-2</v>
      </c>
      <c r="Z7">
        <v>5.1288E-2</v>
      </c>
      <c r="AA7">
        <v>5.1180000000000003E-2</v>
      </c>
      <c r="AB7">
        <v>5.1293999999999999E-2</v>
      </c>
      <c r="AC7">
        <v>5.1242000000000003E-2</v>
      </c>
      <c r="AD7">
        <v>5.1464999999999997E-2</v>
      </c>
      <c r="AE7">
        <v>5.1542999999999999E-2</v>
      </c>
      <c r="AF7">
        <v>5.1450000000000003E-2</v>
      </c>
      <c r="AG7">
        <v>5.1513999999999997E-2</v>
      </c>
      <c r="AH7">
        <v>5.1626999999999999E-2</v>
      </c>
      <c r="AI7">
        <v>5.1443999999999997E-2</v>
      </c>
      <c r="AJ7">
        <v>5.1589000000000003E-2</v>
      </c>
      <c r="AK7">
        <v>5.1820999999999999E-2</v>
      </c>
      <c r="AL7">
        <v>5.1712000000000001E-2</v>
      </c>
      <c r="AM7">
        <v>5.1681999999999999E-2</v>
      </c>
      <c r="AN7">
        <v>5.1669E-2</v>
      </c>
      <c r="AO7">
        <v>5.1686000000000003E-2</v>
      </c>
      <c r="AP7">
        <v>5.1676E-2</v>
      </c>
      <c r="AQ7">
        <v>5.1749999999999997E-2</v>
      </c>
      <c r="AR7">
        <v>5.1859000000000002E-2</v>
      </c>
      <c r="AS7">
        <v>5.1843E-2</v>
      </c>
      <c r="AT7">
        <v>5.1887000000000003E-2</v>
      </c>
      <c r="AU7">
        <v>5.1742999999999997E-2</v>
      </c>
      <c r="AV7">
        <v>5.1722999999999998E-2</v>
      </c>
      <c r="AW7">
        <v>5.1947E-2</v>
      </c>
      <c r="AX7">
        <v>5.1860999999999997E-2</v>
      </c>
      <c r="AY7">
        <v>5.1999999999999998E-2</v>
      </c>
      <c r="AZ7">
        <v>5.2041999999999998E-2</v>
      </c>
      <c r="BA7">
        <v>5.1987999999999999E-2</v>
      </c>
      <c r="BB7">
        <v>5.1929999999999997E-2</v>
      </c>
      <c r="BC7">
        <v>5.2138999999999998E-2</v>
      </c>
      <c r="BD7">
        <v>5.1977000000000002E-2</v>
      </c>
      <c r="BE7">
        <v>5.2284999999999998E-2</v>
      </c>
      <c r="BF7">
        <v>5.2252E-2</v>
      </c>
      <c r="BG7">
        <v>5.2151999999999997E-2</v>
      </c>
      <c r="BH7">
        <v>5.2188999999999999E-2</v>
      </c>
      <c r="BI7">
        <v>5.2374999999999998E-2</v>
      </c>
      <c r="BJ7">
        <v>5.2247000000000002E-2</v>
      </c>
      <c r="BK7">
        <v>5.2202999999999999E-2</v>
      </c>
      <c r="BL7">
        <v>5.2318999999999997E-2</v>
      </c>
      <c r="BM7">
        <v>5.2507999999999999E-2</v>
      </c>
      <c r="BN7">
        <v>5.2505999999999997E-2</v>
      </c>
      <c r="BO7">
        <v>5.2443999999999998E-2</v>
      </c>
      <c r="BP7">
        <v>5.2500999999999999E-2</v>
      </c>
      <c r="BQ7">
        <v>5.2595000000000003E-2</v>
      </c>
      <c r="BR7">
        <v>5.2687999999999999E-2</v>
      </c>
      <c r="BS7">
        <v>5.2671999999999997E-2</v>
      </c>
      <c r="BT7">
        <v>5.2884E-2</v>
      </c>
      <c r="BU7">
        <v>5.2810000000000003E-2</v>
      </c>
      <c r="BV7">
        <v>5.2845000000000003E-2</v>
      </c>
      <c r="BW7">
        <v>5.2875999999999999E-2</v>
      </c>
      <c r="BX7">
        <v>5.1256000000000003E-2</v>
      </c>
      <c r="BY7">
        <v>5.3539000000000003E-2</v>
      </c>
      <c r="BZ7">
        <v>5.6744999999999997E-2</v>
      </c>
      <c r="CA7">
        <v>5.7339000000000001E-2</v>
      </c>
      <c r="CB7">
        <v>5.7305000000000002E-2</v>
      </c>
      <c r="CC7">
        <v>5.3768999999999997E-2</v>
      </c>
      <c r="CD7">
        <v>5.6795999999999999E-2</v>
      </c>
      <c r="CE7">
        <v>5.6343999999999998E-2</v>
      </c>
      <c r="CF7">
        <v>5.8896999999999998E-2</v>
      </c>
      <c r="CG7">
        <v>5.5479000000000001E-2</v>
      </c>
      <c r="CH7">
        <v>5.6889000000000002E-2</v>
      </c>
      <c r="CI7">
        <v>6.0318999999999998E-2</v>
      </c>
      <c r="CJ7">
        <v>6.1036E-2</v>
      </c>
      <c r="CK7">
        <v>6.1686999999999999E-2</v>
      </c>
      <c r="CL7">
        <v>6.1935999999999998E-2</v>
      </c>
      <c r="CM7">
        <v>6.0839999999999998E-2</v>
      </c>
      <c r="CN7">
        <v>6.4047999999999994E-2</v>
      </c>
      <c r="CO7">
        <v>6.4792000000000002E-2</v>
      </c>
      <c r="CP7">
        <v>6.3955999999999999E-2</v>
      </c>
      <c r="CQ7">
        <v>6.0226000000000002E-2</v>
      </c>
      <c r="CR7">
        <v>6.8862000000000007E-2</v>
      </c>
      <c r="CS7">
        <v>6.8635000000000002E-2</v>
      </c>
      <c r="CT7">
        <v>6.6721000000000003E-2</v>
      </c>
      <c r="CU7">
        <v>6.9758000000000001E-2</v>
      </c>
      <c r="CV7">
        <v>6.9746000000000002E-2</v>
      </c>
      <c r="CW7">
        <v>6.8297999999999998E-2</v>
      </c>
      <c r="CX7">
        <v>7.0876999999999996E-2</v>
      </c>
      <c r="CY7">
        <v>6.6545000000000007E-2</v>
      </c>
      <c r="CZ7">
        <v>6.8136000000000002E-2</v>
      </c>
      <c r="DA7">
        <v>6.1484999999999998E-2</v>
      </c>
      <c r="DB7">
        <v>7.4135000000000006E-2</v>
      </c>
      <c r="DC7">
        <v>7.5075000000000003E-2</v>
      </c>
      <c r="DD7">
        <v>7.5119000000000005E-2</v>
      </c>
      <c r="DE7">
        <v>7.6059000000000002E-2</v>
      </c>
      <c r="DF7">
        <v>6.9930000000000006E-2</v>
      </c>
      <c r="DG7">
        <v>7.4490000000000001E-2</v>
      </c>
      <c r="DH7">
        <v>8.0090999999999996E-2</v>
      </c>
      <c r="DI7">
        <v>7.7396999999999994E-2</v>
      </c>
      <c r="DJ7">
        <v>7.6179999999999998E-2</v>
      </c>
      <c r="DK7">
        <v>7.5991000000000003E-2</v>
      </c>
      <c r="DL7">
        <v>7.2036000000000003E-2</v>
      </c>
      <c r="DM7">
        <v>8.1455E-2</v>
      </c>
      <c r="DN7">
        <v>7.9052999999999998E-2</v>
      </c>
      <c r="DO7">
        <v>8.1901000000000002E-2</v>
      </c>
      <c r="DP7">
        <v>8.4150000000000003E-2</v>
      </c>
    </row>
    <row r="8" spans="1:120" x14ac:dyDescent="0.2">
      <c r="A8" t="s">
        <v>152</v>
      </c>
      <c r="B8" t="s">
        <v>145</v>
      </c>
      <c r="C8" t="s">
        <v>75</v>
      </c>
      <c r="D8">
        <v>-9999</v>
      </c>
      <c r="E8">
        <v>-9999</v>
      </c>
      <c r="F8">
        <v>9.1431810000000002</v>
      </c>
      <c r="G8">
        <v>9.0284910000000007</v>
      </c>
      <c r="H8">
        <v>8.9117139999999999</v>
      </c>
      <c r="I8">
        <v>8.8469739999999994</v>
      </c>
      <c r="J8">
        <v>8.8163959999999992</v>
      </c>
      <c r="K8">
        <v>8.7990200000000005</v>
      </c>
      <c r="L8">
        <v>8.7876329999999996</v>
      </c>
      <c r="M8">
        <v>8.7809179999999998</v>
      </c>
      <c r="N8">
        <v>8.7848649999999999</v>
      </c>
      <c r="O8">
        <v>8.7866800000000005</v>
      </c>
      <c r="P8">
        <v>8.7954810000000005</v>
      </c>
      <c r="Q8">
        <v>8.8037379999999992</v>
      </c>
      <c r="R8">
        <v>8.8100900000000006</v>
      </c>
      <c r="S8">
        <v>8.8184830000000005</v>
      </c>
      <c r="T8">
        <v>8.8275559999999995</v>
      </c>
      <c r="U8">
        <v>8.8335000000000008</v>
      </c>
      <c r="V8">
        <v>8.8400780000000001</v>
      </c>
      <c r="W8">
        <v>8.8467020000000005</v>
      </c>
      <c r="X8">
        <v>8.8518740000000005</v>
      </c>
      <c r="Y8">
        <v>8.8566830000000003</v>
      </c>
      <c r="Z8">
        <v>8.8586790000000004</v>
      </c>
      <c r="AA8">
        <v>8.8638049999999993</v>
      </c>
      <c r="AB8">
        <v>8.8643049999999999</v>
      </c>
      <c r="AC8">
        <v>8.8677980000000005</v>
      </c>
      <c r="AD8">
        <v>8.8706560000000003</v>
      </c>
      <c r="AE8">
        <v>8.8716989999999996</v>
      </c>
      <c r="AF8">
        <v>8.8764179999999993</v>
      </c>
      <c r="AG8">
        <v>8.8798200000000005</v>
      </c>
      <c r="AH8">
        <v>8.8793209999999991</v>
      </c>
      <c r="AI8">
        <v>8.8800019999999993</v>
      </c>
      <c r="AJ8">
        <v>8.8850379999999998</v>
      </c>
      <c r="AK8">
        <v>8.8859449999999995</v>
      </c>
      <c r="AL8">
        <v>8.8871699999999993</v>
      </c>
      <c r="AM8">
        <v>8.8865350000000003</v>
      </c>
      <c r="AN8">
        <v>8.8892120000000006</v>
      </c>
      <c r="AO8">
        <v>8.8912980000000008</v>
      </c>
      <c r="AP8">
        <v>8.8916609999999991</v>
      </c>
      <c r="AQ8">
        <v>8.8948820000000008</v>
      </c>
      <c r="AR8">
        <v>8.8943829999999995</v>
      </c>
      <c r="AS8">
        <v>8.8932490000000008</v>
      </c>
      <c r="AT8">
        <v>8.8966519999999996</v>
      </c>
      <c r="AU8">
        <v>8.8929320000000001</v>
      </c>
      <c r="AV8">
        <v>8.8960170000000005</v>
      </c>
      <c r="AW8">
        <v>8.8953819999999997</v>
      </c>
      <c r="AX8">
        <v>8.9001450000000002</v>
      </c>
      <c r="AY8">
        <v>8.9011890000000005</v>
      </c>
      <c r="AZ8">
        <v>8.9007349999999992</v>
      </c>
      <c r="BA8">
        <v>8.9024590000000003</v>
      </c>
      <c r="BB8">
        <v>8.9022319999999997</v>
      </c>
      <c r="BC8">
        <v>8.9040920000000003</v>
      </c>
      <c r="BD8">
        <v>8.9049999999999994</v>
      </c>
      <c r="BE8">
        <v>8.9019600000000008</v>
      </c>
      <c r="BF8">
        <v>8.9007349999999992</v>
      </c>
      <c r="BG8">
        <v>8.9021410000000003</v>
      </c>
      <c r="BH8">
        <v>8.9012340000000005</v>
      </c>
      <c r="BI8">
        <v>8.9001000000000001</v>
      </c>
      <c r="BJ8">
        <v>8.8996460000000006</v>
      </c>
      <c r="BK8">
        <v>8.8997820000000001</v>
      </c>
      <c r="BL8">
        <v>8.8973779999999998</v>
      </c>
      <c r="BM8">
        <v>8.8966969999999996</v>
      </c>
      <c r="BN8">
        <v>8.8965160000000001</v>
      </c>
      <c r="BO8">
        <v>8.8972420000000003</v>
      </c>
      <c r="BP8">
        <v>8.8961070000000007</v>
      </c>
      <c r="BQ8">
        <v>8.8938839999999999</v>
      </c>
      <c r="BR8">
        <v>8.8911169999999995</v>
      </c>
      <c r="BS8">
        <v>8.8902099999999997</v>
      </c>
      <c r="BT8">
        <v>8.8912080000000007</v>
      </c>
      <c r="BU8">
        <v>8.9394790000000004</v>
      </c>
      <c r="BV8">
        <v>8.9197889999999997</v>
      </c>
      <c r="BW8">
        <v>8.9064510000000006</v>
      </c>
      <c r="BX8">
        <v>8.9171130000000005</v>
      </c>
      <c r="BY8">
        <v>8.9314040000000006</v>
      </c>
      <c r="BZ8">
        <v>8.9336269999999995</v>
      </c>
      <c r="CA8">
        <v>8.9329459999999994</v>
      </c>
      <c r="CB8">
        <v>8.9380729999999993</v>
      </c>
      <c r="CC8">
        <v>8.9567189999999997</v>
      </c>
      <c r="CD8">
        <v>8.9829419999999995</v>
      </c>
      <c r="CE8">
        <v>9.0176029999999994</v>
      </c>
      <c r="CF8">
        <v>9.0140189999999993</v>
      </c>
      <c r="CG8">
        <v>9.0299879999999995</v>
      </c>
      <c r="CH8">
        <v>9.0548040000000007</v>
      </c>
      <c r="CI8">
        <v>9.0744939999999996</v>
      </c>
      <c r="CJ8">
        <v>9.0906900000000004</v>
      </c>
      <c r="CK8">
        <v>9.1236280000000001</v>
      </c>
      <c r="CL8">
        <v>9.1802010000000003</v>
      </c>
      <c r="CM8">
        <v>9.2586879999999994</v>
      </c>
      <c r="CN8">
        <v>9.2778790000000004</v>
      </c>
      <c r="CO8">
        <v>9.3123579999999997</v>
      </c>
      <c r="CP8">
        <v>9.3139459999999996</v>
      </c>
      <c r="CQ8">
        <v>9.3682970000000001</v>
      </c>
      <c r="CR8">
        <v>9.3120860000000008</v>
      </c>
      <c r="CS8">
        <v>9.2793759999999992</v>
      </c>
      <c r="CT8">
        <v>9.2797389999999993</v>
      </c>
      <c r="CU8">
        <v>9.2720260000000003</v>
      </c>
      <c r="CV8">
        <v>9.2635419999999993</v>
      </c>
      <c r="CW8">
        <v>9.267353</v>
      </c>
      <c r="CX8">
        <v>9.2610919999999997</v>
      </c>
      <c r="CY8">
        <v>9.3239719999999995</v>
      </c>
      <c r="CZ8">
        <v>9.348471</v>
      </c>
      <c r="DA8">
        <v>9.4710549999999998</v>
      </c>
      <c r="DB8">
        <v>9.3922969999999992</v>
      </c>
      <c r="DC8">
        <v>9.3113150000000005</v>
      </c>
      <c r="DD8">
        <v>9.293984</v>
      </c>
      <c r="DE8">
        <v>9.2771070000000009</v>
      </c>
      <c r="DF8">
        <v>9.2947100000000002</v>
      </c>
      <c r="DG8">
        <v>9.3036480000000008</v>
      </c>
      <c r="DH8">
        <v>9.2772889999999997</v>
      </c>
      <c r="DI8">
        <v>9.2770620000000008</v>
      </c>
      <c r="DJ8">
        <v>9.2898099999999992</v>
      </c>
      <c r="DK8">
        <v>9.3451590000000007</v>
      </c>
      <c r="DL8">
        <v>9.4583980000000007</v>
      </c>
      <c r="DM8">
        <v>9.3859899999999996</v>
      </c>
      <c r="DN8">
        <v>9.336131</v>
      </c>
      <c r="DO8">
        <v>9.2979310000000002</v>
      </c>
      <c r="DP8">
        <v>9.2971599999999999</v>
      </c>
    </row>
    <row r="9" spans="1:120" x14ac:dyDescent="0.2">
      <c r="A9" t="s">
        <v>153</v>
      </c>
      <c r="B9" t="s">
        <v>145</v>
      </c>
      <c r="C9" t="s">
        <v>75</v>
      </c>
      <c r="D9">
        <v>-9999</v>
      </c>
      <c r="E9">
        <v>-9999</v>
      </c>
      <c r="F9">
        <v>0.32412099999999999</v>
      </c>
      <c r="G9">
        <v>0.483599</v>
      </c>
      <c r="H9">
        <v>0.50946499999999995</v>
      </c>
      <c r="I9">
        <v>0.51922699999999999</v>
      </c>
      <c r="J9">
        <v>0.52822800000000003</v>
      </c>
      <c r="K9">
        <v>0.53529899999999997</v>
      </c>
      <c r="L9">
        <v>0.54298400000000002</v>
      </c>
      <c r="M9">
        <v>0.54715400000000003</v>
      </c>
      <c r="N9">
        <v>0.55081599999999997</v>
      </c>
      <c r="O9">
        <v>0.55320100000000005</v>
      </c>
      <c r="P9">
        <v>0.55471400000000004</v>
      </c>
      <c r="Q9">
        <v>0.55645999999999995</v>
      </c>
      <c r="R9">
        <v>0.55816399999999999</v>
      </c>
      <c r="S9">
        <v>0.55859099999999995</v>
      </c>
      <c r="T9">
        <v>0.55993099999999996</v>
      </c>
      <c r="U9">
        <v>0.56237599999999999</v>
      </c>
      <c r="V9">
        <v>0.56072599999999995</v>
      </c>
      <c r="W9">
        <v>0.56306599999999996</v>
      </c>
      <c r="X9">
        <v>0.56511199999999995</v>
      </c>
      <c r="Y9">
        <v>0.56382699999999997</v>
      </c>
      <c r="Z9">
        <v>0.56412099999999998</v>
      </c>
      <c r="AA9">
        <v>0.56394299999999997</v>
      </c>
      <c r="AB9">
        <v>0.56573300000000004</v>
      </c>
      <c r="AC9">
        <v>0.56623100000000004</v>
      </c>
      <c r="AD9">
        <v>0.56555200000000005</v>
      </c>
      <c r="AE9">
        <v>0.56773099999999999</v>
      </c>
      <c r="AF9">
        <v>0.56811800000000001</v>
      </c>
      <c r="AG9">
        <v>0.56746600000000003</v>
      </c>
      <c r="AH9">
        <v>0.57065600000000005</v>
      </c>
      <c r="AI9">
        <v>0.571102</v>
      </c>
      <c r="AJ9">
        <v>0.57158699999999996</v>
      </c>
      <c r="AK9">
        <v>0.57263600000000003</v>
      </c>
      <c r="AL9">
        <v>0.57178300000000004</v>
      </c>
      <c r="AM9">
        <v>0.57213999999999998</v>
      </c>
      <c r="AN9">
        <v>0.57245999999999997</v>
      </c>
      <c r="AO9">
        <v>0.57518100000000005</v>
      </c>
      <c r="AP9">
        <v>0.57275399999999999</v>
      </c>
      <c r="AQ9">
        <v>0.57523800000000003</v>
      </c>
      <c r="AR9">
        <v>0.57611100000000004</v>
      </c>
      <c r="AS9">
        <v>0.57674300000000001</v>
      </c>
      <c r="AT9">
        <v>0.57588200000000001</v>
      </c>
      <c r="AU9">
        <v>0.57414799999999999</v>
      </c>
      <c r="AV9">
        <v>0.57653699999999997</v>
      </c>
      <c r="AW9">
        <v>0.57870299999999997</v>
      </c>
      <c r="AX9">
        <v>0.57774599999999998</v>
      </c>
      <c r="AY9">
        <v>0.57876499999999997</v>
      </c>
      <c r="AZ9">
        <v>0.58096700000000001</v>
      </c>
      <c r="BA9">
        <v>0.57902600000000004</v>
      </c>
      <c r="BB9">
        <v>0.57843999999999995</v>
      </c>
      <c r="BC9">
        <v>0.57974700000000001</v>
      </c>
      <c r="BD9">
        <v>0.58316699999999999</v>
      </c>
      <c r="BE9">
        <v>0.582816</v>
      </c>
      <c r="BF9">
        <v>0.58292600000000006</v>
      </c>
      <c r="BG9">
        <v>0.585233</v>
      </c>
      <c r="BH9">
        <v>0.58669700000000002</v>
      </c>
      <c r="BI9">
        <v>0.58788799999999997</v>
      </c>
      <c r="BJ9">
        <v>0.58763399999999999</v>
      </c>
      <c r="BK9">
        <v>0.58979999999999999</v>
      </c>
      <c r="BL9">
        <v>0.58751299999999995</v>
      </c>
      <c r="BM9">
        <v>0.59106000000000003</v>
      </c>
      <c r="BN9">
        <v>0.59280299999999997</v>
      </c>
      <c r="BO9">
        <v>0.59333800000000003</v>
      </c>
      <c r="BP9">
        <v>0.59510600000000002</v>
      </c>
      <c r="BQ9">
        <v>0.59542799999999996</v>
      </c>
      <c r="BR9">
        <v>0.59658999999999995</v>
      </c>
      <c r="BS9">
        <v>0.59745800000000004</v>
      </c>
      <c r="BT9">
        <v>0.59842399999999996</v>
      </c>
      <c r="BU9">
        <v>0.59860599999999997</v>
      </c>
      <c r="BV9">
        <v>0.60347200000000001</v>
      </c>
      <c r="BW9">
        <v>0.59997699999999998</v>
      </c>
      <c r="BX9">
        <v>0.58523599999999998</v>
      </c>
      <c r="BY9">
        <v>0.61136100000000004</v>
      </c>
      <c r="BZ9">
        <v>0.64960099999999998</v>
      </c>
      <c r="CA9">
        <v>0.63904899999999998</v>
      </c>
      <c r="CB9">
        <v>0.65271100000000004</v>
      </c>
      <c r="CC9">
        <v>0.60409199999999996</v>
      </c>
      <c r="CD9">
        <v>0.58474400000000004</v>
      </c>
      <c r="CE9">
        <v>0.54110499999999995</v>
      </c>
      <c r="CF9">
        <v>0.64257500000000001</v>
      </c>
      <c r="CG9">
        <v>0.58077800000000002</v>
      </c>
      <c r="CH9">
        <v>0.57701100000000005</v>
      </c>
      <c r="CI9">
        <v>0.61286499999999999</v>
      </c>
      <c r="CJ9">
        <v>0.63032600000000005</v>
      </c>
      <c r="CK9">
        <v>0.60935399999999995</v>
      </c>
      <c r="CL9">
        <v>0.58735899999999996</v>
      </c>
      <c r="CM9">
        <v>0.58031600000000005</v>
      </c>
      <c r="CN9">
        <v>0.61451900000000004</v>
      </c>
      <c r="CO9">
        <v>0.60228000000000004</v>
      </c>
      <c r="CP9">
        <v>0.60503799999999996</v>
      </c>
      <c r="CQ9">
        <v>0.56306</v>
      </c>
      <c r="CR9">
        <v>0.64770000000000005</v>
      </c>
      <c r="CS9">
        <v>0.63822900000000005</v>
      </c>
      <c r="CT9">
        <v>0.61091799999999996</v>
      </c>
      <c r="CU9">
        <v>0.62834699999999999</v>
      </c>
      <c r="CV9">
        <v>0.63522699999999999</v>
      </c>
      <c r="CW9">
        <v>0.61548099999999994</v>
      </c>
      <c r="CX9">
        <v>0.64254100000000003</v>
      </c>
      <c r="CY9">
        <v>0.57501599999999997</v>
      </c>
      <c r="CZ9">
        <v>0.59938199999999997</v>
      </c>
      <c r="DA9">
        <v>0.53013100000000002</v>
      </c>
      <c r="DB9">
        <v>0.65910400000000002</v>
      </c>
      <c r="DC9">
        <v>0.66048499999999999</v>
      </c>
      <c r="DD9">
        <v>0.63866800000000001</v>
      </c>
      <c r="DE9">
        <v>0.65578499999999995</v>
      </c>
      <c r="DF9">
        <v>0.60484400000000005</v>
      </c>
      <c r="DG9">
        <v>0.631494</v>
      </c>
      <c r="DH9">
        <v>0.67894900000000002</v>
      </c>
      <c r="DI9">
        <v>0.64563700000000002</v>
      </c>
      <c r="DJ9">
        <v>0.64421799999999996</v>
      </c>
      <c r="DK9">
        <v>0.59641900000000003</v>
      </c>
      <c r="DL9">
        <v>0.55776700000000001</v>
      </c>
      <c r="DM9">
        <v>0.68370799999999998</v>
      </c>
      <c r="DN9">
        <v>0.66783899999999996</v>
      </c>
      <c r="DO9">
        <v>0.68672200000000005</v>
      </c>
      <c r="DP9">
        <v>0.66294799999999998</v>
      </c>
    </row>
    <row r="10" spans="1:120" x14ac:dyDescent="0.2">
      <c r="A10" t="s">
        <v>154</v>
      </c>
      <c r="B10" t="s">
        <v>145</v>
      </c>
      <c r="C10" t="s">
        <v>75</v>
      </c>
      <c r="D10">
        <v>-9999</v>
      </c>
      <c r="E10">
        <v>-9999</v>
      </c>
      <c r="F10">
        <v>0.30303000000000002</v>
      </c>
      <c r="G10">
        <v>0.30662400000000001</v>
      </c>
      <c r="H10">
        <v>0.30113000000000001</v>
      </c>
      <c r="I10">
        <v>0.29110000000000003</v>
      </c>
      <c r="J10">
        <v>0.288074</v>
      </c>
      <c r="K10">
        <v>0.28823399999999999</v>
      </c>
      <c r="L10">
        <v>0.289883</v>
      </c>
      <c r="M10">
        <v>0.29204799999999997</v>
      </c>
      <c r="N10">
        <v>0.29498600000000003</v>
      </c>
      <c r="O10">
        <v>0.29862300000000003</v>
      </c>
      <c r="P10">
        <v>0.302396</v>
      </c>
      <c r="Q10">
        <v>0.30636400000000003</v>
      </c>
      <c r="R10">
        <v>0.30996200000000002</v>
      </c>
      <c r="S10">
        <v>0.31306699999999998</v>
      </c>
      <c r="T10">
        <v>0.31631100000000001</v>
      </c>
      <c r="U10">
        <v>0.31915500000000002</v>
      </c>
      <c r="V10">
        <v>0.32159599999999999</v>
      </c>
      <c r="W10">
        <v>0.32482299999999997</v>
      </c>
      <c r="X10">
        <v>0.32707999999999998</v>
      </c>
      <c r="Y10">
        <v>0.32960899999999999</v>
      </c>
      <c r="Z10">
        <v>0.33177000000000001</v>
      </c>
      <c r="AA10">
        <v>0.33331300000000003</v>
      </c>
      <c r="AB10">
        <v>0.33452500000000002</v>
      </c>
      <c r="AC10">
        <v>0.33592899999999998</v>
      </c>
      <c r="AD10">
        <v>0.33765299999999998</v>
      </c>
      <c r="AE10">
        <v>0.33922099999999999</v>
      </c>
      <c r="AF10">
        <v>0.34020600000000001</v>
      </c>
      <c r="AG10">
        <v>0.34139199999999997</v>
      </c>
      <c r="AH10">
        <v>0.34253499999999998</v>
      </c>
      <c r="AI10">
        <v>0.343111</v>
      </c>
      <c r="AJ10">
        <v>0.34462500000000001</v>
      </c>
      <c r="AK10">
        <v>0.34544799999999998</v>
      </c>
      <c r="AL10">
        <v>0.34634700000000002</v>
      </c>
      <c r="AM10">
        <v>0.34718399999999999</v>
      </c>
      <c r="AN10">
        <v>0.34801300000000002</v>
      </c>
      <c r="AO10">
        <v>0.34791100000000003</v>
      </c>
      <c r="AP10">
        <v>0.348584</v>
      </c>
      <c r="AQ10">
        <v>0.34870000000000001</v>
      </c>
      <c r="AR10">
        <v>0.34931200000000001</v>
      </c>
      <c r="AS10">
        <v>0.35006199999999998</v>
      </c>
      <c r="AT10">
        <v>0.35030299999999998</v>
      </c>
      <c r="AU10">
        <v>0.35131000000000001</v>
      </c>
      <c r="AV10">
        <v>0.35088599999999998</v>
      </c>
      <c r="AW10">
        <v>0.35109499999999999</v>
      </c>
      <c r="AX10">
        <v>0.35131600000000002</v>
      </c>
      <c r="AY10">
        <v>0.35113699999999998</v>
      </c>
      <c r="AZ10">
        <v>0.35158899999999998</v>
      </c>
      <c r="BA10">
        <v>0.352132</v>
      </c>
      <c r="BB10">
        <v>0.35229100000000002</v>
      </c>
      <c r="BC10">
        <v>0.35255300000000001</v>
      </c>
      <c r="BD10">
        <v>0.35282999999999998</v>
      </c>
      <c r="BE10">
        <v>0.35238999999999998</v>
      </c>
      <c r="BF10">
        <v>0.35281000000000001</v>
      </c>
      <c r="BG10">
        <v>0.352684</v>
      </c>
      <c r="BH10">
        <v>0.35266199999999998</v>
      </c>
      <c r="BI10">
        <v>0.353078</v>
      </c>
      <c r="BJ10">
        <v>0.35334599999999999</v>
      </c>
      <c r="BK10">
        <v>0.35319</v>
      </c>
      <c r="BL10">
        <v>0.35395199999999999</v>
      </c>
      <c r="BM10">
        <v>0.35404099999999999</v>
      </c>
      <c r="BN10">
        <v>0.35423199999999999</v>
      </c>
      <c r="BO10">
        <v>0.35425699999999999</v>
      </c>
      <c r="BP10">
        <v>0.35477500000000001</v>
      </c>
      <c r="BQ10">
        <v>0.35563299999999998</v>
      </c>
      <c r="BR10">
        <v>0.35564899999999999</v>
      </c>
      <c r="BS10">
        <v>0.35603600000000002</v>
      </c>
      <c r="BT10">
        <v>0.35648000000000002</v>
      </c>
      <c r="BU10">
        <v>0.35700900000000002</v>
      </c>
      <c r="BV10">
        <v>0.34818900000000003</v>
      </c>
      <c r="BW10">
        <v>0.34060299999999999</v>
      </c>
      <c r="BX10">
        <v>0.33254899999999998</v>
      </c>
      <c r="BY10">
        <v>0.34198299999999998</v>
      </c>
      <c r="BZ10">
        <v>0.34451100000000001</v>
      </c>
      <c r="CA10">
        <v>0.346945</v>
      </c>
      <c r="CB10">
        <v>0.34428700000000001</v>
      </c>
      <c r="CC10">
        <v>0.36723499999999998</v>
      </c>
      <c r="CD10">
        <v>0.36058600000000002</v>
      </c>
      <c r="CE10">
        <v>0.36854799999999999</v>
      </c>
      <c r="CF10">
        <v>0.36560900000000002</v>
      </c>
      <c r="CG10">
        <v>0.36668800000000001</v>
      </c>
      <c r="CH10">
        <v>0.35170200000000001</v>
      </c>
      <c r="CI10">
        <v>0.34921099999999999</v>
      </c>
      <c r="CJ10">
        <v>0.377718</v>
      </c>
      <c r="CK10">
        <v>0.37576900000000002</v>
      </c>
      <c r="CL10">
        <v>0.38189000000000001</v>
      </c>
      <c r="CM10">
        <v>0.37347999999999998</v>
      </c>
      <c r="CN10">
        <v>0.372332</v>
      </c>
      <c r="CO10">
        <v>0.36878100000000003</v>
      </c>
      <c r="CP10">
        <v>0.38399699999999998</v>
      </c>
      <c r="CQ10">
        <v>0.36632300000000001</v>
      </c>
      <c r="CR10">
        <v>0.35387400000000002</v>
      </c>
      <c r="CS10">
        <v>0.35383199999999998</v>
      </c>
      <c r="CT10">
        <v>0.35966599999999999</v>
      </c>
      <c r="CU10">
        <v>0.33660499999999999</v>
      </c>
      <c r="CV10">
        <v>0.33506799999999998</v>
      </c>
      <c r="CW10">
        <v>0.33541799999999999</v>
      </c>
      <c r="CX10">
        <v>0.33502300000000002</v>
      </c>
      <c r="CY10">
        <v>0.33662599999999998</v>
      </c>
      <c r="CZ10">
        <v>0.33473199999999997</v>
      </c>
      <c r="DA10">
        <v>0.34312500000000001</v>
      </c>
      <c r="DB10">
        <v>0.33428400000000003</v>
      </c>
      <c r="DC10">
        <v>0.33390999999999998</v>
      </c>
      <c r="DD10">
        <v>0.33092300000000002</v>
      </c>
      <c r="DE10">
        <v>0.327094</v>
      </c>
      <c r="DF10">
        <v>0.32376500000000002</v>
      </c>
      <c r="DG10">
        <v>0.32070799999999999</v>
      </c>
      <c r="DH10">
        <v>0.30996099999999999</v>
      </c>
      <c r="DI10">
        <v>0.31902399999999997</v>
      </c>
      <c r="DJ10">
        <v>0.33188899999999999</v>
      </c>
      <c r="DK10">
        <v>0.33701799999999998</v>
      </c>
      <c r="DL10">
        <v>0.33703699999999998</v>
      </c>
      <c r="DM10">
        <v>0.31698500000000002</v>
      </c>
      <c r="DN10">
        <v>0.328733</v>
      </c>
      <c r="DO10">
        <v>0.33036199999999999</v>
      </c>
      <c r="DP10">
        <v>0.32883000000000001</v>
      </c>
    </row>
    <row r="11" spans="1:120" x14ac:dyDescent="0.2">
      <c r="A11" t="s">
        <v>155</v>
      </c>
      <c r="B11" t="s">
        <v>145</v>
      </c>
      <c r="C11" t="s">
        <v>75</v>
      </c>
      <c r="D11">
        <v>-9999</v>
      </c>
      <c r="E11">
        <v>-9999</v>
      </c>
      <c r="F11">
        <v>-0.17630299999999999</v>
      </c>
      <c r="G11">
        <v>1.1403E-2</v>
      </c>
      <c r="H11">
        <v>4.1288999999999999E-2</v>
      </c>
      <c r="I11">
        <v>5.6476999999999999E-2</v>
      </c>
      <c r="J11">
        <v>6.3895999999999994E-2</v>
      </c>
      <c r="K11">
        <v>7.1479000000000001E-2</v>
      </c>
      <c r="L11">
        <v>7.9562999999999995E-2</v>
      </c>
      <c r="M11">
        <v>8.4080000000000002E-2</v>
      </c>
      <c r="N11">
        <v>8.7581999999999993E-2</v>
      </c>
      <c r="O11">
        <v>9.0489E-2</v>
      </c>
      <c r="P11">
        <v>9.1446E-2</v>
      </c>
      <c r="Q11">
        <v>9.2286000000000007E-2</v>
      </c>
      <c r="R11">
        <v>9.2724000000000001E-2</v>
      </c>
      <c r="S11">
        <v>9.1519000000000003E-2</v>
      </c>
      <c r="T11">
        <v>9.1698000000000002E-2</v>
      </c>
      <c r="U11">
        <v>9.2189999999999994E-2</v>
      </c>
      <c r="V11">
        <v>8.8638999999999996E-2</v>
      </c>
      <c r="W11">
        <v>9.0233999999999995E-2</v>
      </c>
      <c r="X11">
        <v>8.9679999999999996E-2</v>
      </c>
      <c r="Y11">
        <v>8.7869000000000003E-2</v>
      </c>
      <c r="Z11">
        <v>8.5650000000000004E-2</v>
      </c>
      <c r="AA11">
        <v>8.5402000000000006E-2</v>
      </c>
      <c r="AB11">
        <v>8.5795999999999997E-2</v>
      </c>
      <c r="AC11">
        <v>8.5108000000000003E-2</v>
      </c>
      <c r="AD11">
        <v>8.3608000000000002E-2</v>
      </c>
      <c r="AE11">
        <v>8.5329000000000002E-2</v>
      </c>
      <c r="AF11">
        <v>8.4357000000000001E-2</v>
      </c>
      <c r="AG11">
        <v>8.2996E-2</v>
      </c>
      <c r="AH11">
        <v>8.5359000000000004E-2</v>
      </c>
      <c r="AI11">
        <v>8.4260000000000002E-2</v>
      </c>
      <c r="AJ11">
        <v>8.5186999999999999E-2</v>
      </c>
      <c r="AK11">
        <v>8.5240999999999997E-2</v>
      </c>
      <c r="AL11">
        <v>8.3796999999999996E-2</v>
      </c>
      <c r="AM11">
        <v>8.3909999999999998E-2</v>
      </c>
      <c r="AN11">
        <v>8.3475999999999995E-2</v>
      </c>
      <c r="AO11">
        <v>8.4928000000000003E-2</v>
      </c>
      <c r="AP11">
        <v>8.2239999999999994E-2</v>
      </c>
      <c r="AQ11">
        <v>8.4051000000000001E-2</v>
      </c>
      <c r="AR11">
        <v>8.4737000000000007E-2</v>
      </c>
      <c r="AS11">
        <v>8.5266999999999996E-2</v>
      </c>
      <c r="AT11">
        <v>8.3678000000000002E-2</v>
      </c>
      <c r="AU11">
        <v>8.2401000000000002E-2</v>
      </c>
      <c r="AV11">
        <v>8.3157999999999996E-2</v>
      </c>
      <c r="AW11">
        <v>8.5431000000000007E-2</v>
      </c>
      <c r="AX11">
        <v>8.3818000000000004E-2</v>
      </c>
      <c r="AY11">
        <v>8.3919999999999995E-2</v>
      </c>
      <c r="AZ11">
        <v>8.6641999999999997E-2</v>
      </c>
      <c r="BA11">
        <v>8.4631999999999999E-2</v>
      </c>
      <c r="BB11">
        <v>8.3450999999999997E-2</v>
      </c>
      <c r="BC11">
        <v>8.4885000000000002E-2</v>
      </c>
      <c r="BD11">
        <v>8.7905999999999998E-2</v>
      </c>
      <c r="BE11">
        <v>8.6057999999999996E-2</v>
      </c>
      <c r="BF11">
        <v>8.6655999999999997E-2</v>
      </c>
      <c r="BG11">
        <v>8.7943999999999994E-2</v>
      </c>
      <c r="BH11">
        <v>8.9012999999999995E-2</v>
      </c>
      <c r="BI11">
        <v>8.9927999999999994E-2</v>
      </c>
      <c r="BJ11">
        <v>8.8550000000000004E-2</v>
      </c>
      <c r="BK11">
        <v>9.0035000000000004E-2</v>
      </c>
      <c r="BL11">
        <v>8.8107000000000005E-2</v>
      </c>
      <c r="BM11">
        <v>9.0414999999999995E-2</v>
      </c>
      <c r="BN11">
        <v>9.1641E-2</v>
      </c>
      <c r="BO11">
        <v>9.1146000000000005E-2</v>
      </c>
      <c r="BP11">
        <v>9.2372999999999997E-2</v>
      </c>
      <c r="BQ11">
        <v>9.3331999999999998E-2</v>
      </c>
      <c r="BR11">
        <v>9.2449000000000003E-2</v>
      </c>
      <c r="BS11">
        <v>9.3038999999999997E-2</v>
      </c>
      <c r="BT11">
        <v>9.3095999999999998E-2</v>
      </c>
      <c r="BU11">
        <v>9.2795000000000002E-2</v>
      </c>
      <c r="BV11">
        <v>9.9622000000000002E-2</v>
      </c>
      <c r="BW11">
        <v>0.100675</v>
      </c>
      <c r="BX11">
        <v>7.3563000000000003E-2</v>
      </c>
      <c r="BY11">
        <v>0.112468</v>
      </c>
      <c r="BZ11">
        <v>0.151144</v>
      </c>
      <c r="CA11">
        <v>0.12357899999999999</v>
      </c>
      <c r="CB11">
        <v>0.13783500000000001</v>
      </c>
      <c r="CC11">
        <v>0.109213</v>
      </c>
      <c r="CD11">
        <v>5.8215000000000003E-2</v>
      </c>
      <c r="CE11">
        <v>3.5841999999999999E-2</v>
      </c>
      <c r="CF11">
        <v>0.15085399999999999</v>
      </c>
      <c r="CG11">
        <v>8.7058999999999997E-2</v>
      </c>
      <c r="CH11">
        <v>5.7036999999999997E-2</v>
      </c>
      <c r="CI11">
        <v>8.9279999999999998E-2</v>
      </c>
      <c r="CJ11">
        <v>0.133524</v>
      </c>
      <c r="CK11">
        <v>7.5116000000000002E-2</v>
      </c>
      <c r="CL11">
        <v>5.5468999999999997E-2</v>
      </c>
      <c r="CM11">
        <v>3.8684999999999997E-2</v>
      </c>
      <c r="CN11">
        <v>9.8149E-2</v>
      </c>
      <c r="CO11">
        <v>8.9482000000000006E-2</v>
      </c>
      <c r="CP11">
        <v>0.10796600000000001</v>
      </c>
      <c r="CQ11">
        <v>3.7419000000000001E-2</v>
      </c>
      <c r="CR11">
        <v>0.13172400000000001</v>
      </c>
      <c r="CS11">
        <v>0.130025</v>
      </c>
      <c r="CT11">
        <v>0.110626</v>
      </c>
      <c r="CU11">
        <v>9.6398999999999999E-2</v>
      </c>
      <c r="CV11">
        <v>0.11060499999999999</v>
      </c>
      <c r="CW11">
        <v>0.102275</v>
      </c>
      <c r="CX11">
        <v>0.130523</v>
      </c>
      <c r="CY11">
        <v>6.7072000000000007E-2</v>
      </c>
      <c r="CZ11">
        <v>8.2723000000000005E-2</v>
      </c>
      <c r="DA11">
        <v>3.3355000000000003E-2</v>
      </c>
      <c r="DB11">
        <v>0.17169899999999999</v>
      </c>
      <c r="DC11">
        <v>0.165242</v>
      </c>
      <c r="DD11">
        <v>0.13285</v>
      </c>
      <c r="DE11">
        <v>0.14055000000000001</v>
      </c>
      <c r="DF11">
        <v>8.7697999999999998E-2</v>
      </c>
      <c r="DG11">
        <v>0.111613</v>
      </c>
      <c r="DH11">
        <v>0.16045999999999999</v>
      </c>
      <c r="DI11">
        <v>0.13614799999999999</v>
      </c>
      <c r="DJ11">
        <v>0.141481</v>
      </c>
      <c r="DK11">
        <v>9.4200000000000006E-2</v>
      </c>
      <c r="DL11">
        <v>5.6977E-2</v>
      </c>
      <c r="DM11">
        <v>0.165854</v>
      </c>
      <c r="DN11">
        <v>0.18240400000000001</v>
      </c>
      <c r="DO11">
        <v>0.184032</v>
      </c>
      <c r="DP11">
        <v>0.145564</v>
      </c>
    </row>
    <row r="12" spans="1:120" x14ac:dyDescent="0.2">
      <c r="A12" t="s">
        <v>156</v>
      </c>
      <c r="B12" t="s">
        <v>145</v>
      </c>
      <c r="C12" t="s">
        <v>75</v>
      </c>
      <c r="D12">
        <v>-9999</v>
      </c>
      <c r="E12">
        <v>-9999</v>
      </c>
      <c r="F12">
        <v>-0.177153</v>
      </c>
      <c r="G12">
        <v>-5.1199000000000001E-2</v>
      </c>
      <c r="H12">
        <v>-2.6984000000000001E-2</v>
      </c>
      <c r="I12">
        <v>-1.5344E-2</v>
      </c>
      <c r="J12">
        <v>-1.2012E-2</v>
      </c>
      <c r="K12">
        <v>-7.2680000000000002E-3</v>
      </c>
      <c r="L12">
        <v>-1.206E-3</v>
      </c>
      <c r="M12">
        <v>2.0219999999999999E-3</v>
      </c>
      <c r="N12">
        <v>4.4619999999999998E-3</v>
      </c>
      <c r="O12">
        <v>6.7669999999999996E-3</v>
      </c>
      <c r="P12">
        <v>7.2890000000000003E-3</v>
      </c>
      <c r="Q12">
        <v>7.8340000000000007E-3</v>
      </c>
      <c r="R12">
        <v>7.8530000000000006E-3</v>
      </c>
      <c r="S12">
        <v>6.5680000000000001E-3</v>
      </c>
      <c r="T12">
        <v>6.5599999999999999E-3</v>
      </c>
      <c r="U12">
        <v>6.7869999999999996E-3</v>
      </c>
      <c r="V12">
        <v>3.398E-3</v>
      </c>
      <c r="W12">
        <v>4.7679999999999997E-3</v>
      </c>
      <c r="X12">
        <v>4.1419999999999998E-3</v>
      </c>
      <c r="Y12">
        <v>2.101E-3</v>
      </c>
      <c r="Z12">
        <v>6.6000000000000005E-5</v>
      </c>
      <c r="AA12">
        <v>-2.9E-5</v>
      </c>
      <c r="AB12">
        <v>2.2499999999999999E-4</v>
      </c>
      <c r="AC12">
        <v>-4.0200000000000001E-4</v>
      </c>
      <c r="AD12">
        <v>-2.186E-3</v>
      </c>
      <c r="AE12">
        <v>-5.8799999999999998E-4</v>
      </c>
      <c r="AF12">
        <v>-1.449E-3</v>
      </c>
      <c r="AG12">
        <v>-2.8939999999999999E-3</v>
      </c>
      <c r="AH12">
        <v>-6.9700000000000003E-4</v>
      </c>
      <c r="AI12">
        <v>-1.5590000000000001E-3</v>
      </c>
      <c r="AJ12">
        <v>-8.2200000000000003E-4</v>
      </c>
      <c r="AK12">
        <v>-1.0950000000000001E-3</v>
      </c>
      <c r="AL12">
        <v>-2.4060000000000002E-3</v>
      </c>
      <c r="AM12">
        <v>-2.248E-3</v>
      </c>
      <c r="AN12">
        <v>-2.6719999999999999E-3</v>
      </c>
      <c r="AO12">
        <v>-1.237E-3</v>
      </c>
      <c r="AP12">
        <v>-3.9119999999999997E-3</v>
      </c>
      <c r="AQ12">
        <v>-2.212E-3</v>
      </c>
      <c r="AR12">
        <v>-1.6739999999999999E-3</v>
      </c>
      <c r="AS12">
        <v>-1.142E-3</v>
      </c>
      <c r="AT12">
        <v>-2.7799999999999999E-3</v>
      </c>
      <c r="AU12">
        <v>-3.862E-3</v>
      </c>
      <c r="AV12">
        <v>-3.0829999999999998E-3</v>
      </c>
      <c r="AW12">
        <v>-1.1069999999999999E-3</v>
      </c>
      <c r="AX12">
        <v>-2.6340000000000001E-3</v>
      </c>
      <c r="AY12">
        <v>-2.7239999999999999E-3</v>
      </c>
      <c r="AZ12">
        <v>-7.8999999999999996E-5</v>
      </c>
      <c r="BA12">
        <v>-2.016E-3</v>
      </c>
      <c r="BB12">
        <v>-3.1189999999999998E-3</v>
      </c>
      <c r="BC12">
        <v>-1.952E-3</v>
      </c>
      <c r="BD12">
        <v>1.245E-3</v>
      </c>
      <c r="BE12">
        <v>-1.0039999999999999E-3</v>
      </c>
      <c r="BF12">
        <v>-3.9100000000000002E-4</v>
      </c>
      <c r="BG12">
        <v>1.0020000000000001E-3</v>
      </c>
      <c r="BH12">
        <v>2.0430000000000001E-3</v>
      </c>
      <c r="BI12">
        <v>2.725E-3</v>
      </c>
      <c r="BJ12">
        <v>1.4809999999999999E-3</v>
      </c>
      <c r="BK12">
        <v>3.0170000000000002E-3</v>
      </c>
      <c r="BL12">
        <v>9.41E-4</v>
      </c>
      <c r="BM12">
        <v>2.9689999999999999E-3</v>
      </c>
      <c r="BN12">
        <v>4.1640000000000002E-3</v>
      </c>
      <c r="BO12">
        <v>3.7399999999999998E-3</v>
      </c>
      <c r="BP12">
        <v>4.8840000000000003E-3</v>
      </c>
      <c r="BQ12">
        <v>5.7000000000000002E-3</v>
      </c>
      <c r="BR12">
        <v>4.6690000000000004E-3</v>
      </c>
      <c r="BS12">
        <v>5.2449999999999997E-3</v>
      </c>
      <c r="BT12">
        <v>5.0070000000000002E-3</v>
      </c>
      <c r="BU12">
        <v>4.8589999999999996E-3</v>
      </c>
      <c r="BV12">
        <v>1.1599E-2</v>
      </c>
      <c r="BW12">
        <v>1.2609E-2</v>
      </c>
      <c r="BX12">
        <v>-1.9668000000000001E-2</v>
      </c>
      <c r="BY12">
        <v>1.5103999999999999E-2</v>
      </c>
      <c r="BZ12">
        <v>4.9181999999999997E-2</v>
      </c>
      <c r="CA12">
        <v>2.0650999999999999E-2</v>
      </c>
      <c r="CB12">
        <v>3.3057000000000003E-2</v>
      </c>
      <c r="CC12">
        <v>1.2022E-2</v>
      </c>
      <c r="CD12">
        <v>-4.2964000000000002E-2</v>
      </c>
      <c r="CE12">
        <v>-6.5483E-2</v>
      </c>
      <c r="CF12">
        <v>4.6654000000000001E-2</v>
      </c>
      <c r="CG12">
        <v>-1.8509000000000001E-2</v>
      </c>
      <c r="CH12">
        <v>-4.8392999999999999E-2</v>
      </c>
      <c r="CI12">
        <v>-2.0447E-2</v>
      </c>
      <c r="CJ12">
        <v>2.0811E-2</v>
      </c>
      <c r="CK12">
        <v>-3.9357000000000003E-2</v>
      </c>
      <c r="CL12">
        <v>-5.5507000000000001E-2</v>
      </c>
      <c r="CM12">
        <v>-7.1731000000000003E-2</v>
      </c>
      <c r="CN12">
        <v>-1.5710999999999999E-2</v>
      </c>
      <c r="CO12">
        <v>-2.6357999999999999E-2</v>
      </c>
      <c r="CP12">
        <v>-7.1159999999999999E-3</v>
      </c>
      <c r="CQ12">
        <v>-7.1361999999999995E-2</v>
      </c>
      <c r="CR12">
        <v>1.0322E-2</v>
      </c>
      <c r="CS12">
        <v>8.0040000000000007E-3</v>
      </c>
      <c r="CT12">
        <v>-8.7849999999999994E-3</v>
      </c>
      <c r="CU12">
        <v>-2.5273E-2</v>
      </c>
      <c r="CV12">
        <v>-1.4168999999999999E-2</v>
      </c>
      <c r="CW12">
        <v>-1.8137E-2</v>
      </c>
      <c r="CX12">
        <v>5.2160000000000002E-3</v>
      </c>
      <c r="CY12">
        <v>-5.2131999999999998E-2</v>
      </c>
      <c r="CZ12">
        <v>-3.8185999999999998E-2</v>
      </c>
      <c r="DA12">
        <v>-8.2015000000000005E-2</v>
      </c>
      <c r="DB12">
        <v>4.5464999999999998E-2</v>
      </c>
      <c r="DC12">
        <v>3.6366000000000002E-2</v>
      </c>
      <c r="DD12">
        <v>3.1310000000000001E-3</v>
      </c>
      <c r="DE12">
        <v>1.3231E-2</v>
      </c>
      <c r="DF12">
        <v>-3.6547999999999997E-2</v>
      </c>
      <c r="DG12">
        <v>-1.6483999999999999E-2</v>
      </c>
      <c r="DH12">
        <v>2.6287999999999999E-2</v>
      </c>
      <c r="DI12">
        <v>5.8999999999999999E-3</v>
      </c>
      <c r="DJ12">
        <v>8.1899999999999994E-3</v>
      </c>
      <c r="DK12">
        <v>-3.5005000000000001E-2</v>
      </c>
      <c r="DL12">
        <v>-6.6522999999999999E-2</v>
      </c>
      <c r="DM12">
        <v>3.0630000000000001E-2</v>
      </c>
      <c r="DN12">
        <v>4.3073E-2</v>
      </c>
      <c r="DO12">
        <v>4.5685000000000003E-2</v>
      </c>
      <c r="DP12">
        <v>6.7219999999999997E-3</v>
      </c>
    </row>
    <row r="13" spans="1:120" x14ac:dyDescent="0.2">
      <c r="A13" t="s">
        <v>157</v>
      </c>
      <c r="B13" t="s">
        <v>145</v>
      </c>
      <c r="C13" t="s">
        <v>75</v>
      </c>
      <c r="D13">
        <v>-9999</v>
      </c>
      <c r="E13">
        <v>-9999</v>
      </c>
      <c r="F13">
        <v>47.445681</v>
      </c>
      <c r="G13">
        <v>50.741590000000002</v>
      </c>
      <c r="H13">
        <v>50.585239999999999</v>
      </c>
      <c r="I13">
        <v>50.043045999999997</v>
      </c>
      <c r="J13">
        <v>50.464221000000002</v>
      </c>
      <c r="K13">
        <v>50.617888999999998</v>
      </c>
      <c r="L13">
        <v>50.811256</v>
      </c>
      <c r="M13">
        <v>51.020072999999996</v>
      </c>
      <c r="N13">
        <v>51.030166000000001</v>
      </c>
      <c r="O13">
        <v>51.212921999999999</v>
      </c>
      <c r="P13">
        <v>51.325676999999999</v>
      </c>
      <c r="Q13">
        <v>51.541713000000001</v>
      </c>
      <c r="R13">
        <v>51.813288</v>
      </c>
      <c r="S13">
        <v>52.011465000000001</v>
      </c>
      <c r="T13">
        <v>52.212890000000002</v>
      </c>
      <c r="U13">
        <v>52.517885</v>
      </c>
      <c r="V13">
        <v>52.758415999999997</v>
      </c>
      <c r="W13">
        <v>52.868285999999998</v>
      </c>
      <c r="X13">
        <v>53.204360000000001</v>
      </c>
      <c r="Y13">
        <v>53.218733999999998</v>
      </c>
      <c r="Z13">
        <v>53.54128</v>
      </c>
      <c r="AA13">
        <v>53.564678000000001</v>
      </c>
      <c r="AB13">
        <v>53.667302999999997</v>
      </c>
      <c r="AC13">
        <v>53.924134000000002</v>
      </c>
      <c r="AD13">
        <v>53.947341000000002</v>
      </c>
      <c r="AE13">
        <v>54.019520999999997</v>
      </c>
      <c r="AF13">
        <v>54.164771000000002</v>
      </c>
      <c r="AG13">
        <v>54.247864</v>
      </c>
      <c r="AH13">
        <v>54.360804000000002</v>
      </c>
      <c r="AI13">
        <v>54.571430999999997</v>
      </c>
      <c r="AJ13">
        <v>54.533594999999998</v>
      </c>
      <c r="AK13">
        <v>54.623233999999997</v>
      </c>
      <c r="AL13">
        <v>54.611829</v>
      </c>
      <c r="AM13">
        <v>54.668680999999999</v>
      </c>
      <c r="AN13">
        <v>54.735429000000003</v>
      </c>
      <c r="AO13">
        <v>55.027576000000003</v>
      </c>
      <c r="AP13">
        <v>54.947223000000001</v>
      </c>
      <c r="AQ13">
        <v>55.054797000000001</v>
      </c>
      <c r="AR13">
        <v>55.022190000000002</v>
      </c>
      <c r="AS13">
        <v>55.064089000000003</v>
      </c>
      <c r="AT13">
        <v>55.235303000000002</v>
      </c>
      <c r="AU13">
        <v>55.115867000000001</v>
      </c>
      <c r="AV13">
        <v>55.238455999999999</v>
      </c>
      <c r="AW13">
        <v>55.244019999999999</v>
      </c>
      <c r="AX13">
        <v>55.371177000000003</v>
      </c>
      <c r="AY13">
        <v>55.456162999999997</v>
      </c>
      <c r="AZ13">
        <v>55.372287999999998</v>
      </c>
      <c r="BA13">
        <v>55.321896000000002</v>
      </c>
      <c r="BB13">
        <v>55.402504999999998</v>
      </c>
      <c r="BC13">
        <v>55.376564999999999</v>
      </c>
      <c r="BD13">
        <v>55.517831999999999</v>
      </c>
      <c r="BE13">
        <v>55.677143000000001</v>
      </c>
      <c r="BF13">
        <v>55.527579000000003</v>
      </c>
      <c r="BG13">
        <v>55.691257999999998</v>
      </c>
      <c r="BH13">
        <v>55.751607999999997</v>
      </c>
      <c r="BI13">
        <v>55.723809000000003</v>
      </c>
      <c r="BJ13">
        <v>55.978332999999999</v>
      </c>
      <c r="BK13">
        <v>56.011290000000002</v>
      </c>
      <c r="BL13">
        <v>55.911914000000003</v>
      </c>
      <c r="BM13">
        <v>56.040228999999997</v>
      </c>
      <c r="BN13">
        <v>56.151468999999999</v>
      </c>
      <c r="BO13">
        <v>56.158889000000002</v>
      </c>
      <c r="BP13">
        <v>56.354560999999997</v>
      </c>
      <c r="BQ13">
        <v>56.187570999999998</v>
      </c>
      <c r="BR13">
        <v>56.400103999999999</v>
      </c>
      <c r="BS13">
        <v>56.495277999999999</v>
      </c>
      <c r="BT13">
        <v>56.527647000000002</v>
      </c>
      <c r="BU13">
        <v>56.642094</v>
      </c>
      <c r="BV13">
        <v>56.353479999999998</v>
      </c>
      <c r="BW13">
        <v>55.999809999999997</v>
      </c>
      <c r="BX13">
        <v>58.226253999999997</v>
      </c>
      <c r="BY13">
        <v>56.58352</v>
      </c>
      <c r="BZ13">
        <v>56.355252999999998</v>
      </c>
      <c r="CA13">
        <v>59.264525999999996</v>
      </c>
      <c r="CB13">
        <v>58.466172999999998</v>
      </c>
      <c r="CC13">
        <v>56.074615999999999</v>
      </c>
      <c r="CD13">
        <v>58.385145000000001</v>
      </c>
      <c r="CE13">
        <v>55.895775999999998</v>
      </c>
      <c r="CF13">
        <v>55.266382</v>
      </c>
      <c r="CG13">
        <v>52.978161999999998</v>
      </c>
      <c r="CH13">
        <v>58.842162000000002</v>
      </c>
      <c r="CI13">
        <v>59.497526000000001</v>
      </c>
      <c r="CJ13">
        <v>55.302579999999999</v>
      </c>
      <c r="CK13">
        <v>59.978976000000003</v>
      </c>
      <c r="CL13">
        <v>59.519537</v>
      </c>
      <c r="CM13">
        <v>59.597422000000002</v>
      </c>
      <c r="CN13">
        <v>57.513530000000003</v>
      </c>
      <c r="CO13">
        <v>57.756720999999999</v>
      </c>
      <c r="CP13">
        <v>55.816153999999997</v>
      </c>
      <c r="CQ13">
        <v>58.014383000000002</v>
      </c>
      <c r="CR13">
        <v>57.857765999999998</v>
      </c>
      <c r="CS13">
        <v>57.334021999999997</v>
      </c>
      <c r="CT13">
        <v>54.449824999999997</v>
      </c>
      <c r="CU13">
        <v>60.408988000000001</v>
      </c>
      <c r="CV13">
        <v>58.555919000000003</v>
      </c>
      <c r="CW13">
        <v>56.822473000000002</v>
      </c>
      <c r="CX13">
        <v>57.048164999999997</v>
      </c>
      <c r="CY13">
        <v>53.827517</v>
      </c>
      <c r="CZ13">
        <v>57.899900000000002</v>
      </c>
      <c r="DA13">
        <v>55.189805999999997</v>
      </c>
      <c r="DB13">
        <v>53.964807</v>
      </c>
      <c r="DC13">
        <v>54.866674000000003</v>
      </c>
      <c r="DD13">
        <v>55.862977000000001</v>
      </c>
      <c r="DE13">
        <v>57.398403999999999</v>
      </c>
      <c r="DF13">
        <v>56.216054999999997</v>
      </c>
      <c r="DG13">
        <v>57.576258000000003</v>
      </c>
      <c r="DH13">
        <v>57.573743</v>
      </c>
      <c r="DI13">
        <v>56.263508000000002</v>
      </c>
      <c r="DJ13">
        <v>54.859147</v>
      </c>
      <c r="DK13">
        <v>52.618823999999996</v>
      </c>
      <c r="DL13">
        <v>52.784821000000001</v>
      </c>
      <c r="DM13">
        <v>58.799587000000002</v>
      </c>
      <c r="DN13">
        <v>52.945585999999999</v>
      </c>
      <c r="DO13">
        <v>55.797047999999997</v>
      </c>
      <c r="DP13">
        <v>57.057003000000002</v>
      </c>
    </row>
    <row r="14" spans="1:120" x14ac:dyDescent="0.2">
      <c r="A14" t="s">
        <v>158</v>
      </c>
      <c r="B14" t="s">
        <v>145</v>
      </c>
      <c r="C14" t="s">
        <v>75</v>
      </c>
      <c r="D14">
        <v>-9999</v>
      </c>
      <c r="E14">
        <v>-9999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</row>
    <row r="15" spans="1:120" x14ac:dyDescent="0.2">
      <c r="A15" t="s">
        <v>159</v>
      </c>
      <c r="B15" t="s">
        <v>145</v>
      </c>
      <c r="C15" t="s">
        <v>75</v>
      </c>
      <c r="D15">
        <v>-9999</v>
      </c>
      <c r="E15">
        <v>-9999</v>
      </c>
      <c r="F15">
        <v>5306.6832430000004</v>
      </c>
      <c r="G15">
        <v>5308.3403239999998</v>
      </c>
      <c r="H15">
        <v>5305.006883</v>
      </c>
      <c r="I15">
        <v>5304.0740130000004</v>
      </c>
      <c r="J15">
        <v>5307.9068319999997</v>
      </c>
      <c r="K15">
        <v>5306.6344600000002</v>
      </c>
      <c r="L15">
        <v>5301.1036169999998</v>
      </c>
      <c r="M15">
        <v>5299.6450269999996</v>
      </c>
      <c r="N15">
        <v>5306.2650949999997</v>
      </c>
      <c r="O15">
        <v>5303.8068560000002</v>
      </c>
      <c r="P15">
        <v>5306.3852569999999</v>
      </c>
      <c r="Q15">
        <v>5304.2545110000001</v>
      </c>
      <c r="R15">
        <v>5308.6908979999998</v>
      </c>
      <c r="S15">
        <v>5306.1187010000003</v>
      </c>
      <c r="T15">
        <v>5306.4562379999998</v>
      </c>
      <c r="U15">
        <v>5308.8609589999996</v>
      </c>
      <c r="V15">
        <v>5311.0712009999997</v>
      </c>
      <c r="W15">
        <v>5305.2031740000002</v>
      </c>
      <c r="X15">
        <v>5303.454616</v>
      </c>
      <c r="Y15">
        <v>5303.5799390000002</v>
      </c>
      <c r="Z15">
        <v>5302.0898829999996</v>
      </c>
      <c r="AA15">
        <v>5303.5399790000001</v>
      </c>
      <c r="AB15">
        <v>5299.2813109999997</v>
      </c>
      <c r="AC15">
        <v>5306.1397120000001</v>
      </c>
      <c r="AD15">
        <v>5308.1295259999997</v>
      </c>
      <c r="AE15">
        <v>5307.156669</v>
      </c>
      <c r="AF15">
        <v>5305.789229</v>
      </c>
      <c r="AG15">
        <v>5303.8000940000002</v>
      </c>
      <c r="AH15">
        <v>5303.3497109999998</v>
      </c>
      <c r="AI15">
        <v>5303.0224920000001</v>
      </c>
      <c r="AJ15">
        <v>5303.1575430000003</v>
      </c>
      <c r="AK15">
        <v>5306.1276239999997</v>
      </c>
      <c r="AL15">
        <v>5299.911051</v>
      </c>
      <c r="AM15">
        <v>5301.2883380000003</v>
      </c>
      <c r="AN15">
        <v>5306.4200080000001</v>
      </c>
      <c r="AO15">
        <v>5303.1648830000004</v>
      </c>
      <c r="AP15">
        <v>5301.4781190000003</v>
      </c>
      <c r="AQ15">
        <v>5306.7572149999996</v>
      </c>
      <c r="AR15">
        <v>5300.753796</v>
      </c>
      <c r="AS15">
        <v>5299.3401640000002</v>
      </c>
      <c r="AT15">
        <v>5301.8499449999999</v>
      </c>
      <c r="AU15">
        <v>5309.4049599999998</v>
      </c>
      <c r="AV15">
        <v>5313.1443870000003</v>
      </c>
      <c r="AW15">
        <v>5309.387882</v>
      </c>
      <c r="AX15">
        <v>5308.410457</v>
      </c>
      <c r="AY15">
        <v>5311.1859869999998</v>
      </c>
      <c r="AZ15">
        <v>5305.2223759999997</v>
      </c>
      <c r="BA15">
        <v>5305.221399</v>
      </c>
      <c r="BB15">
        <v>5307.711182</v>
      </c>
      <c r="BC15">
        <v>5307.0734030000003</v>
      </c>
      <c r="BD15">
        <v>5299.5379650000004</v>
      </c>
      <c r="BE15">
        <v>5300.0887199999997</v>
      </c>
      <c r="BF15">
        <v>5305.3194569999996</v>
      </c>
      <c r="BG15">
        <v>5307.9908580000001</v>
      </c>
      <c r="BH15">
        <v>5303.819246</v>
      </c>
      <c r="BI15">
        <v>5305.7576310000004</v>
      </c>
      <c r="BJ15">
        <v>5310.3795129999999</v>
      </c>
      <c r="BK15">
        <v>5306.4870170000004</v>
      </c>
      <c r="BL15">
        <v>5307.8812390000003</v>
      </c>
      <c r="BM15">
        <v>5302.7110590000002</v>
      </c>
      <c r="BN15">
        <v>5305.607951</v>
      </c>
      <c r="BO15">
        <v>5300.6371419999996</v>
      </c>
      <c r="BP15">
        <v>5303.6982070000004</v>
      </c>
      <c r="BQ15">
        <v>5300.778472</v>
      </c>
      <c r="BR15">
        <v>5307.1661210000002</v>
      </c>
      <c r="BS15">
        <v>5306.6926990000002</v>
      </c>
      <c r="BT15">
        <v>5304.3434390000002</v>
      </c>
      <c r="BU15">
        <v>5307.8892070000002</v>
      </c>
      <c r="BV15">
        <v>5301.3191880000004</v>
      </c>
      <c r="BW15">
        <v>5307.3874649999998</v>
      </c>
      <c r="BX15">
        <v>5355.5145780000003</v>
      </c>
      <c r="BY15">
        <v>5299.5616719999998</v>
      </c>
      <c r="BZ15">
        <v>5266.5635689999999</v>
      </c>
      <c r="CA15">
        <v>5356.6369210000003</v>
      </c>
      <c r="CB15">
        <v>5252.5191930000001</v>
      </c>
      <c r="CC15">
        <v>4878.2871370000003</v>
      </c>
      <c r="CD15">
        <v>5276.2043400000002</v>
      </c>
      <c r="CE15">
        <v>5114.2733879999996</v>
      </c>
      <c r="CF15">
        <v>4989.639725</v>
      </c>
      <c r="CG15">
        <v>5257.9827089999999</v>
      </c>
      <c r="CH15">
        <v>5249.2490509999998</v>
      </c>
      <c r="CI15">
        <v>5334.2780519999997</v>
      </c>
      <c r="CJ15">
        <v>4898.9832130000004</v>
      </c>
      <c r="CK15">
        <v>5325.3622569999998</v>
      </c>
      <c r="CL15">
        <v>5306.9860840000001</v>
      </c>
      <c r="CM15">
        <v>5444.0581080000002</v>
      </c>
      <c r="CN15">
        <v>5174.4193839999998</v>
      </c>
      <c r="CO15">
        <v>5121.7204599999995</v>
      </c>
      <c r="CP15">
        <v>5082.2564410000005</v>
      </c>
      <c r="CQ15">
        <v>5535.2566880000004</v>
      </c>
      <c r="CR15">
        <v>5376.8388999999997</v>
      </c>
      <c r="CS15">
        <v>5191.8041990000002</v>
      </c>
      <c r="CT15">
        <v>5124.4464770000004</v>
      </c>
      <c r="CU15">
        <v>5304.2805900000003</v>
      </c>
      <c r="CV15">
        <v>5395.7275200000004</v>
      </c>
      <c r="CW15">
        <v>5260.2937599999996</v>
      </c>
      <c r="CX15">
        <v>5191.8748009999999</v>
      </c>
      <c r="CY15">
        <v>5674.2510570000004</v>
      </c>
      <c r="CZ15">
        <v>5516.4299469999996</v>
      </c>
      <c r="DA15">
        <v>5401.0053550000002</v>
      </c>
      <c r="DB15">
        <v>5292.9448970000003</v>
      </c>
      <c r="DC15">
        <v>5309.0854829999998</v>
      </c>
      <c r="DD15">
        <v>5278.647293</v>
      </c>
      <c r="DE15">
        <v>5438.6638009999997</v>
      </c>
      <c r="DF15">
        <v>5481.9257589999997</v>
      </c>
      <c r="DG15">
        <v>5519.9394570000004</v>
      </c>
      <c r="DH15">
        <v>5440.1343989999996</v>
      </c>
      <c r="DI15">
        <v>5362.1642780000002</v>
      </c>
      <c r="DJ15">
        <v>5381.6037610000003</v>
      </c>
      <c r="DK15">
        <v>5280.4412419999999</v>
      </c>
      <c r="DL15">
        <v>5512.4362309999997</v>
      </c>
      <c r="DM15">
        <v>5718.6284349999996</v>
      </c>
      <c r="DN15">
        <v>5234.9671340000004</v>
      </c>
      <c r="DO15">
        <v>5001.0315250000003</v>
      </c>
      <c r="DP15">
        <v>5573.3045650000004</v>
      </c>
    </row>
    <row r="16" spans="1:120" x14ac:dyDescent="0.2">
      <c r="A16" t="s">
        <v>160</v>
      </c>
      <c r="B16" t="s">
        <v>145</v>
      </c>
      <c r="C16" t="s">
        <v>75</v>
      </c>
      <c r="D16">
        <v>-9999</v>
      </c>
      <c r="E16">
        <v>-9999</v>
      </c>
      <c r="F16">
        <v>1543.4159990000001</v>
      </c>
      <c r="G16">
        <v>1525.737572</v>
      </c>
      <c r="H16">
        <v>1538.507691</v>
      </c>
      <c r="I16">
        <v>1536.898631</v>
      </c>
      <c r="J16">
        <v>1533.288832</v>
      </c>
      <c r="K16">
        <v>1531.3786809999999</v>
      </c>
      <c r="L16">
        <v>1535.6613689999999</v>
      </c>
      <c r="M16">
        <v>1534.0128199999999</v>
      </c>
      <c r="N16">
        <v>1529.4761570000001</v>
      </c>
      <c r="O16">
        <v>1533.333271</v>
      </c>
      <c r="P16">
        <v>1529.1268560000001</v>
      </c>
      <c r="Q16">
        <v>1539.1115930000001</v>
      </c>
      <c r="R16">
        <v>1536.5322289999999</v>
      </c>
      <c r="S16">
        <v>1522.8632239999999</v>
      </c>
      <c r="T16">
        <v>1535.1171240000001</v>
      </c>
      <c r="U16">
        <v>1534.2422200000001</v>
      </c>
      <c r="V16">
        <v>1534.793128</v>
      </c>
      <c r="W16">
        <v>1534.003907</v>
      </c>
      <c r="X16">
        <v>1539.0454589999999</v>
      </c>
      <c r="Y16">
        <v>1533.9570630000001</v>
      </c>
      <c r="Z16">
        <v>1524.554279</v>
      </c>
      <c r="AA16">
        <v>1531.767437</v>
      </c>
      <c r="AB16">
        <v>1530.1872659999999</v>
      </c>
      <c r="AC16">
        <v>1531.7002070000001</v>
      </c>
      <c r="AD16">
        <v>1523.5200500000001</v>
      </c>
      <c r="AE16">
        <v>1534.843464</v>
      </c>
      <c r="AF16">
        <v>1528.3834770000001</v>
      </c>
      <c r="AG16">
        <v>1528.309473</v>
      </c>
      <c r="AH16">
        <v>1531.3927859999999</v>
      </c>
      <c r="AI16">
        <v>1521.566961</v>
      </c>
      <c r="AJ16">
        <v>1531.4247330000001</v>
      </c>
      <c r="AK16">
        <v>1538.8423049999999</v>
      </c>
      <c r="AL16">
        <v>1525.6029840000001</v>
      </c>
      <c r="AM16">
        <v>1533.735733</v>
      </c>
      <c r="AN16">
        <v>1526.1715240000001</v>
      </c>
      <c r="AO16">
        <v>1530.199932</v>
      </c>
      <c r="AP16">
        <v>1514.583306</v>
      </c>
      <c r="AQ16">
        <v>1536.397608</v>
      </c>
      <c r="AR16">
        <v>1534.749147</v>
      </c>
      <c r="AS16">
        <v>1527.3041370000001</v>
      </c>
      <c r="AT16">
        <v>1529.836528</v>
      </c>
      <c r="AU16">
        <v>1525.5302349999999</v>
      </c>
      <c r="AV16">
        <v>1531.674021</v>
      </c>
      <c r="AW16">
        <v>1533.736744</v>
      </c>
      <c r="AX16">
        <v>1530.070708</v>
      </c>
      <c r="AY16">
        <v>1527.4358520000001</v>
      </c>
      <c r="AZ16">
        <v>1534.9181060000001</v>
      </c>
      <c r="BA16">
        <v>1522.0830189999999</v>
      </c>
      <c r="BB16">
        <v>1517.9238170000001</v>
      </c>
      <c r="BC16">
        <v>1523.9945439999999</v>
      </c>
      <c r="BD16">
        <v>1528.022502</v>
      </c>
      <c r="BE16">
        <v>1521.7621810000001</v>
      </c>
      <c r="BF16">
        <v>1523.906868</v>
      </c>
      <c r="BG16">
        <v>1527.34357</v>
      </c>
      <c r="BH16">
        <v>1533.5423029999999</v>
      </c>
      <c r="BI16">
        <v>1530.848436</v>
      </c>
      <c r="BJ16">
        <v>1530.9196910000001</v>
      </c>
      <c r="BK16">
        <v>1534.8322989999999</v>
      </c>
      <c r="BL16">
        <v>1523.486582</v>
      </c>
      <c r="BM16">
        <v>1531.8344999999999</v>
      </c>
      <c r="BN16">
        <v>1532.2903659999999</v>
      </c>
      <c r="BO16">
        <v>1534.85103</v>
      </c>
      <c r="BP16">
        <v>1538.801326</v>
      </c>
      <c r="BQ16">
        <v>1535.4098140000001</v>
      </c>
      <c r="BR16">
        <v>1533.843607</v>
      </c>
      <c r="BS16">
        <v>1536.405892</v>
      </c>
      <c r="BT16">
        <v>1527.404929</v>
      </c>
      <c r="BU16">
        <v>1532.2137580000001</v>
      </c>
      <c r="BV16">
        <v>1535.203051</v>
      </c>
      <c r="BW16">
        <v>1525.704166</v>
      </c>
      <c r="BX16">
        <v>1385.757603</v>
      </c>
      <c r="BY16">
        <v>1520.866816</v>
      </c>
      <c r="BZ16">
        <v>1977.763391</v>
      </c>
      <c r="CA16">
        <v>1651.368831</v>
      </c>
      <c r="CB16">
        <v>1599.354812</v>
      </c>
      <c r="CC16">
        <v>1275.1128220000001</v>
      </c>
      <c r="CD16">
        <v>1536.904182</v>
      </c>
      <c r="CE16">
        <v>1164.037333</v>
      </c>
      <c r="CF16">
        <v>1889.0541049999999</v>
      </c>
      <c r="CG16">
        <v>1469.2115779999999</v>
      </c>
      <c r="CH16">
        <v>1257.99675</v>
      </c>
      <c r="CI16">
        <v>1677.7447360000001</v>
      </c>
      <c r="CJ16">
        <v>1632.9766709999999</v>
      </c>
      <c r="CK16">
        <v>1560.0744110000001</v>
      </c>
      <c r="CL16">
        <v>1649.7665669999999</v>
      </c>
      <c r="CM16">
        <v>1353.2745890000001</v>
      </c>
      <c r="CN16">
        <v>1592.5341330000001</v>
      </c>
      <c r="CO16">
        <v>1447.0765980000001</v>
      </c>
      <c r="CP16">
        <v>1638.5191460000001</v>
      </c>
      <c r="CQ16">
        <v>1385.3734360000001</v>
      </c>
      <c r="CR16">
        <v>2029.091563</v>
      </c>
      <c r="CS16">
        <v>1646.7738790000001</v>
      </c>
      <c r="CT16">
        <v>1618.441918</v>
      </c>
      <c r="CU16">
        <v>1405.587939</v>
      </c>
      <c r="CV16">
        <v>1745.3320200000001</v>
      </c>
      <c r="CW16">
        <v>1345.117405</v>
      </c>
      <c r="CX16">
        <v>1645.6624200000001</v>
      </c>
      <c r="CY16">
        <v>1649.0257220000001</v>
      </c>
      <c r="CZ16">
        <v>1187.6901849999999</v>
      </c>
      <c r="DA16">
        <v>1197.273295</v>
      </c>
      <c r="DB16">
        <v>1833.9089220000001</v>
      </c>
      <c r="DC16">
        <v>1874.2542189999999</v>
      </c>
      <c r="DD16">
        <v>1349.589084</v>
      </c>
      <c r="DE16">
        <v>1896.569125</v>
      </c>
      <c r="DF16">
        <v>1188.879461</v>
      </c>
      <c r="DG16">
        <v>1502.376436</v>
      </c>
      <c r="DH16">
        <v>1478.2789270000001</v>
      </c>
      <c r="DI16">
        <v>1350.5009399999999</v>
      </c>
      <c r="DJ16">
        <v>1563.4361039999999</v>
      </c>
      <c r="DK16">
        <v>1384.7420059999999</v>
      </c>
      <c r="DL16">
        <v>982.99414000000002</v>
      </c>
      <c r="DM16">
        <v>1680.6313439999999</v>
      </c>
      <c r="DN16">
        <v>1560.665293</v>
      </c>
      <c r="DO16">
        <v>1433.276803</v>
      </c>
      <c r="DP16">
        <v>1686.075077</v>
      </c>
    </row>
    <row r="17" spans="1:120" x14ac:dyDescent="0.2">
      <c r="A17" t="s">
        <v>161</v>
      </c>
      <c r="B17" t="s">
        <v>145</v>
      </c>
      <c r="C17" t="s">
        <v>75</v>
      </c>
      <c r="D17">
        <v>-9999</v>
      </c>
      <c r="E17">
        <v>-9999</v>
      </c>
      <c r="F17">
        <v>23.387808</v>
      </c>
      <c r="G17">
        <v>23.485723</v>
      </c>
      <c r="H17">
        <v>23.507818</v>
      </c>
      <c r="I17">
        <v>23.523363</v>
      </c>
      <c r="J17">
        <v>23.542541</v>
      </c>
      <c r="K17">
        <v>23.561724000000002</v>
      </c>
      <c r="L17">
        <v>23.582018999999999</v>
      </c>
      <c r="M17">
        <v>23.600635</v>
      </c>
      <c r="N17">
        <v>23.618102</v>
      </c>
      <c r="O17">
        <v>23.634822</v>
      </c>
      <c r="P17">
        <v>23.649614</v>
      </c>
      <c r="Q17">
        <v>23.663502999999999</v>
      </c>
      <c r="R17">
        <v>23.675962999999999</v>
      </c>
      <c r="S17">
        <v>23.686036000000001</v>
      </c>
      <c r="T17">
        <v>23.695305000000001</v>
      </c>
      <c r="U17">
        <v>23.704104999999998</v>
      </c>
      <c r="V17">
        <v>23.709099999999999</v>
      </c>
      <c r="W17">
        <v>23.715768000000001</v>
      </c>
      <c r="X17">
        <v>23.721509999999999</v>
      </c>
      <c r="Y17">
        <v>23.724446</v>
      </c>
      <c r="Z17">
        <v>23.724512000000001</v>
      </c>
      <c r="AA17">
        <v>23.724484</v>
      </c>
      <c r="AB17">
        <v>23.724709000000001</v>
      </c>
      <c r="AC17">
        <v>23.724308000000001</v>
      </c>
      <c r="AD17">
        <v>23.722121999999999</v>
      </c>
      <c r="AE17">
        <v>23.721534999999999</v>
      </c>
      <c r="AF17">
        <v>23.720085999999998</v>
      </c>
      <c r="AG17">
        <v>23.717193000000002</v>
      </c>
      <c r="AH17">
        <v>23.716495999999999</v>
      </c>
      <c r="AI17">
        <v>23.714936999999999</v>
      </c>
      <c r="AJ17">
        <v>23.714116000000001</v>
      </c>
      <c r="AK17">
        <v>23.713021000000001</v>
      </c>
      <c r="AL17">
        <v>23.710615000000001</v>
      </c>
      <c r="AM17">
        <v>23.708366999999999</v>
      </c>
      <c r="AN17">
        <v>23.705696</v>
      </c>
      <c r="AO17">
        <v>23.704459</v>
      </c>
      <c r="AP17">
        <v>23.700547</v>
      </c>
      <c r="AQ17">
        <v>23.698335</v>
      </c>
      <c r="AR17">
        <v>23.696662</v>
      </c>
      <c r="AS17">
        <v>23.695519999999998</v>
      </c>
      <c r="AT17">
        <v>23.692740000000001</v>
      </c>
      <c r="AU17">
        <v>23.688879</v>
      </c>
      <c r="AV17">
        <v>23.685796</v>
      </c>
      <c r="AW17">
        <v>23.684688999999999</v>
      </c>
      <c r="AX17">
        <v>23.682055999999999</v>
      </c>
      <c r="AY17">
        <v>23.679331999999999</v>
      </c>
      <c r="AZ17">
        <v>23.679252999999999</v>
      </c>
      <c r="BA17">
        <v>23.677237000000002</v>
      </c>
      <c r="BB17">
        <v>23.674118</v>
      </c>
      <c r="BC17">
        <v>23.672166000000001</v>
      </c>
      <c r="BD17">
        <v>23.673411999999999</v>
      </c>
      <c r="BE17">
        <v>23.672408999999998</v>
      </c>
      <c r="BF17">
        <v>23.672017</v>
      </c>
      <c r="BG17">
        <v>23.673020000000001</v>
      </c>
      <c r="BH17">
        <v>23.675063000000002</v>
      </c>
      <c r="BI17">
        <v>23.677789000000001</v>
      </c>
      <c r="BJ17">
        <v>23.679271</v>
      </c>
      <c r="BK17">
        <v>23.682288</v>
      </c>
      <c r="BL17">
        <v>23.683229000000001</v>
      </c>
      <c r="BM17">
        <v>23.686198000000001</v>
      </c>
      <c r="BN17">
        <v>23.690363000000001</v>
      </c>
      <c r="BO17">
        <v>23.694102999999998</v>
      </c>
      <c r="BP17">
        <v>23.698986999999999</v>
      </c>
      <c r="BQ17">
        <v>23.704687</v>
      </c>
      <c r="BR17">
        <v>23.709357000000001</v>
      </c>
      <c r="BS17">
        <v>23.714601999999999</v>
      </c>
      <c r="BT17">
        <v>23.719608999999998</v>
      </c>
      <c r="BU17">
        <v>23.468812</v>
      </c>
      <c r="BV17">
        <v>23.480411</v>
      </c>
      <c r="BW17">
        <v>23.493020000000001</v>
      </c>
      <c r="BX17">
        <v>23.473352999999999</v>
      </c>
      <c r="BY17">
        <v>23.488457</v>
      </c>
      <c r="BZ17">
        <v>23.537638999999999</v>
      </c>
      <c r="CA17">
        <v>23.55829</v>
      </c>
      <c r="CB17">
        <v>23.591348</v>
      </c>
      <c r="CC17">
        <v>23.603370000000002</v>
      </c>
      <c r="CD17">
        <v>23.560406</v>
      </c>
      <c r="CE17">
        <v>23.494923</v>
      </c>
      <c r="CF17">
        <v>23.541578000000001</v>
      </c>
      <c r="CG17">
        <v>23.523069</v>
      </c>
      <c r="CH17">
        <v>23.474675999999999</v>
      </c>
      <c r="CI17">
        <v>23.454229000000002</v>
      </c>
      <c r="CJ17">
        <v>23.475041000000001</v>
      </c>
      <c r="CK17">
        <v>23.435683999999998</v>
      </c>
      <c r="CL17">
        <v>23.380177</v>
      </c>
      <c r="CM17">
        <v>23.308446</v>
      </c>
      <c r="CN17">
        <v>23.292736000000001</v>
      </c>
      <c r="CO17">
        <v>23.266378</v>
      </c>
      <c r="CP17">
        <v>23.259263000000001</v>
      </c>
      <c r="CQ17">
        <v>23.187901</v>
      </c>
      <c r="CR17">
        <v>23.198222999999999</v>
      </c>
      <c r="CS17">
        <v>23.206226999999998</v>
      </c>
      <c r="CT17">
        <v>23.197443</v>
      </c>
      <c r="CU17">
        <v>23.172170000000001</v>
      </c>
      <c r="CV17">
        <v>23.158000999999999</v>
      </c>
      <c r="CW17">
        <v>23.139863999999999</v>
      </c>
      <c r="CX17">
        <v>23.14508</v>
      </c>
      <c r="CY17">
        <v>23.092949000000001</v>
      </c>
      <c r="CZ17">
        <v>23.054763000000001</v>
      </c>
      <c r="DA17">
        <v>22.972747999999999</v>
      </c>
      <c r="DB17">
        <v>23.018214</v>
      </c>
      <c r="DC17">
        <v>23.054580000000001</v>
      </c>
      <c r="DD17">
        <v>23.057711000000001</v>
      </c>
      <c r="DE17">
        <v>23.070941999999999</v>
      </c>
      <c r="DF17">
        <v>23.034393999999999</v>
      </c>
      <c r="DG17">
        <v>23.017911000000002</v>
      </c>
      <c r="DH17">
        <v>23.044198999999999</v>
      </c>
      <c r="DI17">
        <v>23.0501</v>
      </c>
      <c r="DJ17">
        <v>23.05829</v>
      </c>
      <c r="DK17">
        <v>23.023285000000001</v>
      </c>
      <c r="DL17">
        <v>22.956762999999999</v>
      </c>
      <c r="DM17">
        <v>22.987393000000001</v>
      </c>
      <c r="DN17">
        <v>23.030466000000001</v>
      </c>
      <c r="DO17">
        <v>23.076152</v>
      </c>
      <c r="DP17">
        <v>23.082874</v>
      </c>
    </row>
    <row r="18" spans="1:120" x14ac:dyDescent="0.2">
      <c r="A18" t="s">
        <v>162</v>
      </c>
      <c r="B18" t="s">
        <v>145</v>
      </c>
      <c r="C18" t="s">
        <v>75</v>
      </c>
      <c r="D18">
        <v>-9999</v>
      </c>
      <c r="E18">
        <v>-9999</v>
      </c>
      <c r="F18">
        <v>1.091E-3</v>
      </c>
      <c r="G18">
        <v>2.6679999999999998E-3</v>
      </c>
      <c r="H18">
        <v>2.8670000000000002E-3</v>
      </c>
      <c r="I18">
        <v>2.7929999999999999E-3</v>
      </c>
      <c r="J18">
        <v>2.738E-3</v>
      </c>
      <c r="K18">
        <v>2.6229999999999999E-3</v>
      </c>
      <c r="L18">
        <v>2.6180000000000001E-3</v>
      </c>
      <c r="M18">
        <v>2.5720000000000001E-3</v>
      </c>
      <c r="N18">
        <v>2.5079999999999998E-3</v>
      </c>
      <c r="O18">
        <v>2.4849999999999998E-3</v>
      </c>
      <c r="P18">
        <v>2.4489999999999998E-3</v>
      </c>
      <c r="Q18">
        <v>2.4250000000000001E-3</v>
      </c>
      <c r="R18">
        <v>2.4499999999999999E-3</v>
      </c>
      <c r="S18">
        <v>2.3630000000000001E-3</v>
      </c>
      <c r="T18">
        <v>2.4009999999999999E-3</v>
      </c>
      <c r="U18">
        <v>2.3879999999999999E-3</v>
      </c>
      <c r="V18">
        <v>2.3530000000000001E-3</v>
      </c>
      <c r="W18">
        <v>2.4109999999999999E-3</v>
      </c>
      <c r="X18">
        <v>2.4260000000000002E-3</v>
      </c>
      <c r="Y18">
        <v>2.3960000000000001E-3</v>
      </c>
      <c r="Z18">
        <v>2.3730000000000001E-3</v>
      </c>
      <c r="AA18">
        <v>2.385E-3</v>
      </c>
      <c r="AB18">
        <v>2.3679999999999999E-3</v>
      </c>
      <c r="AC18">
        <v>2.3879999999999999E-3</v>
      </c>
      <c r="AD18">
        <v>2.4190000000000001E-3</v>
      </c>
      <c r="AE18">
        <v>2.4169999999999999E-3</v>
      </c>
      <c r="AF18">
        <v>2.3860000000000001E-3</v>
      </c>
      <c r="AG18">
        <v>2.4130000000000002E-3</v>
      </c>
      <c r="AH18">
        <v>2.4359999999999998E-3</v>
      </c>
      <c r="AI18">
        <v>2.4529999999999999E-3</v>
      </c>
      <c r="AJ18">
        <v>2.4369999999999999E-3</v>
      </c>
      <c r="AK18">
        <v>2.4450000000000001E-3</v>
      </c>
      <c r="AL18">
        <v>2.3930000000000002E-3</v>
      </c>
      <c r="AM18">
        <v>2.444E-3</v>
      </c>
      <c r="AN18">
        <v>2.379E-3</v>
      </c>
      <c r="AO18">
        <v>2.4109999999999999E-3</v>
      </c>
      <c r="AP18">
        <v>2.3630000000000001E-3</v>
      </c>
      <c r="AQ18">
        <v>2.4030000000000002E-3</v>
      </c>
      <c r="AR18">
        <v>2.48E-3</v>
      </c>
      <c r="AS18">
        <v>2.4229999999999998E-3</v>
      </c>
      <c r="AT18">
        <v>2.4020000000000001E-3</v>
      </c>
      <c r="AU18">
        <v>2.4120000000000001E-3</v>
      </c>
      <c r="AV18">
        <v>2.3800000000000002E-3</v>
      </c>
      <c r="AW18">
        <v>2.4559999999999998E-3</v>
      </c>
      <c r="AX18">
        <v>2.4390000000000002E-3</v>
      </c>
      <c r="AY18">
        <v>2.4320000000000001E-3</v>
      </c>
      <c r="AZ18">
        <v>2.4589999999999998E-3</v>
      </c>
      <c r="BA18">
        <v>2.4120000000000001E-3</v>
      </c>
      <c r="BB18">
        <v>2.3579999999999999E-3</v>
      </c>
      <c r="BC18">
        <v>2.4369999999999999E-3</v>
      </c>
      <c r="BD18">
        <v>2.4750000000000002E-3</v>
      </c>
      <c r="BE18">
        <v>2.4199999999999998E-3</v>
      </c>
      <c r="BF18">
        <v>2.4130000000000002E-3</v>
      </c>
      <c r="BG18">
        <v>2.434E-3</v>
      </c>
      <c r="BH18">
        <v>2.4840000000000001E-3</v>
      </c>
      <c r="BI18">
        <v>2.4729999999999999E-3</v>
      </c>
      <c r="BJ18">
        <v>2.4510000000000001E-3</v>
      </c>
      <c r="BK18">
        <v>2.4840000000000001E-3</v>
      </c>
      <c r="BL18">
        <v>2.4109999999999999E-3</v>
      </c>
      <c r="BM18">
        <v>2.4870000000000001E-3</v>
      </c>
      <c r="BN18">
        <v>2.493E-3</v>
      </c>
      <c r="BO18">
        <v>2.5209999999999998E-3</v>
      </c>
      <c r="BP18">
        <v>2.604E-3</v>
      </c>
      <c r="BQ18">
        <v>2.5219999999999999E-3</v>
      </c>
      <c r="BR18">
        <v>2.5490000000000001E-3</v>
      </c>
      <c r="BS18">
        <v>2.542E-3</v>
      </c>
      <c r="BT18">
        <v>2.5660000000000001E-3</v>
      </c>
      <c r="BU18">
        <v>2.529E-3</v>
      </c>
      <c r="BV18">
        <v>2.5530000000000001E-3</v>
      </c>
      <c r="BW18">
        <v>2.4550000000000002E-3</v>
      </c>
      <c r="BX18">
        <v>1.109E-3</v>
      </c>
      <c r="BY18">
        <v>2.14E-3</v>
      </c>
      <c r="BZ18">
        <v>5.4450000000000002E-3</v>
      </c>
      <c r="CA18">
        <v>3.0349999999999999E-3</v>
      </c>
      <c r="CB18">
        <v>3.5750000000000001E-3</v>
      </c>
      <c r="CC18">
        <v>1.204E-3</v>
      </c>
      <c r="CD18">
        <v>2.1640000000000001E-3</v>
      </c>
      <c r="CE18">
        <v>1.9189999999999999E-3</v>
      </c>
      <c r="CF18">
        <v>4.0940000000000004E-3</v>
      </c>
      <c r="CG18">
        <v>3.5560000000000001E-3</v>
      </c>
      <c r="CH18">
        <v>4.26E-4</v>
      </c>
      <c r="CI18">
        <v>1.918E-3</v>
      </c>
      <c r="CJ18">
        <v>4.359E-3</v>
      </c>
      <c r="CK18">
        <v>3.7859999999999999E-3</v>
      </c>
      <c r="CL18">
        <v>3.3279999999999998E-3</v>
      </c>
      <c r="CM18">
        <v>1.335E-3</v>
      </c>
      <c r="CN18">
        <v>3.7880000000000001E-3</v>
      </c>
      <c r="CO18">
        <v>2.4550000000000002E-3</v>
      </c>
      <c r="CP18">
        <v>4.0889999999999998E-3</v>
      </c>
      <c r="CQ18">
        <v>2.5790000000000001E-3</v>
      </c>
      <c r="CR18">
        <v>4.8739999999999999E-3</v>
      </c>
      <c r="CS18">
        <v>3.6770000000000001E-3</v>
      </c>
      <c r="CT18">
        <v>3.5049999999999999E-3</v>
      </c>
      <c r="CU18">
        <v>2.4629999999999999E-3</v>
      </c>
      <c r="CV18">
        <v>3.9029999999999998E-3</v>
      </c>
      <c r="CW18">
        <v>1.758E-3</v>
      </c>
      <c r="CX18">
        <v>3.5070000000000001E-3</v>
      </c>
      <c r="CY18">
        <v>3.8070000000000001E-3</v>
      </c>
      <c r="CZ18">
        <v>2.3509999999999998E-3</v>
      </c>
      <c r="DA18">
        <v>4.6000000000000001E-4</v>
      </c>
      <c r="DB18">
        <v>4.032E-3</v>
      </c>
      <c r="DC18">
        <v>4.0899999999999999E-3</v>
      </c>
      <c r="DD18">
        <v>2.5920000000000001E-3</v>
      </c>
      <c r="DE18">
        <v>4.9280000000000001E-3</v>
      </c>
      <c r="DF18">
        <v>1.804E-3</v>
      </c>
      <c r="DG18">
        <v>1.4909999999999999E-3</v>
      </c>
      <c r="DH18">
        <v>2.4030000000000002E-3</v>
      </c>
      <c r="DI18">
        <v>1.7730000000000001E-3</v>
      </c>
      <c r="DJ18">
        <v>1.9139999999999999E-3</v>
      </c>
      <c r="DK18">
        <v>2.232E-3</v>
      </c>
      <c r="DL18">
        <v>1.209E-3</v>
      </c>
      <c r="DM18">
        <v>2.9359999999999998E-3</v>
      </c>
      <c r="DN18">
        <v>2.735E-3</v>
      </c>
      <c r="DO18">
        <v>2.0439999999999998E-3</v>
      </c>
      <c r="DP18">
        <v>3.4880000000000002E-3</v>
      </c>
    </row>
    <row r="19" spans="1:120" x14ac:dyDescent="0.2">
      <c r="A19" t="s">
        <v>163</v>
      </c>
      <c r="B19" t="s">
        <v>145</v>
      </c>
      <c r="C19" t="s">
        <v>75</v>
      </c>
      <c r="D19">
        <v>-9999</v>
      </c>
      <c r="E19">
        <v>-9999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7.1929999999999997E-3</v>
      </c>
      <c r="BY19">
        <v>7.9830000000000005E-3</v>
      </c>
      <c r="BZ19">
        <v>8.038E-3</v>
      </c>
      <c r="CA19">
        <v>6.9379999999999997E-3</v>
      </c>
      <c r="CB19">
        <v>8.1600000000000006E-3</v>
      </c>
      <c r="CC19">
        <v>6.1850000000000004E-3</v>
      </c>
      <c r="CD19">
        <v>7.1879999999999999E-3</v>
      </c>
      <c r="CE19">
        <v>8.7189999999999993E-3</v>
      </c>
      <c r="CF19">
        <v>8.397E-3</v>
      </c>
      <c r="CG19">
        <v>1.3454000000000001E-2</v>
      </c>
      <c r="CH19">
        <v>1.1911E-2</v>
      </c>
      <c r="CI19">
        <v>1.1306E-2</v>
      </c>
      <c r="CJ19">
        <v>1.2078999999999999E-2</v>
      </c>
      <c r="CK19">
        <v>1.2824E-2</v>
      </c>
      <c r="CL19">
        <v>1.01E-2</v>
      </c>
      <c r="CM19">
        <v>1.0067E-2</v>
      </c>
      <c r="CN19">
        <v>9.9909999999999999E-3</v>
      </c>
      <c r="CO19">
        <v>1.0874E-2</v>
      </c>
      <c r="CP19">
        <v>1.1446E-2</v>
      </c>
      <c r="CQ19">
        <v>9.3299999999999998E-3</v>
      </c>
      <c r="CR19">
        <v>1.0946000000000001E-2</v>
      </c>
      <c r="CS19">
        <v>1.1030999999999999E-2</v>
      </c>
      <c r="CT19">
        <v>1.1119E-2</v>
      </c>
      <c r="CU19">
        <v>8.7790000000000003E-3</v>
      </c>
      <c r="CV19">
        <v>1.2631E-2</v>
      </c>
      <c r="CW19">
        <v>9.7780000000000002E-3</v>
      </c>
      <c r="CX19">
        <v>1.1087E-2</v>
      </c>
      <c r="CY19">
        <v>1.0395E-2</v>
      </c>
      <c r="CZ19">
        <v>1.0776000000000001E-2</v>
      </c>
      <c r="DA19">
        <v>1.0493000000000001E-2</v>
      </c>
      <c r="DB19">
        <v>7.9740000000000002E-3</v>
      </c>
      <c r="DC19">
        <v>7.9469999999999992E-3</v>
      </c>
      <c r="DD19">
        <v>9.8840000000000004E-3</v>
      </c>
      <c r="DE19">
        <v>7.2300000000000003E-3</v>
      </c>
      <c r="DF19">
        <v>8.5679999999999992E-3</v>
      </c>
      <c r="DG19">
        <v>9.5759999999999994E-3</v>
      </c>
      <c r="DH19">
        <v>8.8739999999999999E-3</v>
      </c>
      <c r="DI19">
        <v>7.3020000000000003E-3</v>
      </c>
      <c r="DJ19">
        <v>1.1509E-2</v>
      </c>
      <c r="DK19">
        <v>7.9380000000000006E-3</v>
      </c>
      <c r="DL19">
        <v>9.58E-3</v>
      </c>
      <c r="DM19">
        <v>8.8210000000000007E-3</v>
      </c>
      <c r="DN19">
        <v>1.1388000000000001E-2</v>
      </c>
      <c r="DO19">
        <v>1.0621999999999999E-2</v>
      </c>
      <c r="DP19">
        <v>7.7739999999999997E-3</v>
      </c>
    </row>
    <row r="20" spans="1:120" x14ac:dyDescent="0.2">
      <c r="A20" t="s">
        <v>164</v>
      </c>
      <c r="B20" t="s">
        <v>145</v>
      </c>
      <c r="C20" t="s">
        <v>75</v>
      </c>
      <c r="D20">
        <v>-9999</v>
      </c>
      <c r="E20">
        <v>-9999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3.0000000000000001E-5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1.1E-5</v>
      </c>
      <c r="CT20">
        <v>0</v>
      </c>
      <c r="CU20">
        <v>0</v>
      </c>
      <c r="CV20">
        <v>2.0000000000000002E-5</v>
      </c>
      <c r="CW20">
        <v>1.17E-4</v>
      </c>
      <c r="CX20">
        <v>4.3999999999999999E-5</v>
      </c>
      <c r="CY20">
        <v>2.5999999999999998E-5</v>
      </c>
      <c r="CZ20">
        <v>3.8000000000000002E-5</v>
      </c>
      <c r="DA20">
        <v>1.4E-3</v>
      </c>
      <c r="DB20">
        <v>2.5999999999999998E-5</v>
      </c>
      <c r="DC20">
        <v>2.23E-4</v>
      </c>
      <c r="DD20">
        <v>2.1000000000000001E-4</v>
      </c>
      <c r="DE20">
        <v>1.2E-5</v>
      </c>
      <c r="DF20">
        <v>5.6599999999999999E-4</v>
      </c>
      <c r="DG20">
        <v>1.8599999999999999E-4</v>
      </c>
      <c r="DH20">
        <v>1.4E-5</v>
      </c>
      <c r="DI20">
        <v>3.1000000000000001E-5</v>
      </c>
      <c r="DJ20">
        <v>6.2000000000000003E-5</v>
      </c>
      <c r="DK20">
        <v>8.0400000000000003E-4</v>
      </c>
      <c r="DL20">
        <v>9.2E-5</v>
      </c>
      <c r="DM20">
        <v>3.6999999999999998E-5</v>
      </c>
      <c r="DN20">
        <v>2.307E-3</v>
      </c>
      <c r="DO20">
        <v>0</v>
      </c>
      <c r="DP20">
        <v>1.0640000000000001E-3</v>
      </c>
    </row>
    <row r="21" spans="1:120" x14ac:dyDescent="0.2">
      <c r="A21" t="s">
        <v>165</v>
      </c>
      <c r="B21" t="s">
        <v>145</v>
      </c>
      <c r="C21" t="s">
        <v>75</v>
      </c>
      <c r="D21">
        <v>-9999</v>
      </c>
      <c r="E21">
        <v>-9999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7.4999999999999993E-5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3.4E-5</v>
      </c>
      <c r="CT21">
        <v>0</v>
      </c>
      <c r="CU21">
        <v>0</v>
      </c>
      <c r="CV21">
        <v>3.7100000000000002E-4</v>
      </c>
      <c r="CW21">
        <v>6.1899999999999998E-4</v>
      </c>
      <c r="CX21">
        <v>2.5799999999999998E-4</v>
      </c>
      <c r="CY21">
        <v>2.0699999999999999E-4</v>
      </c>
      <c r="CZ21">
        <v>1.16E-4</v>
      </c>
      <c r="DA21">
        <v>1.967E-3</v>
      </c>
      <c r="DB21">
        <v>3.6699999999999998E-4</v>
      </c>
      <c r="DC21">
        <v>1.4940000000000001E-3</v>
      </c>
      <c r="DD21">
        <v>1.382E-3</v>
      </c>
      <c r="DE21">
        <v>3.3E-4</v>
      </c>
      <c r="DF21">
        <v>2.9910000000000002E-3</v>
      </c>
      <c r="DG21">
        <v>5.6400000000000005E-4</v>
      </c>
      <c r="DH21">
        <v>9.7E-5</v>
      </c>
      <c r="DI21">
        <v>7.7000000000000001E-5</v>
      </c>
      <c r="DJ21">
        <v>4.28E-4</v>
      </c>
      <c r="DK21">
        <v>1.601E-3</v>
      </c>
      <c r="DL21">
        <v>5.0000000000000002E-5</v>
      </c>
      <c r="DM21">
        <v>3.1999999999999999E-5</v>
      </c>
      <c r="DN21">
        <v>1.6689999999999999E-3</v>
      </c>
      <c r="DO21">
        <v>0</v>
      </c>
      <c r="DP21">
        <v>7.0600000000000003E-4</v>
      </c>
    </row>
    <row r="22" spans="1:120" x14ac:dyDescent="0.2">
      <c r="A22" t="s">
        <v>166</v>
      </c>
      <c r="B22" t="s">
        <v>145</v>
      </c>
      <c r="C22" t="s">
        <v>75</v>
      </c>
      <c r="D22">
        <v>-9999</v>
      </c>
      <c r="E22">
        <v>-9999</v>
      </c>
      <c r="F22">
        <v>0</v>
      </c>
      <c r="G22">
        <v>1.7121000000000001E-2</v>
      </c>
      <c r="H22">
        <v>2.4376999999999999E-2</v>
      </c>
      <c r="I22">
        <v>2.7224000000000002E-2</v>
      </c>
      <c r="J22">
        <v>2.9026E-2</v>
      </c>
      <c r="K22">
        <v>3.0245000000000001E-2</v>
      </c>
      <c r="L22">
        <v>3.1098000000000001E-2</v>
      </c>
      <c r="M22">
        <v>3.1655999999999997E-2</v>
      </c>
      <c r="N22">
        <v>3.2079999999999997E-2</v>
      </c>
      <c r="O22">
        <v>3.2358999999999999E-2</v>
      </c>
      <c r="P22">
        <v>3.2550999999999997E-2</v>
      </c>
      <c r="Q22">
        <v>3.2675000000000003E-2</v>
      </c>
      <c r="R22">
        <v>3.2815999999999998E-2</v>
      </c>
      <c r="S22">
        <v>3.2877999999999998E-2</v>
      </c>
      <c r="T22">
        <v>3.2946000000000003E-2</v>
      </c>
      <c r="U22">
        <v>3.3045999999999999E-2</v>
      </c>
      <c r="V22">
        <v>3.3041000000000001E-2</v>
      </c>
      <c r="W22">
        <v>3.3094999999999999E-2</v>
      </c>
      <c r="X22">
        <v>3.3119999999999997E-2</v>
      </c>
      <c r="Y22">
        <v>3.3194000000000001E-2</v>
      </c>
      <c r="Z22">
        <v>3.3177999999999999E-2</v>
      </c>
      <c r="AA22">
        <v>3.3140999999999997E-2</v>
      </c>
      <c r="AB22">
        <v>3.3168999999999997E-2</v>
      </c>
      <c r="AC22">
        <v>3.3165E-2</v>
      </c>
      <c r="AD22">
        <v>3.3242000000000001E-2</v>
      </c>
      <c r="AE22">
        <v>3.3279999999999997E-2</v>
      </c>
      <c r="AF22">
        <v>3.3265999999999997E-2</v>
      </c>
      <c r="AG22">
        <v>3.3297E-2</v>
      </c>
      <c r="AH22">
        <v>3.3345E-2</v>
      </c>
      <c r="AI22">
        <v>3.3305000000000001E-2</v>
      </c>
      <c r="AJ22">
        <v>3.3355000000000003E-2</v>
      </c>
      <c r="AK22">
        <v>3.3451000000000002E-2</v>
      </c>
      <c r="AL22">
        <v>3.3432999999999997E-2</v>
      </c>
      <c r="AM22">
        <v>3.3416000000000001E-2</v>
      </c>
      <c r="AN22">
        <v>3.3424000000000002E-2</v>
      </c>
      <c r="AO22">
        <v>3.3432999999999997E-2</v>
      </c>
      <c r="AP22">
        <v>3.3431000000000002E-2</v>
      </c>
      <c r="AQ22">
        <v>3.3463E-2</v>
      </c>
      <c r="AR22">
        <v>3.3505E-2</v>
      </c>
      <c r="AS22">
        <v>3.3523999999999998E-2</v>
      </c>
      <c r="AT22">
        <v>3.3535000000000002E-2</v>
      </c>
      <c r="AU22">
        <v>3.3491E-2</v>
      </c>
      <c r="AV22">
        <v>3.3493000000000002E-2</v>
      </c>
      <c r="AW22">
        <v>3.3570999999999997E-2</v>
      </c>
      <c r="AX22">
        <v>3.3568000000000001E-2</v>
      </c>
      <c r="AY22">
        <v>3.3621999999999999E-2</v>
      </c>
      <c r="AZ22">
        <v>3.3654000000000003E-2</v>
      </c>
      <c r="BA22">
        <v>3.3644E-2</v>
      </c>
      <c r="BB22">
        <v>3.3624000000000001E-2</v>
      </c>
      <c r="BC22">
        <v>3.3688999999999997E-2</v>
      </c>
      <c r="BD22">
        <v>3.3667999999999997E-2</v>
      </c>
      <c r="BE22">
        <v>3.3765999999999997E-2</v>
      </c>
      <c r="BF22">
        <v>3.3785000000000003E-2</v>
      </c>
      <c r="BG22">
        <v>3.3772000000000003E-2</v>
      </c>
      <c r="BH22">
        <v>3.3770000000000001E-2</v>
      </c>
      <c r="BI22">
        <v>3.3817E-2</v>
      </c>
      <c r="BJ22">
        <v>3.3815999999999999E-2</v>
      </c>
      <c r="BK22">
        <v>3.3801999999999999E-2</v>
      </c>
      <c r="BL22">
        <v>3.3840000000000002E-2</v>
      </c>
      <c r="BM22">
        <v>3.3928E-2</v>
      </c>
      <c r="BN22">
        <v>3.3961999999999999E-2</v>
      </c>
      <c r="BO22">
        <v>3.3945999999999997E-2</v>
      </c>
      <c r="BP22">
        <v>3.3974999999999998E-2</v>
      </c>
      <c r="BQ22">
        <v>3.4021999999999997E-2</v>
      </c>
      <c r="BR22">
        <v>3.4082000000000001E-2</v>
      </c>
      <c r="BS22">
        <v>3.4104000000000002E-2</v>
      </c>
      <c r="BT22">
        <v>3.4188999999999997E-2</v>
      </c>
      <c r="BU22">
        <v>3.4185E-2</v>
      </c>
      <c r="BV22">
        <v>3.4209999999999997E-2</v>
      </c>
      <c r="BW22">
        <v>3.4216999999999997E-2</v>
      </c>
      <c r="BX22">
        <v>3.3798000000000002E-2</v>
      </c>
      <c r="BY22">
        <v>3.4563000000000003E-2</v>
      </c>
      <c r="BZ22">
        <v>3.5527000000000003E-2</v>
      </c>
      <c r="CA22">
        <v>3.6230999999999999E-2</v>
      </c>
      <c r="CB22">
        <v>3.6726000000000002E-2</v>
      </c>
      <c r="CC22">
        <v>3.5571999999999999E-2</v>
      </c>
      <c r="CD22">
        <v>3.5503E-2</v>
      </c>
      <c r="CE22">
        <v>3.4443000000000001E-2</v>
      </c>
      <c r="CF22">
        <v>3.4916999999999997E-2</v>
      </c>
      <c r="CG22">
        <v>3.4573E-2</v>
      </c>
      <c r="CH22">
        <v>3.4950000000000002E-2</v>
      </c>
      <c r="CI22">
        <v>3.6230999999999999E-2</v>
      </c>
      <c r="CJ22">
        <v>3.6875999999999999E-2</v>
      </c>
      <c r="CK22">
        <v>3.7139999999999999E-2</v>
      </c>
      <c r="CL22">
        <v>3.6965999999999999E-2</v>
      </c>
      <c r="CM22">
        <v>3.6822000000000001E-2</v>
      </c>
      <c r="CN22">
        <v>3.7928000000000003E-2</v>
      </c>
      <c r="CO22">
        <v>3.8157999999999997E-2</v>
      </c>
      <c r="CP22">
        <v>3.8073999999999997E-2</v>
      </c>
      <c r="CQ22">
        <v>3.7220000000000003E-2</v>
      </c>
      <c r="CR22">
        <v>3.9501000000000001E-2</v>
      </c>
      <c r="CS22">
        <v>4.0007000000000001E-2</v>
      </c>
      <c r="CT22">
        <v>3.9585000000000002E-2</v>
      </c>
      <c r="CU22">
        <v>4.0210000000000003E-2</v>
      </c>
      <c r="CV22">
        <v>4.0393999999999999E-2</v>
      </c>
      <c r="CW22">
        <v>3.9974000000000003E-2</v>
      </c>
      <c r="CX22">
        <v>4.0481999999999997E-2</v>
      </c>
      <c r="CY22">
        <v>3.9285E-2</v>
      </c>
      <c r="CZ22">
        <v>3.9643999999999999E-2</v>
      </c>
      <c r="DA22">
        <v>3.7615000000000003E-2</v>
      </c>
      <c r="DB22">
        <v>4.0597000000000001E-2</v>
      </c>
      <c r="DC22">
        <v>4.1577000000000003E-2</v>
      </c>
      <c r="DD22">
        <v>4.1653999999999997E-2</v>
      </c>
      <c r="DE22">
        <v>4.1776000000000001E-2</v>
      </c>
      <c r="DF22">
        <v>4.0218999999999998E-2</v>
      </c>
      <c r="DG22">
        <v>4.1327000000000003E-2</v>
      </c>
      <c r="DH22">
        <v>4.3040000000000002E-2</v>
      </c>
      <c r="DI22">
        <v>4.265E-2</v>
      </c>
      <c r="DJ22">
        <v>4.2361000000000003E-2</v>
      </c>
      <c r="DK22">
        <v>4.1446999999999998E-2</v>
      </c>
      <c r="DL22">
        <v>3.9698999999999998E-2</v>
      </c>
      <c r="DM22">
        <v>4.2742000000000002E-2</v>
      </c>
      <c r="DN22">
        <v>4.3088000000000001E-2</v>
      </c>
      <c r="DO22">
        <v>4.3508999999999999E-2</v>
      </c>
      <c r="DP22">
        <v>4.3864E-2</v>
      </c>
    </row>
    <row r="23" spans="1:120" x14ac:dyDescent="0.2">
      <c r="A23" t="s">
        <v>167</v>
      </c>
      <c r="B23" t="s">
        <v>145</v>
      </c>
      <c r="C23" t="s">
        <v>75</v>
      </c>
      <c r="D23">
        <v>-9999</v>
      </c>
      <c r="E23">
        <v>-9999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4.3000000000000002E-5</v>
      </c>
      <c r="BY23">
        <v>3.6000000000000001E-5</v>
      </c>
      <c r="BZ23">
        <v>5.0000000000000002E-5</v>
      </c>
      <c r="CA23">
        <v>1.74E-4</v>
      </c>
      <c r="CB23">
        <v>2.2499999999999999E-4</v>
      </c>
      <c r="CC23">
        <v>9.1000000000000003E-5</v>
      </c>
      <c r="CD23">
        <v>1.45E-4</v>
      </c>
      <c r="CE23">
        <v>1.4999999999999999E-4</v>
      </c>
      <c r="CF23">
        <v>9.8999999999999994E-5</v>
      </c>
      <c r="CG23">
        <v>5.0000000000000002E-5</v>
      </c>
      <c r="CH23">
        <v>1.17E-4</v>
      </c>
      <c r="CI23">
        <v>1.73E-4</v>
      </c>
      <c r="CJ23">
        <v>2.9399999999999999E-4</v>
      </c>
      <c r="CK23">
        <v>2.1900000000000001E-4</v>
      </c>
      <c r="CL23">
        <v>1.01E-4</v>
      </c>
      <c r="CM23">
        <v>2.32E-4</v>
      </c>
      <c r="CN23">
        <v>3.1999999999999999E-5</v>
      </c>
      <c r="CO23">
        <v>1.16E-4</v>
      </c>
      <c r="CP23">
        <v>4.1E-5</v>
      </c>
      <c r="CQ23">
        <v>1.08E-4</v>
      </c>
      <c r="CR23">
        <v>1.25E-4</v>
      </c>
      <c r="CS23">
        <v>2.1599999999999999E-4</v>
      </c>
      <c r="CT23">
        <v>1.12E-4</v>
      </c>
      <c r="CU23">
        <v>2.33E-4</v>
      </c>
      <c r="CV23">
        <v>8.3999999999999995E-5</v>
      </c>
      <c r="CW23">
        <v>6.9999999999999994E-5</v>
      </c>
      <c r="CX23">
        <v>1.9100000000000001E-4</v>
      </c>
      <c r="CY23">
        <v>2.8800000000000001E-4</v>
      </c>
      <c r="CZ23">
        <v>1.63E-4</v>
      </c>
      <c r="DA23">
        <v>3.1300000000000002E-4</v>
      </c>
      <c r="DB23">
        <v>3.1E-4</v>
      </c>
      <c r="DC23">
        <v>2.04E-4</v>
      </c>
      <c r="DD23">
        <v>7.7999999999999999E-5</v>
      </c>
      <c r="DE23">
        <v>1.4899999999999999E-4</v>
      </c>
      <c r="DF23">
        <v>1.27E-4</v>
      </c>
      <c r="DG23">
        <v>1.4200000000000001E-4</v>
      </c>
      <c r="DH23">
        <v>6.6000000000000005E-5</v>
      </c>
      <c r="DI23">
        <v>1.5899999999999999E-4</v>
      </c>
      <c r="DJ23">
        <v>2.2900000000000001E-4</v>
      </c>
      <c r="DK23">
        <v>1.02E-4</v>
      </c>
      <c r="DL23">
        <v>1.5100000000000001E-4</v>
      </c>
      <c r="DM23">
        <v>1.5300000000000001E-4</v>
      </c>
      <c r="DN23">
        <v>8.2999999999999998E-5</v>
      </c>
      <c r="DO23">
        <v>1.75E-4</v>
      </c>
      <c r="DP23">
        <v>9.0000000000000002E-6</v>
      </c>
    </row>
    <row r="24" spans="1:120" x14ac:dyDescent="0.2">
      <c r="A24" t="s">
        <v>168</v>
      </c>
      <c r="B24" t="s">
        <v>145</v>
      </c>
      <c r="C24" t="s">
        <v>75</v>
      </c>
      <c r="D24">
        <v>-9999</v>
      </c>
      <c r="E24">
        <v>-9999</v>
      </c>
      <c r="F24">
        <v>8.4999999999999995E-4</v>
      </c>
      <c r="G24">
        <v>9.4499999999999998E-4</v>
      </c>
      <c r="H24">
        <v>1.036E-3</v>
      </c>
      <c r="I24">
        <v>1.0920000000000001E-3</v>
      </c>
      <c r="J24">
        <v>1.101E-3</v>
      </c>
      <c r="K24">
        <v>1.1199999999999999E-3</v>
      </c>
      <c r="L24">
        <v>1.1440000000000001E-3</v>
      </c>
      <c r="M24">
        <v>1.1490000000000001E-3</v>
      </c>
      <c r="N24">
        <v>1.1540000000000001E-3</v>
      </c>
      <c r="O24">
        <v>1.1689999999999999E-3</v>
      </c>
      <c r="P24">
        <v>1.168E-3</v>
      </c>
      <c r="Q24">
        <v>1.17E-3</v>
      </c>
      <c r="R24">
        <v>1.1620000000000001E-3</v>
      </c>
      <c r="S24">
        <v>1.1620000000000001E-3</v>
      </c>
      <c r="T24">
        <v>1.1620000000000001E-3</v>
      </c>
      <c r="U24">
        <v>1.1529999999999999E-3</v>
      </c>
      <c r="V24">
        <v>1.1410000000000001E-3</v>
      </c>
      <c r="W24">
        <v>1.14E-3</v>
      </c>
      <c r="X24">
        <v>1.1410000000000001E-3</v>
      </c>
      <c r="Y24">
        <v>1.1310000000000001E-3</v>
      </c>
      <c r="Z24">
        <v>1.119E-3</v>
      </c>
      <c r="AA24">
        <v>1.1100000000000001E-3</v>
      </c>
      <c r="AB24">
        <v>1.108E-3</v>
      </c>
      <c r="AC24">
        <v>1.1019999999999999E-3</v>
      </c>
      <c r="AD24">
        <v>1.0870000000000001E-3</v>
      </c>
      <c r="AE24">
        <v>1.0950000000000001E-3</v>
      </c>
      <c r="AF24">
        <v>1.09E-3</v>
      </c>
      <c r="AG24">
        <v>1.0790000000000001E-3</v>
      </c>
      <c r="AH24">
        <v>1.0839999999999999E-3</v>
      </c>
      <c r="AI24">
        <v>1.0690000000000001E-3</v>
      </c>
      <c r="AJ24">
        <v>1.065E-3</v>
      </c>
      <c r="AK24">
        <v>1.065E-3</v>
      </c>
      <c r="AL24">
        <v>1.0579999999999999E-3</v>
      </c>
      <c r="AM24">
        <v>1.06E-3</v>
      </c>
      <c r="AN24">
        <v>1.0549999999999999E-3</v>
      </c>
      <c r="AO24">
        <v>1.0460000000000001E-3</v>
      </c>
      <c r="AP24">
        <v>1.0449999999999999E-3</v>
      </c>
      <c r="AQ24">
        <v>1.049E-3</v>
      </c>
      <c r="AR24">
        <v>1.0460000000000001E-3</v>
      </c>
      <c r="AS24">
        <v>1.0430000000000001E-3</v>
      </c>
      <c r="AT24">
        <v>1.0369999999999999E-3</v>
      </c>
      <c r="AU24">
        <v>1.029E-3</v>
      </c>
      <c r="AV24">
        <v>1.026E-3</v>
      </c>
      <c r="AW24">
        <v>1.0200000000000001E-3</v>
      </c>
      <c r="AX24">
        <v>1.023E-3</v>
      </c>
      <c r="AY24">
        <v>1.021E-3</v>
      </c>
      <c r="AZ24">
        <v>1.024E-3</v>
      </c>
      <c r="BA24">
        <v>1.016E-3</v>
      </c>
      <c r="BB24">
        <v>1.016E-3</v>
      </c>
      <c r="BC24">
        <v>1.0089999999999999E-3</v>
      </c>
      <c r="BD24">
        <v>1.016E-3</v>
      </c>
      <c r="BE24">
        <v>1.01E-3</v>
      </c>
      <c r="BF24">
        <v>1.01E-3</v>
      </c>
      <c r="BG24">
        <v>1.0169999999999999E-3</v>
      </c>
      <c r="BH24">
        <v>1.011E-3</v>
      </c>
      <c r="BI24">
        <v>1.011E-3</v>
      </c>
      <c r="BJ24">
        <v>1.0059999999999999E-3</v>
      </c>
      <c r="BK24">
        <v>1.013E-3</v>
      </c>
      <c r="BL24">
        <v>1.008E-3</v>
      </c>
      <c r="BM24">
        <v>1.011E-3</v>
      </c>
      <c r="BN24">
        <v>1.0089999999999999E-3</v>
      </c>
      <c r="BO24">
        <v>1.0169999999999999E-3</v>
      </c>
      <c r="BP24">
        <v>1.013E-3</v>
      </c>
      <c r="BQ24">
        <v>1.0150000000000001E-3</v>
      </c>
      <c r="BR24">
        <v>1.011E-3</v>
      </c>
      <c r="BS24">
        <v>1.0169999999999999E-3</v>
      </c>
      <c r="BT24">
        <v>1.016E-3</v>
      </c>
      <c r="BU24">
        <v>9.41E-4</v>
      </c>
      <c r="BV24">
        <v>9.6900000000000003E-4</v>
      </c>
      <c r="BW24">
        <v>9.7400000000000004E-4</v>
      </c>
      <c r="BX24">
        <v>8.1340000000000006E-3</v>
      </c>
      <c r="BY24">
        <v>9.2270000000000008E-3</v>
      </c>
      <c r="BZ24">
        <v>9.639E-3</v>
      </c>
      <c r="CA24">
        <v>9.1839999999999995E-3</v>
      </c>
      <c r="CB24">
        <v>1.0522999999999999E-2</v>
      </c>
      <c r="CC24">
        <v>7.7580000000000001E-3</v>
      </c>
      <c r="CD24">
        <v>8.7349999999999997E-3</v>
      </c>
      <c r="CE24">
        <v>1.0388E-2</v>
      </c>
      <c r="CF24">
        <v>1.0286999999999999E-2</v>
      </c>
      <c r="CG24">
        <v>1.5466000000000001E-2</v>
      </c>
      <c r="CH24">
        <v>1.3474E-2</v>
      </c>
      <c r="CI24">
        <v>1.3004999999999999E-2</v>
      </c>
      <c r="CJ24">
        <v>1.4506E-2</v>
      </c>
      <c r="CK24">
        <v>1.5428000000000001E-2</v>
      </c>
      <c r="CL24">
        <v>1.1974E-2</v>
      </c>
      <c r="CM24">
        <v>1.2418E-2</v>
      </c>
      <c r="CN24">
        <v>1.1852E-2</v>
      </c>
      <c r="CO24">
        <v>1.2773E-2</v>
      </c>
      <c r="CP24">
        <v>1.3010000000000001E-2</v>
      </c>
      <c r="CQ24">
        <v>1.1228E-2</v>
      </c>
      <c r="CR24">
        <v>1.2914999999999999E-2</v>
      </c>
      <c r="CS24">
        <v>1.3119E-2</v>
      </c>
      <c r="CT24">
        <v>1.2992999999999999E-2</v>
      </c>
      <c r="CU24">
        <v>1.1471E-2</v>
      </c>
      <c r="CV24">
        <v>1.4159E-2</v>
      </c>
      <c r="CW24">
        <v>1.1334E-2</v>
      </c>
      <c r="CX24">
        <v>1.3455E-2</v>
      </c>
      <c r="CY24">
        <v>1.2853E-2</v>
      </c>
      <c r="CZ24">
        <v>1.2810999999999999E-2</v>
      </c>
      <c r="DA24">
        <v>1.2588999999999999E-2</v>
      </c>
      <c r="DB24">
        <v>1.0799E-2</v>
      </c>
      <c r="DC24">
        <v>1.0303E-2</v>
      </c>
      <c r="DD24">
        <v>1.1277000000000001E-2</v>
      </c>
      <c r="DE24">
        <v>8.9929999999999993E-3</v>
      </c>
      <c r="DF24">
        <v>1.0414E-2</v>
      </c>
      <c r="DG24">
        <v>1.1388000000000001E-2</v>
      </c>
      <c r="DH24">
        <v>1.0862999999999999E-2</v>
      </c>
      <c r="DI24">
        <v>9.9340000000000001E-3</v>
      </c>
      <c r="DJ24">
        <v>1.4031E-2</v>
      </c>
      <c r="DK24">
        <v>9.2599999999999991E-3</v>
      </c>
      <c r="DL24">
        <v>1.1471E-2</v>
      </c>
      <c r="DM24">
        <v>1.0806E-2</v>
      </c>
      <c r="DN24">
        <v>1.3131E-2</v>
      </c>
      <c r="DO24">
        <v>1.2762000000000001E-2</v>
      </c>
      <c r="DP24">
        <v>9.0480000000000005E-3</v>
      </c>
    </row>
    <row r="25" spans="1:120" x14ac:dyDescent="0.2">
      <c r="A25" t="s">
        <v>169</v>
      </c>
      <c r="B25" t="s">
        <v>145</v>
      </c>
      <c r="C25" t="s">
        <v>75</v>
      </c>
      <c r="D25">
        <v>-9999</v>
      </c>
      <c r="E25">
        <v>-9999</v>
      </c>
      <c r="F25">
        <v>8.4999999999999995E-4</v>
      </c>
      <c r="G25">
        <v>9.4499999999999998E-4</v>
      </c>
      <c r="H25">
        <v>1.036E-3</v>
      </c>
      <c r="I25">
        <v>1.0920000000000001E-3</v>
      </c>
      <c r="J25">
        <v>1.101E-3</v>
      </c>
      <c r="K25">
        <v>1.1199999999999999E-3</v>
      </c>
      <c r="L25">
        <v>1.1440000000000001E-3</v>
      </c>
      <c r="M25">
        <v>1.1490000000000001E-3</v>
      </c>
      <c r="N25">
        <v>1.1540000000000001E-3</v>
      </c>
      <c r="O25">
        <v>1.1689999999999999E-3</v>
      </c>
      <c r="P25">
        <v>1.168E-3</v>
      </c>
      <c r="Q25">
        <v>1.17E-3</v>
      </c>
      <c r="R25">
        <v>1.1620000000000001E-3</v>
      </c>
      <c r="S25">
        <v>1.1620000000000001E-3</v>
      </c>
      <c r="T25">
        <v>1.1620000000000001E-3</v>
      </c>
      <c r="U25">
        <v>1.1529999999999999E-3</v>
      </c>
      <c r="V25">
        <v>1.1410000000000001E-3</v>
      </c>
      <c r="W25">
        <v>1.14E-3</v>
      </c>
      <c r="X25">
        <v>1.1410000000000001E-3</v>
      </c>
      <c r="Y25">
        <v>1.1310000000000001E-3</v>
      </c>
      <c r="Z25">
        <v>1.119E-3</v>
      </c>
      <c r="AA25">
        <v>1.1100000000000001E-3</v>
      </c>
      <c r="AB25">
        <v>1.108E-3</v>
      </c>
      <c r="AC25">
        <v>1.1019999999999999E-3</v>
      </c>
      <c r="AD25">
        <v>1.0870000000000001E-3</v>
      </c>
      <c r="AE25">
        <v>1.0950000000000001E-3</v>
      </c>
      <c r="AF25">
        <v>1.09E-3</v>
      </c>
      <c r="AG25">
        <v>1.0790000000000001E-3</v>
      </c>
      <c r="AH25">
        <v>1.0839999999999999E-3</v>
      </c>
      <c r="AI25">
        <v>1.0690000000000001E-3</v>
      </c>
      <c r="AJ25">
        <v>1.065E-3</v>
      </c>
      <c r="AK25">
        <v>1.065E-3</v>
      </c>
      <c r="AL25">
        <v>1.0579999999999999E-3</v>
      </c>
      <c r="AM25">
        <v>1.06E-3</v>
      </c>
      <c r="AN25">
        <v>1.0549999999999999E-3</v>
      </c>
      <c r="AO25">
        <v>1.0460000000000001E-3</v>
      </c>
      <c r="AP25">
        <v>1.0449999999999999E-3</v>
      </c>
      <c r="AQ25">
        <v>1.049E-3</v>
      </c>
      <c r="AR25">
        <v>1.0460000000000001E-3</v>
      </c>
      <c r="AS25">
        <v>1.0430000000000001E-3</v>
      </c>
      <c r="AT25">
        <v>1.0369999999999999E-3</v>
      </c>
      <c r="AU25">
        <v>1.029E-3</v>
      </c>
      <c r="AV25">
        <v>1.026E-3</v>
      </c>
      <c r="AW25">
        <v>1.0200000000000001E-3</v>
      </c>
      <c r="AX25">
        <v>1.023E-3</v>
      </c>
      <c r="AY25">
        <v>1.021E-3</v>
      </c>
      <c r="AZ25">
        <v>1.024E-3</v>
      </c>
      <c r="BA25">
        <v>1.016E-3</v>
      </c>
      <c r="BB25">
        <v>1.016E-3</v>
      </c>
      <c r="BC25">
        <v>1.0089999999999999E-3</v>
      </c>
      <c r="BD25">
        <v>1.016E-3</v>
      </c>
      <c r="BE25">
        <v>1.01E-3</v>
      </c>
      <c r="BF25">
        <v>1.01E-3</v>
      </c>
      <c r="BG25">
        <v>1.0169999999999999E-3</v>
      </c>
      <c r="BH25">
        <v>1.011E-3</v>
      </c>
      <c r="BI25">
        <v>1.011E-3</v>
      </c>
      <c r="BJ25">
        <v>1.0059999999999999E-3</v>
      </c>
      <c r="BK25">
        <v>1.013E-3</v>
      </c>
      <c r="BL25">
        <v>1.008E-3</v>
      </c>
      <c r="BM25">
        <v>1.011E-3</v>
      </c>
      <c r="BN25">
        <v>1.0089999999999999E-3</v>
      </c>
      <c r="BO25">
        <v>1.0169999999999999E-3</v>
      </c>
      <c r="BP25">
        <v>1.013E-3</v>
      </c>
      <c r="BQ25">
        <v>1.0150000000000001E-3</v>
      </c>
      <c r="BR25">
        <v>1.011E-3</v>
      </c>
      <c r="BS25">
        <v>1.0169999999999999E-3</v>
      </c>
      <c r="BT25">
        <v>1.016E-3</v>
      </c>
      <c r="BU25">
        <v>9.41E-4</v>
      </c>
      <c r="BV25">
        <v>9.6900000000000003E-4</v>
      </c>
      <c r="BW25">
        <v>9.7400000000000004E-4</v>
      </c>
      <c r="BX25">
        <v>8.9599999999999999E-4</v>
      </c>
      <c r="BY25">
        <v>1.0120000000000001E-3</v>
      </c>
      <c r="BZ25">
        <v>1.1670000000000001E-3</v>
      </c>
      <c r="CA25">
        <v>1.067E-3</v>
      </c>
      <c r="CB25">
        <v>1.124E-3</v>
      </c>
      <c r="CC25">
        <v>1.024E-3</v>
      </c>
      <c r="CD25">
        <v>8.7900000000000001E-4</v>
      </c>
      <c r="CE25">
        <v>8.03E-4</v>
      </c>
      <c r="CF25">
        <v>1.165E-3</v>
      </c>
      <c r="CG25">
        <v>9.3499999999999996E-4</v>
      </c>
      <c r="CH25">
        <v>8.1999999999999998E-4</v>
      </c>
      <c r="CI25">
        <v>9.5E-4</v>
      </c>
      <c r="CJ25">
        <v>1.093E-3</v>
      </c>
      <c r="CK25">
        <v>9.3999999999999997E-4</v>
      </c>
      <c r="CL25">
        <v>8.8500000000000004E-4</v>
      </c>
      <c r="CM25">
        <v>8.03E-4</v>
      </c>
      <c r="CN25">
        <v>9.8299999999999993E-4</v>
      </c>
      <c r="CO25">
        <v>9.5799999999999998E-4</v>
      </c>
      <c r="CP25">
        <v>9.7799999999999992E-4</v>
      </c>
      <c r="CQ25">
        <v>7.6199999999999998E-4</v>
      </c>
      <c r="CR25">
        <v>1.0369999999999999E-3</v>
      </c>
      <c r="CS25">
        <v>1.024E-3</v>
      </c>
      <c r="CT25">
        <v>9.7799999999999992E-4</v>
      </c>
      <c r="CU25">
        <v>9.0300000000000005E-4</v>
      </c>
      <c r="CV25">
        <v>9.3899999999999995E-4</v>
      </c>
      <c r="CW25">
        <v>9.0700000000000004E-4</v>
      </c>
      <c r="CX25">
        <v>1.0009999999999999E-3</v>
      </c>
      <c r="CY25">
        <v>8.0000000000000004E-4</v>
      </c>
      <c r="CZ25">
        <v>8.0400000000000003E-4</v>
      </c>
      <c r="DA25">
        <v>6.9200000000000002E-4</v>
      </c>
      <c r="DB25">
        <v>1.07E-3</v>
      </c>
      <c r="DC25">
        <v>1.0529999999999999E-3</v>
      </c>
      <c r="DD25">
        <v>9.3700000000000001E-4</v>
      </c>
      <c r="DE25">
        <v>9.6299999999999999E-4</v>
      </c>
      <c r="DF25">
        <v>8.1400000000000005E-4</v>
      </c>
      <c r="DG25">
        <v>8.4400000000000002E-4</v>
      </c>
      <c r="DH25">
        <v>1.0189999999999999E-3</v>
      </c>
      <c r="DI25">
        <v>9.5E-4</v>
      </c>
      <c r="DJ25">
        <v>9.5E-4</v>
      </c>
      <c r="DK25">
        <v>8.3699999999999996E-4</v>
      </c>
      <c r="DL25">
        <v>7.5699999999999997E-4</v>
      </c>
      <c r="DM25">
        <v>1.0009999999999999E-3</v>
      </c>
      <c r="DN25">
        <v>1.0640000000000001E-3</v>
      </c>
      <c r="DO25">
        <v>1.0579999999999999E-3</v>
      </c>
      <c r="DP25">
        <v>9.7199999999999999E-4</v>
      </c>
    </row>
    <row r="26" spans="1:120" x14ac:dyDescent="0.2">
      <c r="A26" t="s">
        <v>170</v>
      </c>
      <c r="B26" t="s">
        <v>145</v>
      </c>
      <c r="C26" t="s">
        <v>75</v>
      </c>
      <c r="D26">
        <v>-9999</v>
      </c>
      <c r="E26">
        <v>-9999</v>
      </c>
      <c r="F26">
        <v>1.567E-3</v>
      </c>
      <c r="G26">
        <v>1.5E-3</v>
      </c>
      <c r="H26">
        <v>1.382E-3</v>
      </c>
      <c r="I26">
        <v>1.2600000000000001E-3</v>
      </c>
      <c r="J26">
        <v>1.1440000000000001E-3</v>
      </c>
      <c r="K26">
        <v>1.036E-3</v>
      </c>
      <c r="L26">
        <v>9.3800000000000003E-4</v>
      </c>
      <c r="M26">
        <v>8.4800000000000001E-4</v>
      </c>
      <c r="N26">
        <v>7.6599999999999997E-4</v>
      </c>
      <c r="O26">
        <v>6.9300000000000004E-4</v>
      </c>
      <c r="P26">
        <v>6.2600000000000004E-4</v>
      </c>
      <c r="Q26">
        <v>5.6599999999999999E-4</v>
      </c>
      <c r="R26">
        <v>5.1199999999999998E-4</v>
      </c>
      <c r="S26">
        <v>4.6299999999999998E-4</v>
      </c>
      <c r="T26">
        <v>4.1800000000000002E-4</v>
      </c>
      <c r="U26">
        <v>3.7800000000000003E-4</v>
      </c>
      <c r="V26">
        <v>3.4200000000000002E-4</v>
      </c>
      <c r="W26">
        <v>3.0899999999999998E-4</v>
      </c>
      <c r="X26">
        <v>2.7900000000000001E-4</v>
      </c>
      <c r="Y26">
        <v>2.52E-4</v>
      </c>
      <c r="Z26">
        <v>2.2800000000000001E-4</v>
      </c>
      <c r="AA26">
        <v>2.0599999999999999E-4</v>
      </c>
      <c r="AB26">
        <v>1.8599999999999999E-4</v>
      </c>
      <c r="AC26">
        <v>1.6799999999999999E-4</v>
      </c>
      <c r="AD26">
        <v>1.5200000000000001E-4</v>
      </c>
      <c r="AE26">
        <v>1.3799999999999999E-4</v>
      </c>
      <c r="AF26">
        <v>1.2400000000000001E-4</v>
      </c>
      <c r="AG26">
        <v>1.12E-4</v>
      </c>
      <c r="AH26">
        <v>1.02E-4</v>
      </c>
      <c r="AI26">
        <v>9.2E-5</v>
      </c>
      <c r="AJ26">
        <v>8.2999999999999998E-5</v>
      </c>
      <c r="AK26">
        <v>7.4999999999999993E-5</v>
      </c>
      <c r="AL26">
        <v>6.7999999999999999E-5</v>
      </c>
      <c r="AM26">
        <v>6.0999999999999999E-5</v>
      </c>
      <c r="AN26">
        <v>5.5000000000000002E-5</v>
      </c>
      <c r="AO26">
        <v>5.0000000000000002E-5</v>
      </c>
      <c r="AP26">
        <v>4.5000000000000003E-5</v>
      </c>
      <c r="AQ26">
        <v>4.1E-5</v>
      </c>
      <c r="AR26">
        <v>3.6999999999999998E-5</v>
      </c>
      <c r="AS26">
        <v>3.3000000000000003E-5</v>
      </c>
      <c r="AT26">
        <v>3.0000000000000001E-5</v>
      </c>
      <c r="AU26">
        <v>2.6999999999999999E-5</v>
      </c>
      <c r="AV26">
        <v>2.5000000000000001E-5</v>
      </c>
      <c r="AW26">
        <v>2.1999999999999999E-5</v>
      </c>
      <c r="AX26">
        <v>2.0000000000000002E-5</v>
      </c>
      <c r="AY26">
        <v>1.8E-5</v>
      </c>
      <c r="AZ26">
        <v>1.7E-5</v>
      </c>
      <c r="BA26">
        <v>1.5E-5</v>
      </c>
      <c r="BB26">
        <v>1.2999999999999999E-5</v>
      </c>
      <c r="BC26">
        <v>1.2E-5</v>
      </c>
      <c r="BD26">
        <v>1.1E-5</v>
      </c>
      <c r="BE26">
        <v>1.0000000000000001E-5</v>
      </c>
      <c r="BF26">
        <v>9.0000000000000002E-6</v>
      </c>
      <c r="BG26">
        <v>7.9999999999999996E-6</v>
      </c>
      <c r="BH26">
        <v>6.9999999999999999E-6</v>
      </c>
      <c r="BI26">
        <v>6.9999999999999999E-6</v>
      </c>
      <c r="BJ26">
        <v>6.0000000000000002E-6</v>
      </c>
      <c r="BK26">
        <v>5.0000000000000004E-6</v>
      </c>
      <c r="BL26">
        <v>5.0000000000000004E-6</v>
      </c>
      <c r="BM26">
        <v>3.9999999999999998E-6</v>
      </c>
      <c r="BN26">
        <v>3.9999999999999998E-6</v>
      </c>
      <c r="BO26">
        <v>3.9999999999999998E-6</v>
      </c>
      <c r="BP26">
        <v>3.0000000000000001E-6</v>
      </c>
      <c r="BQ26">
        <v>3.0000000000000001E-6</v>
      </c>
      <c r="BR26">
        <v>3.0000000000000001E-6</v>
      </c>
      <c r="BS26">
        <v>1.9999999999999999E-6</v>
      </c>
      <c r="BT26">
        <v>1.9999999999999999E-6</v>
      </c>
      <c r="BU26">
        <v>1.9999999999999999E-6</v>
      </c>
      <c r="BV26">
        <v>1.9999999999999999E-6</v>
      </c>
      <c r="BW26">
        <v>1.9999999999999999E-6</v>
      </c>
      <c r="BX26">
        <v>9.9999999999999995E-7</v>
      </c>
      <c r="BY26">
        <v>9.9999999999999995E-7</v>
      </c>
      <c r="BZ26">
        <v>9.9999999999999995E-7</v>
      </c>
      <c r="CA26">
        <v>9.9999999999999995E-7</v>
      </c>
      <c r="CB26">
        <v>9.9999999999999995E-7</v>
      </c>
      <c r="CC26">
        <v>9.9999999999999995E-7</v>
      </c>
      <c r="CD26">
        <v>9.9999999999999995E-7</v>
      </c>
      <c r="CE26">
        <v>9.9999999999999995E-7</v>
      </c>
      <c r="CF26">
        <v>9.9999999999999995E-7</v>
      </c>
      <c r="CG26">
        <v>9.9999999999999995E-7</v>
      </c>
      <c r="CH26">
        <v>9.9999999999999995E-7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</row>
    <row r="27" spans="1:120" x14ac:dyDescent="0.2">
      <c r="A27" t="s">
        <v>171</v>
      </c>
      <c r="B27" t="s">
        <v>145</v>
      </c>
      <c r="C27" t="s">
        <v>75</v>
      </c>
      <c r="D27">
        <v>-9999</v>
      </c>
      <c r="E27">
        <v>-9999</v>
      </c>
      <c r="F27">
        <v>6.7820000000000005E-2</v>
      </c>
      <c r="G27">
        <v>7.2496000000000005E-2</v>
      </c>
      <c r="H27">
        <v>7.3433999999999999E-2</v>
      </c>
      <c r="I27">
        <v>7.4746999999999994E-2</v>
      </c>
      <c r="J27">
        <v>7.6105000000000006E-2</v>
      </c>
      <c r="K27">
        <v>7.7398999999999996E-2</v>
      </c>
      <c r="L27">
        <v>7.8613000000000002E-2</v>
      </c>
      <c r="M27">
        <v>7.9819000000000001E-2</v>
      </c>
      <c r="N27">
        <v>8.0981999999999998E-2</v>
      </c>
      <c r="O27">
        <v>8.2182000000000005E-2</v>
      </c>
      <c r="P27">
        <v>8.3234000000000002E-2</v>
      </c>
      <c r="Q27">
        <v>8.4293999999999994E-2</v>
      </c>
      <c r="R27">
        <v>8.5252999999999995E-2</v>
      </c>
      <c r="S27">
        <v>8.6151000000000005E-2</v>
      </c>
      <c r="T27">
        <v>8.6990999999999999E-2</v>
      </c>
      <c r="U27">
        <v>8.7734999999999994E-2</v>
      </c>
      <c r="V27">
        <v>8.8494000000000003E-2</v>
      </c>
      <c r="W27">
        <v>8.9221999999999996E-2</v>
      </c>
      <c r="X27">
        <v>8.9799000000000004E-2</v>
      </c>
      <c r="Y27">
        <v>9.0414999999999995E-2</v>
      </c>
      <c r="Z27">
        <v>9.0825000000000003E-2</v>
      </c>
      <c r="AA27">
        <v>9.1249999999999998E-2</v>
      </c>
      <c r="AB27">
        <v>9.1661999999999993E-2</v>
      </c>
      <c r="AC27">
        <v>9.2064000000000007E-2</v>
      </c>
      <c r="AD27">
        <v>9.2436000000000004E-2</v>
      </c>
      <c r="AE27">
        <v>9.2775999999999997E-2</v>
      </c>
      <c r="AF27">
        <v>9.3100000000000002E-2</v>
      </c>
      <c r="AG27">
        <v>9.3392000000000003E-2</v>
      </c>
      <c r="AH27">
        <v>9.3654000000000001E-2</v>
      </c>
      <c r="AI27">
        <v>9.3912999999999996E-2</v>
      </c>
      <c r="AJ27">
        <v>9.4159999999999994E-2</v>
      </c>
      <c r="AK27">
        <v>9.4381999999999994E-2</v>
      </c>
      <c r="AL27">
        <v>9.4572000000000003E-2</v>
      </c>
      <c r="AM27">
        <v>9.4736000000000001E-2</v>
      </c>
      <c r="AN27">
        <v>9.4878000000000004E-2</v>
      </c>
      <c r="AO27">
        <v>9.5010999999999998E-2</v>
      </c>
      <c r="AP27">
        <v>9.5132999999999995E-2</v>
      </c>
      <c r="AQ27">
        <v>9.5227999999999993E-2</v>
      </c>
      <c r="AR27">
        <v>9.5325999999999994E-2</v>
      </c>
      <c r="AS27">
        <v>9.5420000000000005E-2</v>
      </c>
      <c r="AT27">
        <v>9.5489000000000004E-2</v>
      </c>
      <c r="AU27">
        <v>9.5527000000000001E-2</v>
      </c>
      <c r="AV27">
        <v>9.5542000000000002E-2</v>
      </c>
      <c r="AW27">
        <v>9.5564999999999997E-2</v>
      </c>
      <c r="AX27">
        <v>9.5592999999999997E-2</v>
      </c>
      <c r="AY27">
        <v>9.5616999999999994E-2</v>
      </c>
      <c r="AZ27">
        <v>9.5646999999999996E-2</v>
      </c>
      <c r="BA27">
        <v>9.5677999999999999E-2</v>
      </c>
      <c r="BB27">
        <v>9.5685999999999993E-2</v>
      </c>
      <c r="BC27">
        <v>9.5676999999999998E-2</v>
      </c>
      <c r="BD27">
        <v>9.5671999999999993E-2</v>
      </c>
      <c r="BE27">
        <v>9.5695000000000002E-2</v>
      </c>
      <c r="BF27">
        <v>9.5718999999999999E-2</v>
      </c>
      <c r="BG27">
        <v>9.5739000000000005E-2</v>
      </c>
      <c r="BH27">
        <v>9.5782999999999993E-2</v>
      </c>
      <c r="BI27">
        <v>9.5843999999999999E-2</v>
      </c>
      <c r="BJ27">
        <v>9.5907000000000006E-2</v>
      </c>
      <c r="BK27">
        <v>9.5990000000000006E-2</v>
      </c>
      <c r="BL27">
        <v>9.6070000000000003E-2</v>
      </c>
      <c r="BM27">
        <v>9.6126000000000003E-2</v>
      </c>
      <c r="BN27">
        <v>9.6200999999999995E-2</v>
      </c>
      <c r="BO27">
        <v>9.6303E-2</v>
      </c>
      <c r="BP27">
        <v>9.6422999999999995E-2</v>
      </c>
      <c r="BQ27">
        <v>9.6547999999999995E-2</v>
      </c>
      <c r="BR27">
        <v>9.6659999999999996E-2</v>
      </c>
      <c r="BS27">
        <v>9.6773999999999999E-2</v>
      </c>
      <c r="BT27">
        <v>9.6901000000000001E-2</v>
      </c>
      <c r="BU27">
        <v>8.7934999999999999E-2</v>
      </c>
      <c r="BV27">
        <v>8.7726999999999999E-2</v>
      </c>
      <c r="BW27">
        <v>9.0050000000000005E-2</v>
      </c>
      <c r="BX27">
        <v>9.1439999999999994E-2</v>
      </c>
      <c r="BY27">
        <v>9.2676999999999995E-2</v>
      </c>
      <c r="BZ27">
        <v>9.3213000000000004E-2</v>
      </c>
      <c r="CA27">
        <v>9.2198000000000002E-2</v>
      </c>
      <c r="CB27">
        <v>9.2456999999999998E-2</v>
      </c>
      <c r="CC27">
        <v>9.7694000000000003E-2</v>
      </c>
      <c r="CD27">
        <v>9.9992999999999999E-2</v>
      </c>
      <c r="CE27">
        <v>9.5910999999999996E-2</v>
      </c>
      <c r="CF27">
        <v>9.3115000000000003E-2</v>
      </c>
      <c r="CG27">
        <v>9.2335E-2</v>
      </c>
      <c r="CH27">
        <v>9.6902000000000002E-2</v>
      </c>
      <c r="CI27">
        <v>0.103925</v>
      </c>
      <c r="CJ27">
        <v>0.106641</v>
      </c>
      <c r="CK27">
        <v>0.107672</v>
      </c>
      <c r="CL27">
        <v>0.106388</v>
      </c>
      <c r="CM27">
        <v>0.104114</v>
      </c>
      <c r="CN27">
        <v>0.101351</v>
      </c>
      <c r="CO27">
        <v>9.8921999999999996E-2</v>
      </c>
      <c r="CP27">
        <v>9.6799999999999997E-2</v>
      </c>
      <c r="CQ27">
        <v>9.4551999999999997E-2</v>
      </c>
      <c r="CR27">
        <v>9.2566999999999997E-2</v>
      </c>
      <c r="CS27">
        <v>9.1410000000000005E-2</v>
      </c>
      <c r="CT27">
        <v>9.0204000000000006E-2</v>
      </c>
      <c r="CU27">
        <v>8.9375999999999997E-2</v>
      </c>
      <c r="CV27">
        <v>8.9247999999999994E-2</v>
      </c>
      <c r="CW27">
        <v>8.9317999999999995E-2</v>
      </c>
      <c r="CX27">
        <v>8.9149000000000006E-2</v>
      </c>
      <c r="CY27">
        <v>8.8774000000000006E-2</v>
      </c>
      <c r="CZ27">
        <v>8.8317000000000007E-2</v>
      </c>
      <c r="DA27">
        <v>8.8164000000000006E-2</v>
      </c>
      <c r="DB27">
        <v>8.7767999999999999E-2</v>
      </c>
      <c r="DC27">
        <v>8.8599999999999998E-2</v>
      </c>
      <c r="DD27">
        <v>8.9950000000000002E-2</v>
      </c>
      <c r="DE27">
        <v>9.0978000000000003E-2</v>
      </c>
      <c r="DF27">
        <v>9.2301999999999995E-2</v>
      </c>
      <c r="DG27">
        <v>9.3450000000000005E-2</v>
      </c>
      <c r="DH27">
        <v>9.4657000000000005E-2</v>
      </c>
      <c r="DI27">
        <v>9.5992999999999995E-2</v>
      </c>
      <c r="DJ27">
        <v>9.7836999999999993E-2</v>
      </c>
      <c r="DK27">
        <v>9.9187999999999998E-2</v>
      </c>
      <c r="DL27">
        <v>0.100693</v>
      </c>
      <c r="DM27">
        <v>0.102228</v>
      </c>
      <c r="DN27">
        <v>0.104688</v>
      </c>
      <c r="DO27">
        <v>0.10803500000000001</v>
      </c>
      <c r="DP27">
        <v>0.111022</v>
      </c>
    </row>
    <row r="28" spans="1:120" x14ac:dyDescent="0.2">
      <c r="A28" t="s">
        <v>172</v>
      </c>
      <c r="B28" t="s">
        <v>145</v>
      </c>
      <c r="C28" t="s">
        <v>75</v>
      </c>
      <c r="D28">
        <v>-9999</v>
      </c>
      <c r="E28">
        <v>-9999</v>
      </c>
      <c r="F28">
        <v>0.262625</v>
      </c>
      <c r="G28">
        <v>0.27041300000000001</v>
      </c>
      <c r="H28">
        <v>0.28672500000000001</v>
      </c>
      <c r="I28">
        <v>0.30044500000000002</v>
      </c>
      <c r="J28">
        <v>0.30888900000000002</v>
      </c>
      <c r="K28">
        <v>0.31389</v>
      </c>
      <c r="L28">
        <v>0.31754599999999999</v>
      </c>
      <c r="M28">
        <v>0.32024999999999998</v>
      </c>
      <c r="N28">
        <v>0.322098</v>
      </c>
      <c r="O28">
        <v>0.32333499999999998</v>
      </c>
      <c r="P28">
        <v>0.32423600000000002</v>
      </c>
      <c r="Q28">
        <v>0.32486500000000001</v>
      </c>
      <c r="R28">
        <v>0.32549699999999998</v>
      </c>
      <c r="S28">
        <v>0.32578000000000001</v>
      </c>
      <c r="T28">
        <v>0.32603100000000002</v>
      </c>
      <c r="U28">
        <v>0.32662600000000003</v>
      </c>
      <c r="V28">
        <v>0.32669599999999999</v>
      </c>
      <c r="W28">
        <v>0.32694299999999998</v>
      </c>
      <c r="X28">
        <v>0.32746199999999998</v>
      </c>
      <c r="Y28">
        <v>0.32763599999999998</v>
      </c>
      <c r="Z28">
        <v>0.32743800000000001</v>
      </c>
      <c r="AA28">
        <v>0.32738499999999998</v>
      </c>
      <c r="AB28">
        <v>0.32771899999999998</v>
      </c>
      <c r="AC28">
        <v>0.32799400000000001</v>
      </c>
      <c r="AD28">
        <v>0.32795800000000003</v>
      </c>
      <c r="AE28">
        <v>0.32810299999999998</v>
      </c>
      <c r="AF28">
        <v>0.32844699999999999</v>
      </c>
      <c r="AG28">
        <v>0.328546</v>
      </c>
      <c r="AH28">
        <v>0.32908500000000002</v>
      </c>
      <c r="AI28">
        <v>0.32964399999999999</v>
      </c>
      <c r="AJ28">
        <v>0.33001799999999998</v>
      </c>
      <c r="AK28">
        <v>0.33050099999999999</v>
      </c>
      <c r="AL28">
        <v>0.33055400000000001</v>
      </c>
      <c r="AM28">
        <v>0.33051700000000001</v>
      </c>
      <c r="AN28">
        <v>0.33060099999999998</v>
      </c>
      <c r="AO28">
        <v>0.33117999999999997</v>
      </c>
      <c r="AP28">
        <v>0.33129599999999998</v>
      </c>
      <c r="AQ28">
        <v>0.331534</v>
      </c>
      <c r="AR28">
        <v>0.33199499999999998</v>
      </c>
      <c r="AS28">
        <v>0.332455</v>
      </c>
      <c r="AT28">
        <v>0.33261200000000002</v>
      </c>
      <c r="AU28">
        <v>0.33215299999999998</v>
      </c>
      <c r="AV28">
        <v>0.33225500000000002</v>
      </c>
      <c r="AW28">
        <v>0.33300099999999999</v>
      </c>
      <c r="AX28">
        <v>0.33329599999999998</v>
      </c>
      <c r="AY28">
        <v>0.33347100000000002</v>
      </c>
      <c r="AZ28">
        <v>0.33405299999999999</v>
      </c>
      <c r="BA28">
        <v>0.33419399999999999</v>
      </c>
      <c r="BB28">
        <v>0.33387299999999998</v>
      </c>
      <c r="BC28">
        <v>0.33400600000000003</v>
      </c>
      <c r="BD28">
        <v>0.33484900000000001</v>
      </c>
      <c r="BE28">
        <v>0.33554800000000001</v>
      </c>
      <c r="BF28">
        <v>0.33575300000000002</v>
      </c>
      <c r="BG28">
        <v>0.33631</v>
      </c>
      <c r="BH28">
        <v>0.337177</v>
      </c>
      <c r="BI28">
        <v>0.33802100000000002</v>
      </c>
      <c r="BJ28">
        <v>0.33836899999999998</v>
      </c>
      <c r="BK28">
        <v>0.33879199999999998</v>
      </c>
      <c r="BL28">
        <v>0.33884399999999998</v>
      </c>
      <c r="BM28">
        <v>0.33924100000000001</v>
      </c>
      <c r="BN28">
        <v>0.340119</v>
      </c>
      <c r="BO28">
        <v>0.34071099999999999</v>
      </c>
      <c r="BP28">
        <v>0.34131800000000001</v>
      </c>
      <c r="BQ28">
        <v>0.34197499999999997</v>
      </c>
      <c r="BR28">
        <v>0.34256599999999998</v>
      </c>
      <c r="BS28">
        <v>0.343061</v>
      </c>
      <c r="BT28">
        <v>0.34347499999999997</v>
      </c>
      <c r="BU28">
        <v>0.343727</v>
      </c>
      <c r="BV28">
        <v>0.33633800000000003</v>
      </c>
      <c r="BW28">
        <v>0.34377799999999997</v>
      </c>
      <c r="BX28">
        <v>0.34088099999999999</v>
      </c>
      <c r="BY28">
        <v>0.34498800000000002</v>
      </c>
      <c r="BZ28">
        <v>0.35670499999999999</v>
      </c>
      <c r="CA28">
        <v>0.36154700000000001</v>
      </c>
      <c r="CB28">
        <v>0.36647099999999999</v>
      </c>
      <c r="CC28">
        <v>0.36429800000000001</v>
      </c>
      <c r="CD28">
        <v>0.349688</v>
      </c>
      <c r="CE28">
        <v>0.32855899999999999</v>
      </c>
      <c r="CF28">
        <v>0.33802900000000002</v>
      </c>
      <c r="CG28">
        <v>0.34407900000000002</v>
      </c>
      <c r="CH28">
        <v>0.34245700000000001</v>
      </c>
      <c r="CI28">
        <v>0.34796300000000002</v>
      </c>
      <c r="CJ28">
        <v>0.35380699999999998</v>
      </c>
      <c r="CK28">
        <v>0.353659</v>
      </c>
      <c r="CL28">
        <v>0.34424199999999999</v>
      </c>
      <c r="CM28">
        <v>0.33734399999999998</v>
      </c>
      <c r="CN28">
        <v>0.34226099999999998</v>
      </c>
      <c r="CO28">
        <v>0.34523700000000002</v>
      </c>
      <c r="CP28">
        <v>0.34494900000000001</v>
      </c>
      <c r="CQ28">
        <v>0.33591900000000002</v>
      </c>
      <c r="CR28">
        <v>0.347335</v>
      </c>
      <c r="CS28">
        <v>0.35741899999999999</v>
      </c>
      <c r="CT28">
        <v>0.35397699999999999</v>
      </c>
      <c r="CU28">
        <v>0.35399700000000001</v>
      </c>
      <c r="CV28">
        <v>0.35626999999999998</v>
      </c>
      <c r="CW28">
        <v>0.35297499999999998</v>
      </c>
      <c r="CX28">
        <v>0.35548200000000002</v>
      </c>
      <c r="CY28">
        <v>0.34493400000000002</v>
      </c>
      <c r="CZ28">
        <v>0.338723</v>
      </c>
      <c r="DA28">
        <v>0.32304300000000002</v>
      </c>
      <c r="DB28">
        <v>0.33935999999999999</v>
      </c>
      <c r="DC28">
        <v>0.36027999999999999</v>
      </c>
      <c r="DD28">
        <v>0.36093500000000001</v>
      </c>
      <c r="DE28">
        <v>0.36000399999999999</v>
      </c>
      <c r="DF28">
        <v>0.35298000000000002</v>
      </c>
      <c r="DG28">
        <v>0.34881400000000001</v>
      </c>
      <c r="DH28">
        <v>0.361674</v>
      </c>
      <c r="DI28">
        <v>0.363707</v>
      </c>
      <c r="DJ28">
        <v>0.36180699999999999</v>
      </c>
      <c r="DK28">
        <v>0.34921799999999997</v>
      </c>
      <c r="DL28">
        <v>0.32921099999999998</v>
      </c>
      <c r="DM28">
        <v>0.34685199999999999</v>
      </c>
      <c r="DN28">
        <v>0.36424200000000001</v>
      </c>
      <c r="DO28">
        <v>0.37297999999999998</v>
      </c>
      <c r="DP28">
        <v>0.37108099999999999</v>
      </c>
    </row>
    <row r="29" spans="1:120" x14ac:dyDescent="0.2">
      <c r="A29" t="s">
        <v>173</v>
      </c>
      <c r="B29" t="s">
        <v>145</v>
      </c>
      <c r="C29" t="s">
        <v>75</v>
      </c>
      <c r="D29">
        <v>-9999</v>
      </c>
      <c r="E29">
        <v>-9999</v>
      </c>
      <c r="F29">
        <v>0.13923199999999999</v>
      </c>
      <c r="G29">
        <v>0.13649800000000001</v>
      </c>
      <c r="H29">
        <v>0.13586100000000001</v>
      </c>
      <c r="I29">
        <v>0.13608000000000001</v>
      </c>
      <c r="J29">
        <v>0.13675999999999999</v>
      </c>
      <c r="K29">
        <v>0.13777</v>
      </c>
      <c r="L29">
        <v>0.13907900000000001</v>
      </c>
      <c r="M29">
        <v>0.14060800000000001</v>
      </c>
      <c r="N29">
        <v>0.14224200000000001</v>
      </c>
      <c r="O29">
        <v>0.14394100000000001</v>
      </c>
      <c r="P29">
        <v>0.14560100000000001</v>
      </c>
      <c r="Q29">
        <v>0.14721100000000001</v>
      </c>
      <c r="R29">
        <v>0.14876400000000001</v>
      </c>
      <c r="S29">
        <v>0.150253</v>
      </c>
      <c r="T29">
        <v>0.15166299999999999</v>
      </c>
      <c r="U29">
        <v>0.153027</v>
      </c>
      <c r="V29">
        <v>0.154281</v>
      </c>
      <c r="W29">
        <v>0.155422</v>
      </c>
      <c r="X29">
        <v>0.156559</v>
      </c>
      <c r="Y29">
        <v>0.15759899999999999</v>
      </c>
      <c r="Z29">
        <v>0.15848499999999999</v>
      </c>
      <c r="AA29">
        <v>0.15929499999999999</v>
      </c>
      <c r="AB29">
        <v>0.160025</v>
      </c>
      <c r="AC29">
        <v>0.16073999999999999</v>
      </c>
      <c r="AD29">
        <v>0.16136</v>
      </c>
      <c r="AE29">
        <v>0.161913</v>
      </c>
      <c r="AF29">
        <v>0.16247300000000001</v>
      </c>
      <c r="AG29">
        <v>0.162937</v>
      </c>
      <c r="AH29">
        <v>0.163356</v>
      </c>
      <c r="AI29">
        <v>0.16381299999999999</v>
      </c>
      <c r="AJ29">
        <v>0.16422999999999999</v>
      </c>
      <c r="AK29">
        <v>0.16456899999999999</v>
      </c>
      <c r="AL29">
        <v>0.16483999999999999</v>
      </c>
      <c r="AM29">
        <v>0.16506799999999999</v>
      </c>
      <c r="AN29">
        <v>0.165268</v>
      </c>
      <c r="AO29">
        <v>0.16548399999999999</v>
      </c>
      <c r="AP29">
        <v>0.16567000000000001</v>
      </c>
      <c r="AQ29">
        <v>0.16577600000000001</v>
      </c>
      <c r="AR29">
        <v>0.16594</v>
      </c>
      <c r="AS29">
        <v>0.16608899999999999</v>
      </c>
      <c r="AT29">
        <v>0.16614599999999999</v>
      </c>
      <c r="AU29">
        <v>0.16613800000000001</v>
      </c>
      <c r="AV29">
        <v>0.16611000000000001</v>
      </c>
      <c r="AW29">
        <v>0.16616700000000001</v>
      </c>
      <c r="AX29">
        <v>0.166215</v>
      </c>
      <c r="AY29">
        <v>0.166241</v>
      </c>
      <c r="AZ29">
        <v>0.16628599999999999</v>
      </c>
      <c r="BA29">
        <v>0.166328</v>
      </c>
      <c r="BB29">
        <v>0.16628000000000001</v>
      </c>
      <c r="BC29">
        <v>0.16622600000000001</v>
      </c>
      <c r="BD29">
        <v>0.166215</v>
      </c>
      <c r="BE29">
        <v>0.16630400000000001</v>
      </c>
      <c r="BF29">
        <v>0.16633500000000001</v>
      </c>
      <c r="BG29">
        <v>0.16634399999999999</v>
      </c>
      <c r="BH29">
        <v>0.16645599999999999</v>
      </c>
      <c r="BI29">
        <v>0.166578</v>
      </c>
      <c r="BJ29">
        <v>0.16667499999999999</v>
      </c>
      <c r="BK29">
        <v>0.16684499999999999</v>
      </c>
      <c r="BL29">
        <v>0.16697300000000001</v>
      </c>
      <c r="BM29">
        <v>0.16700599999999999</v>
      </c>
      <c r="BN29">
        <v>0.167158</v>
      </c>
      <c r="BO29">
        <v>0.167375</v>
      </c>
      <c r="BP29">
        <v>0.16761400000000001</v>
      </c>
      <c r="BQ29">
        <v>0.16783200000000001</v>
      </c>
      <c r="BR29">
        <v>0.167991</v>
      </c>
      <c r="BS29">
        <v>0.168181</v>
      </c>
      <c r="BT29">
        <v>0.168408</v>
      </c>
      <c r="BU29">
        <v>0.16858899999999999</v>
      </c>
      <c r="BV29">
        <v>0.15387400000000001</v>
      </c>
      <c r="BW29">
        <v>0.16312099999999999</v>
      </c>
      <c r="BX29">
        <v>0.16145200000000001</v>
      </c>
      <c r="BY29">
        <v>0.16305600000000001</v>
      </c>
      <c r="BZ29">
        <v>0.162519</v>
      </c>
      <c r="CA29">
        <v>0.15789900000000001</v>
      </c>
      <c r="CB29">
        <v>0.160519</v>
      </c>
      <c r="CC29">
        <v>0.18056900000000001</v>
      </c>
      <c r="CD29">
        <v>0.17843400000000001</v>
      </c>
      <c r="CE29">
        <v>0.15743699999999999</v>
      </c>
      <c r="CF29">
        <v>0.15484500000000001</v>
      </c>
      <c r="CG29">
        <v>0.15570000000000001</v>
      </c>
      <c r="CH29">
        <v>0.175924</v>
      </c>
      <c r="CI29">
        <v>0.19425100000000001</v>
      </c>
      <c r="CJ29">
        <v>0.190193</v>
      </c>
      <c r="CK29">
        <v>0.18800500000000001</v>
      </c>
      <c r="CL29">
        <v>0.18163499999999999</v>
      </c>
      <c r="CM29">
        <v>0.17519899999999999</v>
      </c>
      <c r="CN29">
        <v>0.16885700000000001</v>
      </c>
      <c r="CO29">
        <v>0.16484299999999999</v>
      </c>
      <c r="CP29">
        <v>0.161218</v>
      </c>
      <c r="CQ29">
        <v>0.15740399999999999</v>
      </c>
      <c r="CR29">
        <v>0.15407899999999999</v>
      </c>
      <c r="CS29">
        <v>0.153726</v>
      </c>
      <c r="CT29">
        <v>0.15118300000000001</v>
      </c>
      <c r="CU29">
        <v>0.151259</v>
      </c>
      <c r="CV29">
        <v>0.15139</v>
      </c>
      <c r="CW29">
        <v>0.152588</v>
      </c>
      <c r="CX29">
        <v>0.150953</v>
      </c>
      <c r="CY29">
        <v>0.149898</v>
      </c>
      <c r="CZ29">
        <v>0.14813000000000001</v>
      </c>
      <c r="DA29">
        <v>0.145923</v>
      </c>
      <c r="DB29">
        <v>0.14322099999999999</v>
      </c>
      <c r="DC29">
        <v>0.145699</v>
      </c>
      <c r="DD29">
        <v>0.14729500000000001</v>
      </c>
      <c r="DE29">
        <v>0.148089</v>
      </c>
      <c r="DF29">
        <v>0.14868600000000001</v>
      </c>
      <c r="DG29">
        <v>0.14790400000000001</v>
      </c>
      <c r="DH29">
        <v>0.148177</v>
      </c>
      <c r="DI29">
        <v>0.149169</v>
      </c>
      <c r="DJ29">
        <v>0.15032699999999999</v>
      </c>
      <c r="DK29">
        <v>0.14910399999999999</v>
      </c>
      <c r="DL29">
        <v>0.145922</v>
      </c>
      <c r="DM29">
        <v>0.145147</v>
      </c>
      <c r="DN29">
        <v>0.14669299999999999</v>
      </c>
      <c r="DO29">
        <v>0.14976900000000001</v>
      </c>
      <c r="DP29">
        <v>0.151418</v>
      </c>
    </row>
    <row r="30" spans="1:120" x14ac:dyDescent="0.2">
      <c r="A30" t="s">
        <v>174</v>
      </c>
      <c r="B30" t="s">
        <v>145</v>
      </c>
      <c r="C30" t="s">
        <v>75</v>
      </c>
      <c r="D30">
        <v>-9999</v>
      </c>
      <c r="E30">
        <v>-9999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5.7600000000000001E-4</v>
      </c>
      <c r="BY30">
        <v>6.5399999999999996E-4</v>
      </c>
      <c r="BZ30">
        <v>6.6100000000000002E-4</v>
      </c>
      <c r="CA30">
        <v>5.7700000000000004E-4</v>
      </c>
      <c r="CB30">
        <v>6.8300000000000001E-4</v>
      </c>
      <c r="CC30">
        <v>5.1400000000000003E-4</v>
      </c>
      <c r="CD30">
        <v>5.8900000000000001E-4</v>
      </c>
      <c r="CE30">
        <v>7.2199999999999999E-4</v>
      </c>
      <c r="CF30">
        <v>6.8999999999999997E-4</v>
      </c>
      <c r="CG30">
        <v>1.1490000000000001E-3</v>
      </c>
      <c r="CH30">
        <v>9.6900000000000003E-4</v>
      </c>
      <c r="CI30">
        <v>9.0899999999999998E-4</v>
      </c>
      <c r="CJ30">
        <v>9.9500000000000001E-4</v>
      </c>
      <c r="CK30">
        <v>1.0989999999999999E-3</v>
      </c>
      <c r="CL30">
        <v>8.4400000000000002E-4</v>
      </c>
      <c r="CM30">
        <v>8.9300000000000002E-4</v>
      </c>
      <c r="CN30">
        <v>8.6300000000000005E-4</v>
      </c>
      <c r="CO30">
        <v>9.0300000000000005E-4</v>
      </c>
      <c r="CP30">
        <v>9.5500000000000001E-4</v>
      </c>
      <c r="CQ30">
        <v>8.1599999999999999E-4</v>
      </c>
      <c r="CR30">
        <v>9.19E-4</v>
      </c>
      <c r="CS30">
        <v>9.2400000000000002E-4</v>
      </c>
      <c r="CT30">
        <v>9.3300000000000002E-4</v>
      </c>
      <c r="CU30">
        <v>7.67E-4</v>
      </c>
      <c r="CV30">
        <v>1.039E-3</v>
      </c>
      <c r="CW30">
        <v>8.9300000000000002E-4</v>
      </c>
      <c r="CX30">
        <v>9.1299999999999997E-4</v>
      </c>
      <c r="CY30">
        <v>8.4800000000000001E-4</v>
      </c>
      <c r="CZ30">
        <v>9.4300000000000004E-4</v>
      </c>
      <c r="DA30">
        <v>1.5989999999999999E-3</v>
      </c>
      <c r="DB30">
        <v>6.9099999999999999E-4</v>
      </c>
      <c r="DC30">
        <v>7.3800000000000005E-4</v>
      </c>
      <c r="DD30">
        <v>8.2700000000000004E-4</v>
      </c>
      <c r="DE30">
        <v>5.9400000000000002E-4</v>
      </c>
      <c r="DF30">
        <v>9.9799999999999997E-4</v>
      </c>
      <c r="DG30">
        <v>8.9999999999999998E-4</v>
      </c>
      <c r="DH30">
        <v>7.4200000000000004E-4</v>
      </c>
      <c r="DI30">
        <v>6.7299999999999999E-4</v>
      </c>
      <c r="DJ30">
        <v>9.9099999999999991E-4</v>
      </c>
      <c r="DK30">
        <v>1.209E-3</v>
      </c>
      <c r="DL30">
        <v>7.94E-4</v>
      </c>
      <c r="DM30">
        <v>7.2599999999999997E-4</v>
      </c>
      <c r="DN30">
        <v>1.6429999999999999E-3</v>
      </c>
      <c r="DO30">
        <v>8.3100000000000003E-4</v>
      </c>
      <c r="DP30">
        <v>9.7799999999999992E-4</v>
      </c>
    </row>
    <row r="31" spans="1:120" x14ac:dyDescent="0.2">
      <c r="A31" t="s">
        <v>175</v>
      </c>
      <c r="B31" t="s">
        <v>145</v>
      </c>
      <c r="C31" t="s">
        <v>75</v>
      </c>
      <c r="D31">
        <v>-9999</v>
      </c>
      <c r="E31">
        <v>-9999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2.3019999999999998E-3</v>
      </c>
      <c r="BY31">
        <v>2.6159999999999998E-3</v>
      </c>
      <c r="BZ31">
        <v>2.643E-3</v>
      </c>
      <c r="CA31">
        <v>2.3080000000000002E-3</v>
      </c>
      <c r="CB31">
        <v>2.7339999999999999E-3</v>
      </c>
      <c r="CC31">
        <v>2.055E-3</v>
      </c>
      <c r="CD31">
        <v>2.3570000000000002E-3</v>
      </c>
      <c r="CE31">
        <v>2.8869999999999998E-3</v>
      </c>
      <c r="CF31">
        <v>2.758E-3</v>
      </c>
      <c r="CG31">
        <v>4.5960000000000003E-3</v>
      </c>
      <c r="CH31">
        <v>3.8769999999999998E-3</v>
      </c>
      <c r="CI31">
        <v>3.6359999999999999E-3</v>
      </c>
      <c r="CJ31">
        <v>3.9789999999999999E-3</v>
      </c>
      <c r="CK31">
        <v>4.398E-3</v>
      </c>
      <c r="CL31">
        <v>3.3760000000000001E-3</v>
      </c>
      <c r="CM31">
        <v>3.5720000000000001E-3</v>
      </c>
      <c r="CN31">
        <v>3.4510000000000001E-3</v>
      </c>
      <c r="CO31">
        <v>3.6480000000000002E-3</v>
      </c>
      <c r="CP31">
        <v>3.8219999999999999E-3</v>
      </c>
      <c r="CQ31">
        <v>3.2629999999999998E-3</v>
      </c>
      <c r="CR31">
        <v>3.6770000000000001E-3</v>
      </c>
      <c r="CS31">
        <v>3.6939999999999998E-3</v>
      </c>
      <c r="CT31">
        <v>3.7320000000000001E-3</v>
      </c>
      <c r="CU31">
        <v>3.0699999999999998E-3</v>
      </c>
      <c r="CV31">
        <v>4.1570000000000001E-3</v>
      </c>
      <c r="CW31">
        <v>3.5739999999999999E-3</v>
      </c>
      <c r="CX31">
        <v>3.65E-3</v>
      </c>
      <c r="CY31">
        <v>3.4749999999999998E-3</v>
      </c>
      <c r="CZ31">
        <v>3.771E-3</v>
      </c>
      <c r="DA31">
        <v>6.3940000000000004E-3</v>
      </c>
      <c r="DB31">
        <v>2.7659999999999998E-3</v>
      </c>
      <c r="DC31">
        <v>2.9499999999999999E-3</v>
      </c>
      <c r="DD31">
        <v>3.3080000000000002E-3</v>
      </c>
      <c r="DE31">
        <v>2.3890000000000001E-3</v>
      </c>
      <c r="DF31">
        <v>4.0390000000000001E-3</v>
      </c>
      <c r="DG31">
        <v>3.6329999999999999E-3</v>
      </c>
      <c r="DH31">
        <v>3.1150000000000001E-3</v>
      </c>
      <c r="DI31">
        <v>2.7599999999999999E-3</v>
      </c>
      <c r="DJ31">
        <v>3.986E-3</v>
      </c>
      <c r="DK31">
        <v>4.8690000000000001E-3</v>
      </c>
      <c r="DL31">
        <v>3.3730000000000001E-3</v>
      </c>
      <c r="DM31">
        <v>3.0130000000000001E-3</v>
      </c>
      <c r="DN31">
        <v>6.6530000000000001E-3</v>
      </c>
      <c r="DO31">
        <v>3.5599999999999998E-3</v>
      </c>
      <c r="DP31">
        <v>3.9300000000000003E-3</v>
      </c>
    </row>
    <row r="32" spans="1:120" x14ac:dyDescent="0.2">
      <c r="A32" t="s">
        <v>176</v>
      </c>
      <c r="B32" t="s">
        <v>145</v>
      </c>
      <c r="C32" t="s">
        <v>75</v>
      </c>
      <c r="D32">
        <v>-9999</v>
      </c>
      <c r="E32">
        <v>-9999</v>
      </c>
      <c r="F32">
        <v>6.2371000000000003E-2</v>
      </c>
      <c r="G32">
        <v>6.5328999999999998E-2</v>
      </c>
      <c r="H32">
        <v>6.5286999999999998E-2</v>
      </c>
      <c r="I32">
        <v>6.5911999999999998E-2</v>
      </c>
      <c r="J32">
        <v>6.6710000000000005E-2</v>
      </c>
      <c r="K32">
        <v>6.7566000000000001E-2</v>
      </c>
      <c r="L32">
        <v>6.8426000000000001E-2</v>
      </c>
      <c r="M32">
        <v>6.9320000000000007E-2</v>
      </c>
      <c r="N32">
        <v>7.0232000000000003E-2</v>
      </c>
      <c r="O32">
        <v>7.1189000000000002E-2</v>
      </c>
      <c r="P32">
        <v>7.2092000000000003E-2</v>
      </c>
      <c r="Q32">
        <v>7.2974999999999998E-2</v>
      </c>
      <c r="R32">
        <v>7.3784000000000002E-2</v>
      </c>
      <c r="S32">
        <v>7.4567999999999995E-2</v>
      </c>
      <c r="T32">
        <v>7.5320999999999999E-2</v>
      </c>
      <c r="U32">
        <v>7.5999999999999998E-2</v>
      </c>
      <c r="V32">
        <v>7.6686000000000004E-2</v>
      </c>
      <c r="W32">
        <v>7.7337000000000003E-2</v>
      </c>
      <c r="X32">
        <v>7.7881000000000006E-2</v>
      </c>
      <c r="Y32">
        <v>7.8464000000000006E-2</v>
      </c>
      <c r="Z32">
        <v>7.8833E-2</v>
      </c>
      <c r="AA32">
        <v>7.9222000000000001E-2</v>
      </c>
      <c r="AB32">
        <v>7.9600000000000004E-2</v>
      </c>
      <c r="AC32">
        <v>7.9967999999999997E-2</v>
      </c>
      <c r="AD32">
        <v>8.0308000000000004E-2</v>
      </c>
      <c r="AE32">
        <v>8.0616999999999994E-2</v>
      </c>
      <c r="AF32">
        <v>8.0911999999999998E-2</v>
      </c>
      <c r="AG32">
        <v>8.1176999999999999E-2</v>
      </c>
      <c r="AH32">
        <v>8.1415000000000001E-2</v>
      </c>
      <c r="AI32">
        <v>8.1647999999999998E-2</v>
      </c>
      <c r="AJ32">
        <v>8.1867999999999996E-2</v>
      </c>
      <c r="AK32">
        <v>8.2062999999999997E-2</v>
      </c>
      <c r="AL32">
        <v>8.2229999999999998E-2</v>
      </c>
      <c r="AM32">
        <v>8.2369999999999999E-2</v>
      </c>
      <c r="AN32">
        <v>8.2491999999999996E-2</v>
      </c>
      <c r="AO32">
        <v>8.2609000000000002E-2</v>
      </c>
      <c r="AP32">
        <v>8.2712999999999995E-2</v>
      </c>
      <c r="AQ32">
        <v>8.2793000000000005E-2</v>
      </c>
      <c r="AR32">
        <v>8.2873000000000002E-2</v>
      </c>
      <c r="AS32">
        <v>8.2949999999999996E-2</v>
      </c>
      <c r="AT32">
        <v>8.3002999999999993E-2</v>
      </c>
      <c r="AU32">
        <v>8.3030999999999994E-2</v>
      </c>
      <c r="AV32">
        <v>8.3041000000000004E-2</v>
      </c>
      <c r="AW32">
        <v>8.3059999999999995E-2</v>
      </c>
      <c r="AX32">
        <v>8.3080000000000001E-2</v>
      </c>
      <c r="AY32">
        <v>8.3096000000000003E-2</v>
      </c>
      <c r="AZ32">
        <v>8.3113999999999993E-2</v>
      </c>
      <c r="BA32">
        <v>8.3132999999999999E-2</v>
      </c>
      <c r="BB32">
        <v>8.3132999999999999E-2</v>
      </c>
      <c r="BC32">
        <v>8.3122000000000001E-2</v>
      </c>
      <c r="BD32">
        <v>8.3112000000000005E-2</v>
      </c>
      <c r="BE32">
        <v>8.3127999999999994E-2</v>
      </c>
      <c r="BF32">
        <v>8.3143999999999996E-2</v>
      </c>
      <c r="BG32">
        <v>8.3152000000000004E-2</v>
      </c>
      <c r="BH32">
        <v>8.3183000000000007E-2</v>
      </c>
      <c r="BI32">
        <v>8.3227999999999996E-2</v>
      </c>
      <c r="BJ32">
        <v>8.3274000000000001E-2</v>
      </c>
      <c r="BK32">
        <v>8.3339999999999997E-2</v>
      </c>
      <c r="BL32">
        <v>8.3405999999999994E-2</v>
      </c>
      <c r="BM32">
        <v>8.3446999999999993E-2</v>
      </c>
      <c r="BN32">
        <v>8.3503999999999995E-2</v>
      </c>
      <c r="BO32">
        <v>8.3585999999999994E-2</v>
      </c>
      <c r="BP32">
        <v>8.3686999999999998E-2</v>
      </c>
      <c r="BQ32">
        <v>8.3791000000000004E-2</v>
      </c>
      <c r="BR32">
        <v>8.3882999999999999E-2</v>
      </c>
      <c r="BS32">
        <v>8.3975999999999995E-2</v>
      </c>
      <c r="BT32">
        <v>8.4078E-2</v>
      </c>
      <c r="BU32">
        <v>8.4171999999999997E-2</v>
      </c>
      <c r="BV32">
        <v>7.7145000000000005E-2</v>
      </c>
      <c r="BW32">
        <v>7.9238000000000003E-2</v>
      </c>
      <c r="BX32">
        <v>7.9911999999999997E-2</v>
      </c>
      <c r="BY32">
        <v>8.0945000000000003E-2</v>
      </c>
      <c r="BZ32">
        <v>8.1378000000000006E-2</v>
      </c>
      <c r="CA32">
        <v>8.0515000000000003E-2</v>
      </c>
      <c r="CB32">
        <v>8.0654000000000003E-2</v>
      </c>
      <c r="CC32">
        <v>8.5550000000000001E-2</v>
      </c>
      <c r="CD32">
        <v>8.7492E-2</v>
      </c>
      <c r="CE32">
        <v>8.3499000000000004E-2</v>
      </c>
      <c r="CF32">
        <v>8.0895999999999996E-2</v>
      </c>
      <c r="CG32">
        <v>7.9773999999999998E-2</v>
      </c>
      <c r="CH32">
        <v>8.4335999999999994E-2</v>
      </c>
      <c r="CI32">
        <v>9.0979000000000004E-2</v>
      </c>
      <c r="CJ32">
        <v>9.3310000000000004E-2</v>
      </c>
      <c r="CK32">
        <v>9.4032000000000004E-2</v>
      </c>
      <c r="CL32">
        <v>9.2927999999999997E-2</v>
      </c>
      <c r="CM32">
        <v>9.0718999999999994E-2</v>
      </c>
      <c r="CN32">
        <v>8.8051000000000004E-2</v>
      </c>
      <c r="CO32">
        <v>8.5734000000000005E-2</v>
      </c>
      <c r="CP32">
        <v>8.3683999999999995E-2</v>
      </c>
      <c r="CQ32">
        <v>8.1756999999999996E-2</v>
      </c>
      <c r="CR32">
        <v>7.9910999999999996E-2</v>
      </c>
      <c r="CS32">
        <v>7.8909999999999994E-2</v>
      </c>
      <c r="CT32">
        <v>7.7719999999999997E-2</v>
      </c>
      <c r="CU32">
        <v>7.7174000000000006E-2</v>
      </c>
      <c r="CV32">
        <v>7.6850000000000002E-2</v>
      </c>
      <c r="CW32">
        <v>7.7102000000000004E-2</v>
      </c>
      <c r="CX32">
        <v>7.6522000000000007E-2</v>
      </c>
      <c r="CY32">
        <v>7.6108999999999996E-2</v>
      </c>
      <c r="CZ32">
        <v>7.5443999999999997E-2</v>
      </c>
      <c r="DA32">
        <v>7.4460999999999999E-2</v>
      </c>
      <c r="DB32">
        <v>7.2642999999999999E-2</v>
      </c>
      <c r="DC32">
        <v>7.2720999999999994E-2</v>
      </c>
      <c r="DD32">
        <v>7.3111999999999996E-2</v>
      </c>
      <c r="DE32">
        <v>7.3589000000000002E-2</v>
      </c>
      <c r="DF32">
        <v>7.3921000000000001E-2</v>
      </c>
      <c r="DG32">
        <v>7.3659000000000002E-2</v>
      </c>
      <c r="DH32">
        <v>7.3618000000000003E-2</v>
      </c>
      <c r="DI32">
        <v>7.3889999999999997E-2</v>
      </c>
      <c r="DJ32">
        <v>7.4261999999999995E-2</v>
      </c>
      <c r="DK32">
        <v>7.4233999999999994E-2</v>
      </c>
      <c r="DL32">
        <v>7.2217000000000003E-2</v>
      </c>
      <c r="DM32">
        <v>7.1730000000000002E-2</v>
      </c>
      <c r="DN32">
        <v>7.1889999999999996E-2</v>
      </c>
      <c r="DO32">
        <v>7.2339000000000001E-2</v>
      </c>
      <c r="DP32">
        <v>7.3277999999999996E-2</v>
      </c>
    </row>
    <row r="33" spans="1:120" x14ac:dyDescent="0.2">
      <c r="A33" t="s">
        <v>177</v>
      </c>
      <c r="B33" t="s">
        <v>145</v>
      </c>
      <c r="C33" t="s">
        <v>75</v>
      </c>
      <c r="D33">
        <v>-9999</v>
      </c>
      <c r="E33">
        <v>-9999</v>
      </c>
      <c r="F33">
        <v>0.31659700000000002</v>
      </c>
      <c r="G33">
        <v>0.164159</v>
      </c>
      <c r="H33">
        <v>0.14081099999999999</v>
      </c>
      <c r="I33">
        <v>0.13461400000000001</v>
      </c>
      <c r="J33">
        <v>0.13411300000000001</v>
      </c>
      <c r="K33">
        <v>0.13497300000000001</v>
      </c>
      <c r="L33">
        <v>0.13628599999999999</v>
      </c>
      <c r="M33">
        <v>0.13778799999999999</v>
      </c>
      <c r="N33">
        <v>0.13944500000000001</v>
      </c>
      <c r="O33">
        <v>0.14118</v>
      </c>
      <c r="P33">
        <v>0.14301</v>
      </c>
      <c r="Q33">
        <v>0.14474600000000001</v>
      </c>
      <c r="R33">
        <v>0.14645</v>
      </c>
      <c r="S33">
        <v>0.148033</v>
      </c>
      <c r="T33">
        <v>0.149566</v>
      </c>
      <c r="U33">
        <v>0.151035</v>
      </c>
      <c r="V33">
        <v>0.15238499999999999</v>
      </c>
      <c r="W33">
        <v>0.15371599999999999</v>
      </c>
      <c r="X33">
        <v>0.15496199999999999</v>
      </c>
      <c r="Y33">
        <v>0.156052</v>
      </c>
      <c r="Z33">
        <v>0.15717600000000001</v>
      </c>
      <c r="AA33">
        <v>0.157946</v>
      </c>
      <c r="AB33">
        <v>0.15873699999999999</v>
      </c>
      <c r="AC33">
        <v>0.15948699999999999</v>
      </c>
      <c r="AD33">
        <v>0.16021199999999999</v>
      </c>
      <c r="AE33">
        <v>0.16087299999999999</v>
      </c>
      <c r="AF33">
        <v>0.161468</v>
      </c>
      <c r="AG33">
        <v>0.162046</v>
      </c>
      <c r="AH33">
        <v>0.16255700000000001</v>
      </c>
      <c r="AI33">
        <v>0.16301099999999999</v>
      </c>
      <c r="AJ33">
        <v>0.163468</v>
      </c>
      <c r="AK33">
        <v>0.16389799999999999</v>
      </c>
      <c r="AL33">
        <v>0.164272</v>
      </c>
      <c r="AM33">
        <v>0.16458600000000001</v>
      </c>
      <c r="AN33">
        <v>0.16484799999999999</v>
      </c>
      <c r="AO33">
        <v>0.165077</v>
      </c>
      <c r="AP33">
        <v>0.16530500000000001</v>
      </c>
      <c r="AQ33">
        <v>0.16550599999999999</v>
      </c>
      <c r="AR33">
        <v>0.16564999999999999</v>
      </c>
      <c r="AS33">
        <v>0.16580900000000001</v>
      </c>
      <c r="AT33">
        <v>0.165961</v>
      </c>
      <c r="AU33">
        <v>0.16605200000000001</v>
      </c>
      <c r="AV33">
        <v>0.16608999999999999</v>
      </c>
      <c r="AW33">
        <v>0.16609599999999999</v>
      </c>
      <c r="AX33">
        <v>0.16613600000000001</v>
      </c>
      <c r="AY33">
        <v>0.16617699999999999</v>
      </c>
      <c r="AZ33">
        <v>0.16620799999999999</v>
      </c>
      <c r="BA33">
        <v>0.166243</v>
      </c>
      <c r="BB33">
        <v>0.16628200000000001</v>
      </c>
      <c r="BC33">
        <v>0.166272</v>
      </c>
      <c r="BD33">
        <v>0.166242</v>
      </c>
      <c r="BE33">
        <v>0.16622100000000001</v>
      </c>
      <c r="BF33">
        <v>0.166269</v>
      </c>
      <c r="BG33">
        <v>0.16630200000000001</v>
      </c>
      <c r="BH33">
        <v>0.16631499999999999</v>
      </c>
      <c r="BI33">
        <v>0.16638900000000001</v>
      </c>
      <c r="BJ33">
        <v>0.166489</v>
      </c>
      <c r="BK33">
        <v>0.16658400000000001</v>
      </c>
      <c r="BL33">
        <v>0.16672799999999999</v>
      </c>
      <c r="BM33">
        <v>0.16686100000000001</v>
      </c>
      <c r="BN33">
        <v>0.16692899999999999</v>
      </c>
      <c r="BO33">
        <v>0.167047</v>
      </c>
      <c r="BP33">
        <v>0.16722600000000001</v>
      </c>
      <c r="BQ33">
        <v>0.16744200000000001</v>
      </c>
      <c r="BR33">
        <v>0.167654</v>
      </c>
      <c r="BS33">
        <v>0.16783200000000001</v>
      </c>
      <c r="BT33">
        <v>0.168018</v>
      </c>
      <c r="BU33">
        <v>0.16822500000000001</v>
      </c>
      <c r="BV33">
        <v>0.15468100000000001</v>
      </c>
      <c r="BW33">
        <v>0.15421799999999999</v>
      </c>
      <c r="BX33">
        <v>0.159659</v>
      </c>
      <c r="BY33">
        <v>0.16228699999999999</v>
      </c>
      <c r="BZ33">
        <v>0.164553</v>
      </c>
      <c r="CA33">
        <v>0.16511500000000001</v>
      </c>
      <c r="CB33">
        <v>0.16225500000000001</v>
      </c>
      <c r="CC33">
        <v>0.16333400000000001</v>
      </c>
      <c r="CD33">
        <v>0.17538400000000001</v>
      </c>
      <c r="CE33">
        <v>0.17832000000000001</v>
      </c>
      <c r="CF33">
        <v>0.167183</v>
      </c>
      <c r="CG33">
        <v>0.16208400000000001</v>
      </c>
      <c r="CH33">
        <v>0.16218099999999999</v>
      </c>
      <c r="CI33">
        <v>0.17391499999999999</v>
      </c>
      <c r="CJ33">
        <v>0.188474</v>
      </c>
      <c r="CK33">
        <v>0.19128200000000001</v>
      </c>
      <c r="CL33">
        <v>0.19205800000000001</v>
      </c>
      <c r="CM33">
        <v>0.187941</v>
      </c>
      <c r="CN33">
        <v>0.18287700000000001</v>
      </c>
      <c r="CO33">
        <v>0.17702899999999999</v>
      </c>
      <c r="CP33">
        <v>0.172626</v>
      </c>
      <c r="CQ33">
        <v>0.16883999999999999</v>
      </c>
      <c r="CR33">
        <v>0.16470000000000001</v>
      </c>
      <c r="CS33">
        <v>0.161359</v>
      </c>
      <c r="CT33">
        <v>0.159662</v>
      </c>
      <c r="CU33">
        <v>0.15743499999999999</v>
      </c>
      <c r="CV33">
        <v>0.156196</v>
      </c>
      <c r="CW33">
        <v>0.15665799999999999</v>
      </c>
      <c r="CX33">
        <v>0.15689900000000001</v>
      </c>
      <c r="CY33">
        <v>0.15581600000000001</v>
      </c>
      <c r="CZ33">
        <v>0.15470700000000001</v>
      </c>
      <c r="DA33">
        <v>0.15343799999999999</v>
      </c>
      <c r="DB33">
        <v>0.15314</v>
      </c>
      <c r="DC33">
        <v>0.14791599999999999</v>
      </c>
      <c r="DD33">
        <v>0.14833199999999999</v>
      </c>
      <c r="DE33">
        <v>0.14979899999999999</v>
      </c>
      <c r="DF33">
        <v>0.150002</v>
      </c>
      <c r="DG33">
        <v>0.151646</v>
      </c>
      <c r="DH33">
        <v>0.15132000000000001</v>
      </c>
      <c r="DI33">
        <v>0.15083199999999999</v>
      </c>
      <c r="DJ33">
        <v>0.15124599999999999</v>
      </c>
      <c r="DK33">
        <v>0.15292700000000001</v>
      </c>
      <c r="DL33">
        <v>0.15290300000000001</v>
      </c>
      <c r="DM33">
        <v>0.14993500000000001</v>
      </c>
      <c r="DN33">
        <v>0.14805699999999999</v>
      </c>
      <c r="DO33">
        <v>0.150362</v>
      </c>
      <c r="DP33">
        <v>0.15123500000000001</v>
      </c>
    </row>
    <row r="34" spans="1:120" x14ac:dyDescent="0.2">
      <c r="A34" t="s">
        <v>178</v>
      </c>
      <c r="B34" t="s">
        <v>145</v>
      </c>
      <c r="C34" t="s">
        <v>75</v>
      </c>
      <c r="D34">
        <v>-9999</v>
      </c>
      <c r="E34">
        <v>-9999</v>
      </c>
      <c r="F34">
        <v>0.17487900000000001</v>
      </c>
      <c r="G34">
        <v>0.18842600000000001</v>
      </c>
      <c r="H34">
        <v>0.19203500000000001</v>
      </c>
      <c r="I34">
        <v>0.19489400000000001</v>
      </c>
      <c r="J34">
        <v>0.20027</v>
      </c>
      <c r="K34">
        <v>0.20433399999999999</v>
      </c>
      <c r="L34">
        <v>0.20715500000000001</v>
      </c>
      <c r="M34">
        <v>0.20958499999999999</v>
      </c>
      <c r="N34">
        <v>0.21135499999999999</v>
      </c>
      <c r="O34">
        <v>0.212784</v>
      </c>
      <c r="P34">
        <v>0.214223</v>
      </c>
      <c r="Q34">
        <v>0.21523</v>
      </c>
      <c r="R34">
        <v>0.21643200000000001</v>
      </c>
      <c r="S34">
        <v>0.21745800000000001</v>
      </c>
      <c r="T34">
        <v>0.21811</v>
      </c>
      <c r="U34">
        <v>0.21898400000000001</v>
      </c>
      <c r="V34">
        <v>0.219885</v>
      </c>
      <c r="W34">
        <v>0.220142</v>
      </c>
      <c r="X34">
        <v>0.221249</v>
      </c>
      <c r="Y34">
        <v>0.22158700000000001</v>
      </c>
      <c r="Z34">
        <v>0.222441</v>
      </c>
      <c r="AA34">
        <v>0.22240299999999999</v>
      </c>
      <c r="AB34">
        <v>0.222805</v>
      </c>
      <c r="AC34">
        <v>0.223189</v>
      </c>
      <c r="AD34">
        <v>0.22347400000000001</v>
      </c>
      <c r="AE34">
        <v>0.223773</v>
      </c>
      <c r="AF34">
        <v>0.22433400000000001</v>
      </c>
      <c r="AG34">
        <v>0.22462199999999999</v>
      </c>
      <c r="AH34">
        <v>0.224885</v>
      </c>
      <c r="AI34">
        <v>0.22556100000000001</v>
      </c>
      <c r="AJ34">
        <v>0.22561999999999999</v>
      </c>
      <c r="AK34">
        <v>0.226274</v>
      </c>
      <c r="AL34">
        <v>0.22661300000000001</v>
      </c>
      <c r="AM34">
        <v>0.22680600000000001</v>
      </c>
      <c r="AN34">
        <v>0.22686999999999999</v>
      </c>
      <c r="AO34">
        <v>0.22739500000000001</v>
      </c>
      <c r="AP34">
        <v>0.22742599999999999</v>
      </c>
      <c r="AQ34">
        <v>0.22781000000000001</v>
      </c>
      <c r="AR34">
        <v>0.227768</v>
      </c>
      <c r="AS34">
        <v>0.22800699999999999</v>
      </c>
      <c r="AT34">
        <v>0.228516</v>
      </c>
      <c r="AU34">
        <v>0.22828899999999999</v>
      </c>
      <c r="AV34">
        <v>0.22869400000000001</v>
      </c>
      <c r="AW34">
        <v>0.22845599999999999</v>
      </c>
      <c r="AX34">
        <v>0.228828</v>
      </c>
      <c r="AY34">
        <v>0.229156</v>
      </c>
      <c r="AZ34">
        <v>0.22900999999999999</v>
      </c>
      <c r="BA34">
        <v>0.229271</v>
      </c>
      <c r="BB34">
        <v>0.229516</v>
      </c>
      <c r="BC34">
        <v>0.22933100000000001</v>
      </c>
      <c r="BD34">
        <v>0.229353</v>
      </c>
      <c r="BE34">
        <v>0.23005800000000001</v>
      </c>
      <c r="BF34">
        <v>0.230047</v>
      </c>
      <c r="BG34">
        <v>0.230408</v>
      </c>
      <c r="BH34">
        <v>0.23064899999999999</v>
      </c>
      <c r="BI34">
        <v>0.23091300000000001</v>
      </c>
      <c r="BJ34">
        <v>0.23141100000000001</v>
      </c>
      <c r="BK34">
        <v>0.23183200000000001</v>
      </c>
      <c r="BL34">
        <v>0.231714</v>
      </c>
      <c r="BM34">
        <v>0.23208100000000001</v>
      </c>
      <c r="BN34">
        <v>0.23224600000000001</v>
      </c>
      <c r="BO34">
        <v>0.232797</v>
      </c>
      <c r="BP34">
        <v>0.23294699999999999</v>
      </c>
      <c r="BQ34">
        <v>0.233208</v>
      </c>
      <c r="BR34">
        <v>0.23397000000000001</v>
      </c>
      <c r="BS34">
        <v>0.234179</v>
      </c>
      <c r="BT34">
        <v>0.23447100000000001</v>
      </c>
      <c r="BU34">
        <v>0.234711</v>
      </c>
      <c r="BV34">
        <v>0.23323199999999999</v>
      </c>
      <c r="BW34">
        <v>0.22911999999999999</v>
      </c>
      <c r="BX34">
        <v>0.23539199999999999</v>
      </c>
      <c r="BY34">
        <v>0.22686999999999999</v>
      </c>
      <c r="BZ34">
        <v>0.23338600000000001</v>
      </c>
      <c r="CA34">
        <v>0.23899500000000001</v>
      </c>
      <c r="CB34">
        <v>0.24274299999999999</v>
      </c>
      <c r="CC34">
        <v>0.234295</v>
      </c>
      <c r="CD34">
        <v>0.25159399999999998</v>
      </c>
      <c r="CE34">
        <v>0.23946100000000001</v>
      </c>
      <c r="CF34">
        <v>0.228105</v>
      </c>
      <c r="CG34">
        <v>0.22951299999999999</v>
      </c>
      <c r="CH34">
        <v>0.239013</v>
      </c>
      <c r="CI34">
        <v>0.237538</v>
      </c>
      <c r="CJ34">
        <v>0.23324900000000001</v>
      </c>
      <c r="CK34">
        <v>0.25034000000000001</v>
      </c>
      <c r="CL34">
        <v>0.24623400000000001</v>
      </c>
      <c r="CM34">
        <v>0.246421</v>
      </c>
      <c r="CN34">
        <v>0.23810899999999999</v>
      </c>
      <c r="CO34">
        <v>0.23916899999999999</v>
      </c>
      <c r="CP34">
        <v>0.23063800000000001</v>
      </c>
      <c r="CQ34">
        <v>0.24369199999999999</v>
      </c>
      <c r="CR34">
        <v>0.23453399999999999</v>
      </c>
      <c r="CS34">
        <v>0.23390900000000001</v>
      </c>
      <c r="CT34">
        <v>0.23585600000000001</v>
      </c>
      <c r="CU34">
        <v>0.246114</v>
      </c>
      <c r="CV34">
        <v>0.23561299999999999</v>
      </c>
      <c r="CW34">
        <v>0.236571</v>
      </c>
      <c r="CX34">
        <v>0.23538200000000001</v>
      </c>
      <c r="CY34">
        <v>0.23591300000000001</v>
      </c>
      <c r="CZ34">
        <v>0.231242</v>
      </c>
      <c r="DA34">
        <v>0.22278000000000001</v>
      </c>
      <c r="DB34">
        <v>0.22327900000000001</v>
      </c>
      <c r="DC34">
        <v>0.22441700000000001</v>
      </c>
      <c r="DD34">
        <v>0.23686299999999999</v>
      </c>
      <c r="DE34">
        <v>0.23809</v>
      </c>
      <c r="DF34">
        <v>0.23766599999999999</v>
      </c>
      <c r="DG34">
        <v>0.23432</v>
      </c>
      <c r="DH34">
        <v>0.23574300000000001</v>
      </c>
      <c r="DI34">
        <v>0.23315900000000001</v>
      </c>
      <c r="DJ34">
        <v>0.23258400000000001</v>
      </c>
      <c r="DK34">
        <v>0.236128</v>
      </c>
      <c r="DL34">
        <v>0.23236299999999999</v>
      </c>
      <c r="DM34">
        <v>0.229575</v>
      </c>
      <c r="DN34">
        <v>0.22300500000000001</v>
      </c>
      <c r="DO34">
        <v>0.237347</v>
      </c>
      <c r="DP34">
        <v>0.24354899999999999</v>
      </c>
    </row>
    <row r="35" spans="1:120" x14ac:dyDescent="0.2">
      <c r="A35" t="s">
        <v>179</v>
      </c>
      <c r="B35" t="s">
        <v>145</v>
      </c>
      <c r="C35" t="s">
        <v>75</v>
      </c>
      <c r="D35">
        <v>-9999</v>
      </c>
      <c r="E35">
        <v>-9999</v>
      </c>
      <c r="F35">
        <v>0.225688</v>
      </c>
      <c r="G35">
        <v>0.234764</v>
      </c>
      <c r="H35">
        <v>0.231409</v>
      </c>
      <c r="I35">
        <v>0.23080899999999999</v>
      </c>
      <c r="J35">
        <v>0.23506199999999999</v>
      </c>
      <c r="K35">
        <v>0.238763</v>
      </c>
      <c r="L35">
        <v>0.241591</v>
      </c>
      <c r="M35">
        <v>0.24419399999999999</v>
      </c>
      <c r="N35">
        <v>0.246224</v>
      </c>
      <c r="O35">
        <v>0.24788199999999999</v>
      </c>
      <c r="P35">
        <v>0.249721</v>
      </c>
      <c r="Q35">
        <v>0.25109300000000001</v>
      </c>
      <c r="R35">
        <v>0.252745</v>
      </c>
      <c r="S35">
        <v>0.25416699999999998</v>
      </c>
      <c r="T35">
        <v>0.25514700000000001</v>
      </c>
      <c r="U35">
        <v>0.25646200000000002</v>
      </c>
      <c r="V35">
        <v>0.25765500000000002</v>
      </c>
      <c r="W35">
        <v>0.258131</v>
      </c>
      <c r="X35">
        <v>0.25969199999999998</v>
      </c>
      <c r="Y35">
        <v>0.260156</v>
      </c>
      <c r="Z35">
        <v>0.26139299999999999</v>
      </c>
      <c r="AA35">
        <v>0.261438</v>
      </c>
      <c r="AB35">
        <v>0.26210499999999998</v>
      </c>
      <c r="AC35">
        <v>0.26261200000000001</v>
      </c>
      <c r="AD35">
        <v>0.26300800000000002</v>
      </c>
      <c r="AE35">
        <v>0.26349</v>
      </c>
      <c r="AF35">
        <v>0.26425100000000001</v>
      </c>
      <c r="AG35">
        <v>0.264685</v>
      </c>
      <c r="AH35">
        <v>0.26507399999999998</v>
      </c>
      <c r="AI35">
        <v>0.265959</v>
      </c>
      <c r="AJ35">
        <v>0.26597799999999999</v>
      </c>
      <c r="AK35">
        <v>0.26681899999999997</v>
      </c>
      <c r="AL35">
        <v>0.26726100000000003</v>
      </c>
      <c r="AM35">
        <v>0.26749699999999998</v>
      </c>
      <c r="AN35">
        <v>0.26766600000000002</v>
      </c>
      <c r="AO35">
        <v>0.26838499999999998</v>
      </c>
      <c r="AP35">
        <v>0.26838600000000001</v>
      </c>
      <c r="AQ35">
        <v>0.26887699999999998</v>
      </c>
      <c r="AR35">
        <v>0.26880300000000001</v>
      </c>
      <c r="AS35">
        <v>0.26904800000000001</v>
      </c>
      <c r="AT35">
        <v>0.26966000000000001</v>
      </c>
      <c r="AU35">
        <v>0.269368</v>
      </c>
      <c r="AV35">
        <v>0.26997199999999999</v>
      </c>
      <c r="AW35">
        <v>0.26968700000000001</v>
      </c>
      <c r="AX35">
        <v>0.27008799999999999</v>
      </c>
      <c r="AY35">
        <v>0.27049499999999999</v>
      </c>
      <c r="AZ35">
        <v>0.27021699999999998</v>
      </c>
      <c r="BA35">
        <v>0.270482</v>
      </c>
      <c r="BB35">
        <v>0.27080100000000001</v>
      </c>
      <c r="BC35">
        <v>0.27055099999999999</v>
      </c>
      <c r="BD35">
        <v>0.270617</v>
      </c>
      <c r="BE35">
        <v>0.271453</v>
      </c>
      <c r="BF35">
        <v>0.27135100000000001</v>
      </c>
      <c r="BG35">
        <v>0.27177200000000001</v>
      </c>
      <c r="BH35">
        <v>0.27199899999999999</v>
      </c>
      <c r="BI35">
        <v>0.27223599999999998</v>
      </c>
      <c r="BJ35">
        <v>0.27283200000000002</v>
      </c>
      <c r="BK35">
        <v>0.27327600000000002</v>
      </c>
      <c r="BL35">
        <v>0.27304400000000001</v>
      </c>
      <c r="BM35">
        <v>0.27353499999999997</v>
      </c>
      <c r="BN35">
        <v>0.27373199999999998</v>
      </c>
      <c r="BO35">
        <v>0.27434500000000001</v>
      </c>
      <c r="BP35">
        <v>0.27447199999999999</v>
      </c>
      <c r="BQ35">
        <v>0.27469399999999999</v>
      </c>
      <c r="BR35">
        <v>0.27564300000000003</v>
      </c>
      <c r="BS35">
        <v>0.27583200000000002</v>
      </c>
      <c r="BT35">
        <v>0.27616400000000002</v>
      </c>
      <c r="BU35">
        <v>0.27645999999999998</v>
      </c>
      <c r="BV35">
        <v>0.27399499999999999</v>
      </c>
      <c r="BW35">
        <v>0.26902199999999998</v>
      </c>
      <c r="BX35">
        <v>0.27610000000000001</v>
      </c>
      <c r="BY35">
        <v>0.26686500000000002</v>
      </c>
      <c r="BZ35">
        <v>0.27362599999999998</v>
      </c>
      <c r="CA35">
        <v>0.28039199999999997</v>
      </c>
      <c r="CB35">
        <v>0.283717</v>
      </c>
      <c r="CC35">
        <v>0.272563</v>
      </c>
      <c r="CD35">
        <v>0.294736</v>
      </c>
      <c r="CE35">
        <v>0.280586</v>
      </c>
      <c r="CF35">
        <v>0.27057500000000001</v>
      </c>
      <c r="CG35">
        <v>0.26952100000000001</v>
      </c>
      <c r="CH35">
        <v>0.28223199999999998</v>
      </c>
      <c r="CI35">
        <v>0.28132400000000002</v>
      </c>
      <c r="CJ35">
        <v>0.27467999999999998</v>
      </c>
      <c r="CK35">
        <v>0.29669899999999999</v>
      </c>
      <c r="CL35">
        <v>0.29336099999999998</v>
      </c>
      <c r="CM35">
        <v>0.29416799999999999</v>
      </c>
      <c r="CN35">
        <v>0.28325899999999998</v>
      </c>
      <c r="CO35">
        <v>0.28367399999999998</v>
      </c>
      <c r="CP35">
        <v>0.27200800000000003</v>
      </c>
      <c r="CQ35">
        <v>0.287771</v>
      </c>
      <c r="CR35">
        <v>0.27853499999999998</v>
      </c>
      <c r="CS35">
        <v>0.27482299999999998</v>
      </c>
      <c r="CT35">
        <v>0.275391</v>
      </c>
      <c r="CU35">
        <v>0.288358</v>
      </c>
      <c r="CV35">
        <v>0.276113</v>
      </c>
      <c r="CW35">
        <v>0.275974</v>
      </c>
      <c r="CX35">
        <v>0.27488000000000001</v>
      </c>
      <c r="CY35">
        <v>0.27377499999999999</v>
      </c>
      <c r="CZ35">
        <v>0.27027699999999999</v>
      </c>
      <c r="DA35">
        <v>0.26062999999999997</v>
      </c>
      <c r="DB35">
        <v>0.261739</v>
      </c>
      <c r="DC35">
        <v>0.263187</v>
      </c>
      <c r="DD35">
        <v>0.274702</v>
      </c>
      <c r="DE35">
        <v>0.276472</v>
      </c>
      <c r="DF35">
        <v>0.27555099999999999</v>
      </c>
      <c r="DG35">
        <v>0.27330500000000002</v>
      </c>
      <c r="DH35">
        <v>0.27513199999999999</v>
      </c>
      <c r="DI35">
        <v>0.27027099999999998</v>
      </c>
      <c r="DJ35">
        <v>0.26948499999999997</v>
      </c>
      <c r="DK35">
        <v>0.27317799999999998</v>
      </c>
      <c r="DL35">
        <v>0.26968999999999999</v>
      </c>
      <c r="DM35">
        <v>0.26961299999999999</v>
      </c>
      <c r="DN35">
        <v>0.25935900000000001</v>
      </c>
      <c r="DO35">
        <v>0.27562799999999998</v>
      </c>
      <c r="DP35">
        <v>0.28190900000000002</v>
      </c>
    </row>
    <row r="36" spans="1:120" x14ac:dyDescent="0.2">
      <c r="A36" t="s">
        <v>180</v>
      </c>
      <c r="B36" t="s">
        <v>145</v>
      </c>
      <c r="C36" t="s">
        <v>75</v>
      </c>
      <c r="D36">
        <v>-9999</v>
      </c>
      <c r="E36">
        <v>-9999</v>
      </c>
      <c r="F36">
        <v>0.32554499999999997</v>
      </c>
      <c r="G36">
        <v>0.28377000000000002</v>
      </c>
      <c r="H36">
        <v>0.27614100000000003</v>
      </c>
      <c r="I36">
        <v>0.26785599999999998</v>
      </c>
      <c r="J36">
        <v>0.26406299999999999</v>
      </c>
      <c r="K36">
        <v>0.25948500000000002</v>
      </c>
      <c r="L36">
        <v>0.25626599999999999</v>
      </c>
      <c r="M36">
        <v>0.25348900000000002</v>
      </c>
      <c r="N36">
        <v>0.25187900000000002</v>
      </c>
      <c r="O36">
        <v>0.24992800000000001</v>
      </c>
      <c r="P36">
        <v>0.24904399999999999</v>
      </c>
      <c r="Q36">
        <v>0.248945</v>
      </c>
      <c r="R36">
        <v>0.24900800000000001</v>
      </c>
      <c r="S36">
        <v>0.249614</v>
      </c>
      <c r="T36">
        <v>0.25012299999999998</v>
      </c>
      <c r="U36">
        <v>0.25120199999999998</v>
      </c>
      <c r="V36">
        <v>0.25220199999999998</v>
      </c>
      <c r="W36">
        <v>0.25269000000000003</v>
      </c>
      <c r="X36">
        <v>0.25418299999999999</v>
      </c>
      <c r="Y36">
        <v>0.25437100000000001</v>
      </c>
      <c r="Z36">
        <v>0.25602999999999998</v>
      </c>
      <c r="AA36">
        <v>0.25613900000000001</v>
      </c>
      <c r="AB36">
        <v>0.25713200000000003</v>
      </c>
      <c r="AC36">
        <v>0.257934</v>
      </c>
      <c r="AD36">
        <v>0.25846999999999998</v>
      </c>
      <c r="AE36">
        <v>0.258629</v>
      </c>
      <c r="AF36">
        <v>0.25942700000000002</v>
      </c>
      <c r="AG36">
        <v>0.25984699999999999</v>
      </c>
      <c r="AH36">
        <v>0.260411</v>
      </c>
      <c r="AI36">
        <v>0.26128099999999999</v>
      </c>
      <c r="AJ36">
        <v>0.26078000000000001</v>
      </c>
      <c r="AK36">
        <v>0.26112200000000002</v>
      </c>
      <c r="AL36">
        <v>0.261374</v>
      </c>
      <c r="AM36">
        <v>0.26142399999999999</v>
      </c>
      <c r="AN36">
        <v>0.26211499999999999</v>
      </c>
      <c r="AO36">
        <v>0.26285799999999998</v>
      </c>
      <c r="AP36">
        <v>0.26308799999999999</v>
      </c>
      <c r="AQ36">
        <v>0.263378</v>
      </c>
      <c r="AR36">
        <v>0.26360600000000001</v>
      </c>
      <c r="AS36">
        <v>0.26346900000000001</v>
      </c>
      <c r="AT36">
        <v>0.263687</v>
      </c>
      <c r="AU36">
        <v>0.26345800000000003</v>
      </c>
      <c r="AV36">
        <v>0.26468599999999998</v>
      </c>
      <c r="AW36">
        <v>0.26481500000000002</v>
      </c>
      <c r="AX36">
        <v>0.2651</v>
      </c>
      <c r="AY36">
        <v>0.26568900000000001</v>
      </c>
      <c r="AZ36">
        <v>0.265316</v>
      </c>
      <c r="BA36">
        <v>0.265123</v>
      </c>
      <c r="BB36">
        <v>0.26547300000000001</v>
      </c>
      <c r="BC36">
        <v>0.26553100000000002</v>
      </c>
      <c r="BD36">
        <v>0.26590799999999998</v>
      </c>
      <c r="BE36">
        <v>0.26670100000000002</v>
      </c>
      <c r="BF36">
        <v>0.26622400000000002</v>
      </c>
      <c r="BG36">
        <v>0.26688000000000001</v>
      </c>
      <c r="BH36">
        <v>0.26703399999999999</v>
      </c>
      <c r="BI36">
        <v>0.26704699999999998</v>
      </c>
      <c r="BJ36">
        <v>0.26767200000000002</v>
      </c>
      <c r="BK36">
        <v>0.26793299999999998</v>
      </c>
      <c r="BL36">
        <v>0.26769199999999999</v>
      </c>
      <c r="BM36">
        <v>0.26856400000000002</v>
      </c>
      <c r="BN36">
        <v>0.26891500000000002</v>
      </c>
      <c r="BO36">
        <v>0.26939400000000002</v>
      </c>
      <c r="BP36">
        <v>0.26978600000000003</v>
      </c>
      <c r="BQ36">
        <v>0.26888800000000002</v>
      </c>
      <c r="BR36">
        <v>0.27017000000000002</v>
      </c>
      <c r="BS36">
        <v>0.27024100000000001</v>
      </c>
      <c r="BT36">
        <v>0.27085700000000001</v>
      </c>
      <c r="BU36">
        <v>0.27110099999999998</v>
      </c>
      <c r="BV36">
        <v>0.270619</v>
      </c>
      <c r="BW36">
        <v>0.27018199999999998</v>
      </c>
      <c r="BX36">
        <v>0.276281</v>
      </c>
      <c r="BY36">
        <v>0.27202399999999999</v>
      </c>
      <c r="BZ36">
        <v>0.265071</v>
      </c>
      <c r="CA36">
        <v>0.27647500000000003</v>
      </c>
      <c r="CB36">
        <v>0.27213300000000001</v>
      </c>
      <c r="CC36">
        <v>0.26058399999999998</v>
      </c>
      <c r="CD36">
        <v>0.27493499999999998</v>
      </c>
      <c r="CE36">
        <v>0.26580199999999998</v>
      </c>
      <c r="CF36">
        <v>0.26361499999999999</v>
      </c>
      <c r="CG36">
        <v>0.264206</v>
      </c>
      <c r="CH36">
        <v>0.28095999999999999</v>
      </c>
      <c r="CI36">
        <v>0.286047</v>
      </c>
      <c r="CJ36">
        <v>0.26355400000000001</v>
      </c>
      <c r="CK36">
        <v>0.28389799999999998</v>
      </c>
      <c r="CL36">
        <v>0.28565699999999999</v>
      </c>
      <c r="CM36">
        <v>0.29520999999999997</v>
      </c>
      <c r="CN36">
        <v>0.27826099999999998</v>
      </c>
      <c r="CO36">
        <v>0.27362900000000001</v>
      </c>
      <c r="CP36">
        <v>0.26643499999999998</v>
      </c>
      <c r="CQ36">
        <v>0.28194799999999998</v>
      </c>
      <c r="CR36">
        <v>0.28144200000000003</v>
      </c>
      <c r="CS36">
        <v>0.27429500000000001</v>
      </c>
      <c r="CT36">
        <v>0.264436</v>
      </c>
      <c r="CU36">
        <v>0.28583399999999998</v>
      </c>
      <c r="CV36">
        <v>0.28900900000000002</v>
      </c>
      <c r="CW36">
        <v>0.27663500000000002</v>
      </c>
      <c r="CX36">
        <v>0.27663599999999999</v>
      </c>
      <c r="CY36">
        <v>0.27202999999999999</v>
      </c>
      <c r="CZ36">
        <v>0.28541699999999998</v>
      </c>
      <c r="DA36">
        <v>0.27399600000000002</v>
      </c>
      <c r="DB36">
        <v>0.26412600000000003</v>
      </c>
      <c r="DC36">
        <v>0.27082699999999998</v>
      </c>
      <c r="DD36">
        <v>0.268955</v>
      </c>
      <c r="DE36">
        <v>0.27714499999999997</v>
      </c>
      <c r="DF36">
        <v>0.27948099999999998</v>
      </c>
      <c r="DG36">
        <v>0.28556100000000001</v>
      </c>
      <c r="DH36">
        <v>0.282746</v>
      </c>
      <c r="DI36">
        <v>0.27633000000000002</v>
      </c>
      <c r="DJ36">
        <v>0.27015400000000001</v>
      </c>
      <c r="DK36">
        <v>0.26609100000000002</v>
      </c>
      <c r="DL36">
        <v>0.26842700000000003</v>
      </c>
      <c r="DM36">
        <v>0.28827799999999998</v>
      </c>
      <c r="DN36">
        <v>0.26242900000000002</v>
      </c>
      <c r="DO36">
        <v>0.26534400000000002</v>
      </c>
      <c r="DP36">
        <v>0.27383600000000002</v>
      </c>
    </row>
    <row r="37" spans="1:120" x14ac:dyDescent="0.2">
      <c r="A37" t="s">
        <v>181</v>
      </c>
      <c r="B37" t="s">
        <v>145</v>
      </c>
      <c r="C37" t="s">
        <v>75</v>
      </c>
      <c r="D37">
        <v>-9999</v>
      </c>
      <c r="E37">
        <v>-9999</v>
      </c>
      <c r="F37">
        <v>0.3</v>
      </c>
      <c r="G37">
        <v>0.262625</v>
      </c>
      <c r="H37">
        <v>0.27041300000000001</v>
      </c>
      <c r="I37">
        <v>0.28672500000000001</v>
      </c>
      <c r="J37">
        <v>0.30044500000000002</v>
      </c>
      <c r="K37">
        <v>0.30888900000000002</v>
      </c>
      <c r="L37">
        <v>0.31389</v>
      </c>
      <c r="M37">
        <v>0.31754599999999999</v>
      </c>
      <c r="N37">
        <v>0.32024999999999998</v>
      </c>
      <c r="O37">
        <v>0.322098</v>
      </c>
      <c r="P37">
        <v>0.32333499999999998</v>
      </c>
      <c r="Q37">
        <v>0.32423600000000002</v>
      </c>
      <c r="R37">
        <v>0.32486500000000001</v>
      </c>
      <c r="S37">
        <v>0.32549699999999998</v>
      </c>
      <c r="T37">
        <v>0.32578000000000001</v>
      </c>
      <c r="U37">
        <v>0.32603100000000002</v>
      </c>
      <c r="V37">
        <v>0.32662600000000003</v>
      </c>
      <c r="W37">
        <v>0.32669599999999999</v>
      </c>
      <c r="X37">
        <v>0.32694299999999998</v>
      </c>
      <c r="Y37">
        <v>0.32746199999999998</v>
      </c>
      <c r="Z37">
        <v>0.32763599999999998</v>
      </c>
      <c r="AA37">
        <v>0.32743800000000001</v>
      </c>
      <c r="AB37">
        <v>0.32738499999999998</v>
      </c>
      <c r="AC37">
        <v>0.32771899999999998</v>
      </c>
      <c r="AD37">
        <v>0.32799400000000001</v>
      </c>
      <c r="AE37">
        <v>0.32795800000000003</v>
      </c>
      <c r="AF37">
        <v>0.32810299999999998</v>
      </c>
      <c r="AG37">
        <v>0.32844699999999999</v>
      </c>
      <c r="AH37">
        <v>0.328546</v>
      </c>
      <c r="AI37">
        <v>0.32908500000000002</v>
      </c>
      <c r="AJ37">
        <v>0.32964399999999999</v>
      </c>
      <c r="AK37">
        <v>0.33001799999999998</v>
      </c>
      <c r="AL37">
        <v>0.33050099999999999</v>
      </c>
      <c r="AM37">
        <v>0.33055400000000001</v>
      </c>
      <c r="AN37">
        <v>0.33051700000000001</v>
      </c>
      <c r="AO37">
        <v>0.33060099999999998</v>
      </c>
      <c r="AP37">
        <v>0.33117999999999997</v>
      </c>
      <c r="AQ37">
        <v>0.33129599999999998</v>
      </c>
      <c r="AR37">
        <v>0.331534</v>
      </c>
      <c r="AS37">
        <v>0.33199499999999998</v>
      </c>
      <c r="AT37">
        <v>0.332455</v>
      </c>
      <c r="AU37">
        <v>0.33261200000000002</v>
      </c>
      <c r="AV37">
        <v>0.33215299999999998</v>
      </c>
      <c r="AW37">
        <v>0.33225500000000002</v>
      </c>
      <c r="AX37">
        <v>0.33300099999999999</v>
      </c>
      <c r="AY37">
        <v>0.33329599999999998</v>
      </c>
      <c r="AZ37">
        <v>0.33347100000000002</v>
      </c>
      <c r="BA37">
        <v>0.33405299999999999</v>
      </c>
      <c r="BB37">
        <v>0.33419399999999999</v>
      </c>
      <c r="BC37">
        <v>0.33387299999999998</v>
      </c>
      <c r="BD37">
        <v>0.33400600000000003</v>
      </c>
      <c r="BE37">
        <v>0.33484900000000001</v>
      </c>
      <c r="BF37">
        <v>0.33554800000000001</v>
      </c>
      <c r="BG37">
        <v>0.33575300000000002</v>
      </c>
      <c r="BH37">
        <v>0.33631</v>
      </c>
      <c r="BI37">
        <v>0.337177</v>
      </c>
      <c r="BJ37">
        <v>0.33802100000000002</v>
      </c>
      <c r="BK37">
        <v>0.33836899999999998</v>
      </c>
      <c r="BL37">
        <v>0.33879199999999998</v>
      </c>
      <c r="BM37">
        <v>0.33884399999999998</v>
      </c>
      <c r="BN37">
        <v>0.33924100000000001</v>
      </c>
      <c r="BO37">
        <v>0.340119</v>
      </c>
      <c r="BP37">
        <v>0.34071099999999999</v>
      </c>
      <c r="BQ37">
        <v>0.34131800000000001</v>
      </c>
      <c r="BR37">
        <v>0.34197499999999997</v>
      </c>
      <c r="BS37">
        <v>0.34256599999999998</v>
      </c>
      <c r="BT37">
        <v>0.343061</v>
      </c>
      <c r="BU37">
        <v>0.34347499999999997</v>
      </c>
      <c r="BV37">
        <v>0.343727</v>
      </c>
      <c r="BW37">
        <v>0.33633800000000003</v>
      </c>
      <c r="BX37">
        <v>0.34377799999999997</v>
      </c>
      <c r="BY37">
        <v>0.34088099999999999</v>
      </c>
      <c r="BZ37">
        <v>0.34498800000000002</v>
      </c>
      <c r="CA37">
        <v>0.35670499999999999</v>
      </c>
      <c r="CB37">
        <v>0.36154700000000001</v>
      </c>
      <c r="CC37">
        <v>0.36647099999999999</v>
      </c>
      <c r="CD37">
        <v>0.36429800000000001</v>
      </c>
      <c r="CE37">
        <v>0.349688</v>
      </c>
      <c r="CF37">
        <v>0.32855899999999999</v>
      </c>
      <c r="CG37">
        <v>0.33802900000000002</v>
      </c>
      <c r="CH37">
        <v>0.34407900000000002</v>
      </c>
      <c r="CI37">
        <v>0.34245700000000001</v>
      </c>
      <c r="CJ37">
        <v>0.34796300000000002</v>
      </c>
      <c r="CK37">
        <v>0.35380699999999998</v>
      </c>
      <c r="CL37">
        <v>0.353659</v>
      </c>
      <c r="CM37">
        <v>0.34424199999999999</v>
      </c>
      <c r="CN37">
        <v>0.33734399999999998</v>
      </c>
      <c r="CO37">
        <v>0.34226099999999998</v>
      </c>
      <c r="CP37">
        <v>0.34523700000000002</v>
      </c>
      <c r="CQ37">
        <v>0.34494900000000001</v>
      </c>
      <c r="CR37">
        <v>0.33591900000000002</v>
      </c>
      <c r="CS37">
        <v>0.347335</v>
      </c>
      <c r="CT37">
        <v>0.35741899999999999</v>
      </c>
      <c r="CU37">
        <v>0.35397699999999999</v>
      </c>
      <c r="CV37">
        <v>0.35399700000000001</v>
      </c>
      <c r="CW37">
        <v>0.35626999999999998</v>
      </c>
      <c r="CX37">
        <v>0.35297499999999998</v>
      </c>
      <c r="CY37">
        <v>0.35548200000000002</v>
      </c>
      <c r="CZ37">
        <v>0.34493400000000002</v>
      </c>
      <c r="DA37">
        <v>0.338723</v>
      </c>
      <c r="DB37">
        <v>0.32304300000000002</v>
      </c>
      <c r="DC37">
        <v>0.33935999999999999</v>
      </c>
      <c r="DD37">
        <v>0.36027999999999999</v>
      </c>
      <c r="DE37">
        <v>0.36093500000000001</v>
      </c>
      <c r="DF37">
        <v>0.36000399999999999</v>
      </c>
      <c r="DG37">
        <v>0.35298000000000002</v>
      </c>
      <c r="DH37">
        <v>0.34881400000000001</v>
      </c>
      <c r="DI37">
        <v>0.361674</v>
      </c>
      <c r="DJ37">
        <v>0.363707</v>
      </c>
      <c r="DK37">
        <v>0.36180699999999999</v>
      </c>
      <c r="DL37">
        <v>0.34921799999999997</v>
      </c>
      <c r="DM37">
        <v>0.32921099999999998</v>
      </c>
      <c r="DN37">
        <v>0.34685199999999999</v>
      </c>
      <c r="DO37">
        <v>0.36424200000000001</v>
      </c>
      <c r="DP37">
        <v>0.37297999999999998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area</vt:lpstr>
      <vt:lpstr>budget</vt:lpstr>
      <vt:lpstr>Trends</vt:lpstr>
      <vt:lpstr>sum_all_txt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Jinxun</dc:creator>
  <cp:lastModifiedBy>Liu, Jinxun</cp:lastModifiedBy>
  <cp:revision>0</cp:revision>
  <dcterms:created xsi:type="dcterms:W3CDTF">2014-01-05T02:11:13Z</dcterms:created>
  <dcterms:modified xsi:type="dcterms:W3CDTF">2018-07-21T06:36:41Z</dcterms:modified>
</cp:coreProperties>
</file>