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/Documents/GitHub/HW3-112306034/"/>
    </mc:Choice>
  </mc:AlternateContent>
  <xr:revisionPtr revIDLastSave="0" documentId="8_{6DAF2968-DD7D-B041-94A0-B1AC5A877CAA}" xr6:coauthVersionLast="47" xr6:coauthVersionMax="47" xr10:uidLastSave="{00000000-0000-0000-0000-000000000000}"/>
  <bookViews>
    <workbookView xWindow="0" yWindow="740" windowWidth="15420" windowHeight="18380" xr2:uid="{60C2E2F6-AD98-4042-9BF5-DA3DB7B4AD4C}"/>
  </bookViews>
  <sheets>
    <sheet name="工作表1" sheetId="1" r:id="rId1"/>
  </sheets>
  <definedNames>
    <definedName name="_xlnm._FilterDatabase" localSheetId="0" hidden="1">工作表1!$A$1:$L$16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  <c r="L2" i="1"/>
  <c r="J2" i="1"/>
  <c r="J15" i="1"/>
  <c r="K15" i="1" s="1" a="1"/>
  <c r="K15" i="1" s="1"/>
  <c r="H17" i="1"/>
  <c r="D17" i="1"/>
  <c r="C17" i="1"/>
  <c r="L4" i="1"/>
  <c r="L5" i="1"/>
  <c r="L6" i="1"/>
  <c r="L7" i="1"/>
  <c r="L8" i="1"/>
  <c r="L9" i="1"/>
  <c r="L10" i="1"/>
  <c r="L11" i="1"/>
  <c r="L12" i="1"/>
  <c r="L14" i="1"/>
  <c r="K4" i="1" a="1"/>
  <c r="K4" i="1" s="1"/>
  <c r="K5" i="1" a="1"/>
  <c r="K5" i="1"/>
  <c r="K6" i="1" a="1"/>
  <c r="K6" i="1"/>
  <c r="K7" i="1" a="1"/>
  <c r="K7" i="1" s="1"/>
  <c r="K8" i="1" a="1"/>
  <c r="K8" i="1" s="1"/>
  <c r="K9" i="1" a="1"/>
  <c r="K9" i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2" i="1" a="1"/>
  <c r="K2" i="1" s="1"/>
  <c r="J14" i="1"/>
  <c r="J13" i="1"/>
  <c r="J12" i="1"/>
  <c r="J11" i="1"/>
  <c r="J10" i="1"/>
  <c r="J9" i="1"/>
  <c r="J8" i="1"/>
  <c r="J7" i="1"/>
  <c r="J6" i="1"/>
  <c r="J5" i="1"/>
  <c r="J4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J3" i="1" s="1"/>
  <c r="H2" i="1"/>
  <c r="L19" i="1" l="1"/>
  <c r="L18" i="1"/>
  <c r="K3" i="1" a="1"/>
  <c r="K3" i="1" s="1"/>
  <c r="L3" i="1"/>
  <c r="J17" i="1"/>
  <c r="L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<sst xmlns="http://schemas.openxmlformats.org/spreadsheetml/2006/main" count="34" uniqueCount="34">
  <si>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</si>
  <si>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</si>
  <si>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</si>
  <si>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</si>
  <si>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</si>
  <si>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</si>
  <si>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</si>
  <si>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</si>
  <si>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</si>
  <si>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</si>
  <si>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</si>
  <si>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</si>
  <si>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</si>
  <si>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</si>
  <si>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</si>
  <si>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</si>
  <si>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</si>
  <si>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</si>
  <si>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</si>
  <si>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</si>
  <si>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</si>
  <si>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</si>
  <si>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</si>
  <si>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</si>
  <si>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</si>
  <si>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</si>
  <si>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</si>
  <si>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</si>
  <si>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</si>
  <si>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</si>
  <si>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</si>
  <si>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王小明</t>
    <phoneticPr fontId="2" type="noConversion"/>
  </si>
  <si>
    <t>fail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</si>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</sst>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/>
    </xf>
    <xf numFmtId="0" fontId="0" fillId="0" borderId="0" xfId="0" quotePrefix="1">
      <alignment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王小明</c:v>
                </c:pt>
                <c:pt idx="1">
                  <c:v>陳小奇</c:v>
                </c:pt>
                <c:pt idx="2">
                  <c:v>陳慢慢</c:v>
                </c:pt>
                <c:pt idx="3">
                  <c:v>何大美</c:v>
                </c:pt>
                <c:pt idx="4">
                  <c:v>羅小花</c:v>
                </c:pt>
                <c:pt idx="5">
                  <c:v>李大仁</c:v>
                </c:pt>
                <c:pt idx="6">
                  <c:v>李小君</c:v>
                </c:pt>
                <c:pt idx="7">
                  <c:v>李大月</c:v>
                </c:pt>
                <c:pt idx="8">
                  <c:v>李大輝</c:v>
                </c:pt>
                <c:pt idx="9">
                  <c:v>黃阿坤</c:v>
                </c:pt>
                <c:pt idx="10">
                  <c:v>宋小倫</c:v>
                </c:pt>
                <c:pt idx="11">
                  <c:v>林大義</c:v>
                </c:pt>
                <c:pt idx="12">
                  <c:v>白阿國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</c:v>
                </c:pt>
                <c:pt idx="5">
                  <c:v>80.8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CA-264A-9D2A-9B834CB6465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054551920"/>
        <c:axId val="2054970016"/>
      </c:barChart>
      <c:catAx>
        <c:axId val="205455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4970016"/>
        <c:crosses val="autoZero"/>
        <c:auto val="1"/>
        <c:lblAlgn val="ctr"/>
        <c:lblOffset val="100"/>
        <c:noMultiLvlLbl val="0"/>
      </c:catAx>
      <c:valAx>
        <c:axId val="20549700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455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28A-6A44-865F-9CBE10D0A27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28A-6A44-865F-9CBE10D0A27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工作表1!$K$18:$K$19</c:f>
              <c:strCache>
                <c:ptCount val="2"/>
                <c:pt idx="0">
                  <c:v>fail</c:v>
                </c:pt>
                <c:pt idx="1">
                  <c:v>pass</c:v>
                </c:pt>
              </c:strCache>
            </c:strRef>
          </c:cat>
          <c:val>
            <c:numRef>
              <c:f>工作表1!$L$18:$L$19</c:f>
              <c:numCache>
                <c:formatCode>General</c:formatCode>
                <c:ptCount val="2"/>
                <c:pt idx="0">
                  <c:v>2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CD-274D-B256-AD11F8A6F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838200</xdr:colOff>
      <xdr:row>24</xdr:row>
      <xdr:rowOff>25400</xdr:rowOff>
    </xdr:from>
    <xdr:to>
      <xdr:col>10</xdr:col>
      <xdr:colOff>1016000</xdr:colOff>
      <xdr:row>35</xdr:row>
      <xdr:rowOff>31750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A10203B-FC69-FD69-F094-E028CF85E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1016000</xdr:colOff>
      <xdr:row>19</xdr:row>
      <xdr:rowOff>25400</xdr:rowOff>
    </xdr:from>
    <xdr:to>
      <xdr:col>13</xdr:col>
      <xdr:colOff>266700</xdr:colOff>
      <xdr:row>31</xdr:row>
      <xdr:rowOff>44450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F2A42528-8E63-78B7-7A8C-E5EE9020F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F1" workbookViewId="0">
      <selection activeCell="L17" sqref="L17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3" t="s">
        <v>21</v>
      </c>
      <c r="I1" s="1" t="s">
        <v>20</v>
      </c>
      <c r="J1" s="3" t="s">
        <v>22</v>
      </c>
      <c r="K1" s="3" t="s">
        <v>23</v>
      </c>
      <c r="L1" s="3" t="s">
        <v>24</v>
      </c>
    </row>
    <row r="2" spans="1:12">
      <c r="A2" s="1">
        <v>1</v>
      </c>
      <c r="B2" s="1" t="s">
        <v>31</v>
      </c>
      <c r="C2" s="1">
        <v>65</v>
      </c>
      <c r="D2" s="1">
        <v>54</v>
      </c>
      <c r="E2" s="1">
        <v>88</v>
      </c>
      <c r="F2" s="1">
        <v>92</v>
      </c>
      <c r="G2" s="1">
        <v>67</v>
      </c>
      <c r="H2" s="5">
        <f t="shared" ref="H2:H15" si="0">AVERAGE(C2:G2)</f>
        <v>73.2</v>
      </c>
      <c r="I2" s="1">
        <v>82</v>
      </c>
      <c r="J2">
        <f t="shared" ref="J2:J15" si="1">H2 * 0.5 + I2 * 0.5</f>
        <v>77.599999999999994</v>
      </c>
      <c r="K2" t="str" cm="1">
        <f t="array" ref="K2">_xlfn.IFS(J2&gt;=90,"A",J2&gt;=80,"B",J2 &gt;= 70,"C",J2 &gt;= 60,"D",J2 &gt;= 0,"F")</f>
        <v>C</v>
      </c>
      <c r="L2" t="str">
        <f>IF(J2 &gt;= 60,"及格","不及格")</f>
        <v>及格</v>
      </c>
    </row>
    <row r="3" spans="1:12">
      <c r="A3" s="1">
        <v>2</v>
      </c>
      <c r="B3" s="1" t="s">
        <v>4</v>
      </c>
      <c r="C3" s="1">
        <v>78</v>
      </c>
      <c r="D3" s="1">
        <v>89</v>
      </c>
      <c r="E3" s="1">
        <v>90</v>
      </c>
      <c r="F3" s="1">
        <v>77</v>
      </c>
      <c r="G3" s="1">
        <v>73</v>
      </c>
      <c r="H3" s="1">
        <f t="shared" si="0"/>
        <v>81.400000000000006</v>
      </c>
      <c r="I3" s="1">
        <v>88</v>
      </c>
      <c r="J3">
        <f t="shared" si="1"/>
        <v>84.7</v>
      </c>
      <c r="K3" t="str" cm="1">
        <f t="array" ref="K3">_xlfn.IFS(J3&gt;=90,"A",J3&gt;=80,"B",J3 &gt;= 70,"C",J3 &gt;= 60,"D",J3 &gt;= 0,"F")</f>
        <v>B</v>
      </c>
      <c r="L3" t="str">
        <f t="shared" ref="L3:L15" si="2">IF(J3 &gt;= 60,"及格","不及格")</f>
        <v>及格</v>
      </c>
    </row>
    <row r="4" spans="1:12">
      <c r="A4" s="1">
        <v>3</v>
      </c>
      <c r="B4" s="1" t="s">
        <v>1</v>
      </c>
      <c r="C4" s="1">
        <v>88</v>
      </c>
      <c r="D4" s="1">
        <v>96</v>
      </c>
      <c r="E4" s="1">
        <v>79</v>
      </c>
      <c r="F4" s="1">
        <v>82</v>
      </c>
      <c r="G4" s="1">
        <v>85</v>
      </c>
      <c r="H4" s="1">
        <f t="shared" si="0"/>
        <v>86</v>
      </c>
      <c r="I4" s="1">
        <v>94</v>
      </c>
      <c r="J4">
        <f t="shared" si="1"/>
        <v>90</v>
      </c>
      <c r="K4" t="str" cm="1">
        <f t="array" ref="K4">_xlfn.IFS(J4&gt;=90,"A",J4&gt;=80,"B",J4 &gt;= 70,"C",J4 &gt;= 60,"D",J4 &gt;= 0,"F")</f>
        <v>A</v>
      </c>
      <c r="L4" t="str">
        <f t="shared" si="2"/>
        <v>及格</v>
      </c>
    </row>
    <row r="5" spans="1:12">
      <c r="A5" s="1">
        <v>4</v>
      </c>
      <c r="B5" s="1" t="s">
        <v>0</v>
      </c>
      <c r="C5" s="1">
        <v>98</v>
      </c>
      <c r="D5" s="1">
        <v>90</v>
      </c>
      <c r="E5" s="1">
        <v>95</v>
      </c>
      <c r="F5" s="1">
        <v>94</v>
      </c>
      <c r="G5" s="1">
        <v>95</v>
      </c>
      <c r="H5" s="1">
        <f t="shared" si="0"/>
        <v>94.4</v>
      </c>
      <c r="I5" s="1">
        <v>89</v>
      </c>
      <c r="J5">
        <f t="shared" si="1"/>
        <v>91.7</v>
      </c>
      <c r="K5" t="str" cm="1">
        <f t="array" ref="K5">_xlfn.IFS(J5&gt;=90,"A",J5&gt;=80,"B",J5 &gt;= 70,"C",J5 &gt;= 60,"D",J5 &gt;= 0,"F")</f>
        <v>A</v>
      </c>
      <c r="L5" t="str">
        <f t="shared" si="2"/>
        <v>及格</v>
      </c>
    </row>
    <row r="6" spans="1:12">
      <c r="A6" s="1">
        <v>5</v>
      </c>
      <c r="B6" s="1" t="s">
        <v>5</v>
      </c>
      <c r="C6" s="1">
        <v>87</v>
      </c>
      <c r="D6" s="1">
        <v>76</v>
      </c>
      <c r="E6" s="1">
        <v>78</v>
      </c>
      <c r="F6" s="1">
        <v>82</v>
      </c>
      <c r="G6" s="1">
        <v>80</v>
      </c>
      <c r="H6" s="1">
        <f t="shared" si="0"/>
        <v>80.599999999999994</v>
      </c>
      <c r="I6" s="1">
        <v>81</v>
      </c>
      <c r="J6">
        <f t="shared" si="1"/>
        <v>80.8</v>
      </c>
      <c r="K6" t="str" cm="1">
        <f t="array" ref="K6">_xlfn.IFS(J6&gt;=90,"A",J6&gt;=80,"B",J6 &gt;= 70,"C",J6 &gt;= 60,"D",J6 &gt;= 0,"F")</f>
        <v>B</v>
      </c>
      <c r="L6" t="str">
        <f t="shared" si="2"/>
        <v>及格</v>
      </c>
    </row>
    <row r="7" spans="1:12">
      <c r="A7" s="1">
        <v>6</v>
      </c>
      <c r="B7" s="1" t="s">
        <v>3</v>
      </c>
      <c r="C7" s="1">
        <v>67</v>
      </c>
      <c r="D7" s="1">
        <v>79</v>
      </c>
      <c r="E7" s="1">
        <v>82</v>
      </c>
      <c r="F7" s="1">
        <v>85</v>
      </c>
      <c r="G7" s="1">
        <v>95</v>
      </c>
      <c r="H7" s="1">
        <f t="shared" si="0"/>
        <v>81.599999999999994</v>
      </c>
      <c r="I7" s="1">
        <v>80</v>
      </c>
      <c r="J7">
        <f t="shared" si="1"/>
        <v>80.8</v>
      </c>
      <c r="K7" t="str" cm="1">
        <f t="array" ref="K7">_xlfn.IFS(J7&gt;=90,"A",J7&gt;=80,"B",J7 &gt;= 70,"C",J7 &gt;= 60,"D",J7 &gt;= 0,"F")</f>
        <v>B</v>
      </c>
      <c r="L7" t="str">
        <f t="shared" si="2"/>
        <v>及格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 &gt;= 70,"C",J8 &gt;= 60,"D",J8 &gt;= 0,"F")</f>
        <v>C</v>
      </c>
      <c r="L8" t="str">
        <f t="shared" si="2"/>
        <v>及格</v>
      </c>
    </row>
    <row r="9" spans="1:12">
      <c r="A9" s="1">
        <v>8</v>
      </c>
      <c r="B9" s="1" t="s">
        <v>9</v>
      </c>
      <c r="C9" s="1">
        <v>72</v>
      </c>
      <c r="D9" s="1">
        <v>83</v>
      </c>
      <c r="E9" s="1">
        <v>62</v>
      </c>
      <c r="F9" s="2">
        <v>67</v>
      </c>
      <c r="G9" s="1">
        <v>82</v>
      </c>
      <c r="H9" s="1">
        <f t="shared" si="0"/>
        <v>73.2</v>
      </c>
      <c r="I9" s="1">
        <v>88</v>
      </c>
      <c r="J9">
        <f t="shared" si="1"/>
        <v>80.599999999999994</v>
      </c>
      <c r="K9" t="str" cm="1">
        <f t="array" ref="K9">_xlfn.IFS(J9&gt;=90,"A",J9&gt;=80,"B",J9 &gt;= 70,"C",J9 &gt;= 60,"D",J9 &gt;= 0,"F")</f>
        <v>B</v>
      </c>
      <c r="L9" t="str">
        <f t="shared" si="2"/>
        <v>及格</v>
      </c>
    </row>
    <row r="10" spans="1:12">
      <c r="A10" s="1">
        <v>9</v>
      </c>
      <c r="B10" s="1" t="s">
        <v>7</v>
      </c>
      <c r="C10" s="1">
        <v>86</v>
      </c>
      <c r="D10" s="1">
        <v>92</v>
      </c>
      <c r="E10" s="1">
        <v>79</v>
      </c>
      <c r="F10" s="1">
        <v>73</v>
      </c>
      <c r="G10" s="1">
        <v>47</v>
      </c>
      <c r="H10" s="1">
        <f t="shared" si="0"/>
        <v>75.400000000000006</v>
      </c>
      <c r="I10" s="1">
        <v>73</v>
      </c>
      <c r="J10">
        <f t="shared" si="1"/>
        <v>74.2</v>
      </c>
      <c r="K10" t="str" cm="1">
        <f t="array" ref="K10">_xlfn.IFS(J10&gt;=90,"A",J10&gt;=80,"B",J10 &gt;= 70,"C",J10 &gt;= 60,"D",J10 &gt;= 0,"F")</f>
        <v>C</v>
      </c>
      <c r="L10" t="str">
        <f t="shared" si="2"/>
        <v>及格</v>
      </c>
    </row>
    <row r="11" spans="1:12">
      <c r="A11" s="1">
        <v>10</v>
      </c>
      <c r="B11" s="1" t="s">
        <v>2</v>
      </c>
      <c r="C11" s="1">
        <v>90</v>
      </c>
      <c r="D11" s="1">
        <v>64</v>
      </c>
      <c r="E11" s="1">
        <v>91</v>
      </c>
      <c r="F11" s="1">
        <v>82</v>
      </c>
      <c r="G11" s="1">
        <v>85</v>
      </c>
      <c r="H11" s="1">
        <f t="shared" si="0"/>
        <v>82.4</v>
      </c>
      <c r="I11" s="1">
        <v>80</v>
      </c>
      <c r="J11">
        <f t="shared" si="1"/>
        <v>81.2</v>
      </c>
      <c r="K11" t="str" cm="1">
        <f t="array" ref="K11">_xlfn.IFS(J11&gt;=90,"A",J11&gt;=80,"B",J11 &gt;= 70,"C",J11 &gt;= 60,"D",J11 &gt;= 0,"F")</f>
        <v>B</v>
      </c>
      <c r="L11" t="str">
        <f t="shared" si="2"/>
        <v>及格</v>
      </c>
    </row>
    <row r="12" spans="1:12">
      <c r="A12" s="1">
        <v>11</v>
      </c>
      <c r="B12" s="1" t="s">
        <v>11</v>
      </c>
      <c r="C12" s="1">
        <v>81</v>
      </c>
      <c r="D12" s="1">
        <v>55</v>
      </c>
      <c r="E12" s="1">
        <v>62</v>
      </c>
      <c r="F12" s="1">
        <v>47</v>
      </c>
      <c r="G12" s="1">
        <v>79</v>
      </c>
      <c r="H12" s="1">
        <f t="shared" si="0"/>
        <v>64.8</v>
      </c>
      <c r="I12" s="1">
        <v>69</v>
      </c>
      <c r="J12">
        <f t="shared" si="1"/>
        <v>66.900000000000006</v>
      </c>
      <c r="K12" t="str" cm="1">
        <f t="array" ref="K12">_xlfn.IFS(J12&gt;=90,"A",J12&gt;=80,"B",J12 &gt;= 70,"C",J12 &gt;= 60,"D",J12 &gt;= 0,"F")</f>
        <v>D</v>
      </c>
      <c r="L12" t="str">
        <f t="shared" si="2"/>
        <v>及格</v>
      </c>
    </row>
    <row r="13" spans="1:12">
      <c r="A13" s="1">
        <v>12</v>
      </c>
      <c r="B13" s="1" t="s">
        <v>10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 &gt;= 70,"C",J13 &gt;= 60,"D",J13 &gt;= 0,"F")</f>
        <v>F</v>
      </c>
      <c r="L13" t="str">
        <f>IF(J13 &gt;= 60,"及格","不及格")</f>
        <v>不及格</v>
      </c>
    </row>
    <row r="14" spans="1:12">
      <c r="A14" s="1">
        <v>13</v>
      </c>
      <c r="B14" s="1" t="s">
        <v>8</v>
      </c>
      <c r="C14" s="1">
        <v>67</v>
      </c>
      <c r="D14" s="1">
        <v>88</v>
      </c>
      <c r="E14" s="1">
        <v>71</v>
      </c>
      <c r="F14" s="1">
        <v>44</v>
      </c>
      <c r="G14" s="1">
        <v>97</v>
      </c>
      <c r="H14" s="1">
        <f t="shared" si="0"/>
        <v>73.400000000000006</v>
      </c>
      <c r="I14" s="1">
        <v>77</v>
      </c>
      <c r="J14">
        <f t="shared" si="1"/>
        <v>75.2</v>
      </c>
      <c r="K14" t="str" cm="1">
        <f t="array" ref="K14">_xlfn.IFS(J14&gt;=90,"A",J14&gt;=80,"B",J14 &gt;= 70,"C",J14 &gt;= 60,"D",J14 &gt;= 0,"F")</f>
        <v>C</v>
      </c>
      <c r="L14" t="str">
        <f t="shared" si="2"/>
        <v>及格</v>
      </c>
    </row>
    <row r="15" spans="1:12">
      <c r="A15" s="1">
        <v>14</v>
      </c>
      <c r="B15" s="1" t="s">
        <v>12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 &gt;= 70,"C",J15 &gt;= 60,"D",J15 &gt;= 0,"F")</f>
        <v>F</v>
      </c>
      <c r="L15" t="str">
        <f t="shared" si="2"/>
        <v>不及格</v>
      </c>
    </row>
    <row r="16" spans="1:12" ht="16">
      <c r="C16" s="4" t="s">
        <v>26</v>
      </c>
      <c r="D16" s="4" t="s">
        <v>27</v>
      </c>
      <c r="H16" s="4" t="s">
        <v>28</v>
      </c>
      <c r="J16" s="4" t="s">
        <v>25</v>
      </c>
      <c r="L16" s="4" t="s">
        <v>30</v>
      </c>
    </row>
    <row r="17" spans="3:12">
      <c r="C17">
        <f>LARGE(C2:C15,1)</f>
        <v>98</v>
      </c>
      <c r="D17">
        <f>LARGE(D2:D15,2)</f>
        <v>92</v>
      </c>
      <c r="H17" s="1">
        <f>COUNTIF(H2:H15,"&lt;=80 ")</f>
        <v>8</v>
      </c>
      <c r="J17">
        <f>AVERAGE(J2:J15)</f>
        <v>76.871428571428581</v>
      </c>
      <c r="L17" s="6"/>
    </row>
    <row r="18" spans="3:12">
      <c r="K18" t="s">
        <v>32</v>
      </c>
      <c r="L18">
        <f>COUNTIF(J2:J15, "&lt;= 60")</f>
        <v>2</v>
      </c>
    </row>
    <row r="19" spans="3:12">
      <c r="K19" t="s">
        <v>33</v>
      </c>
      <c r="L19">
        <f>COUNTIF(J2:J15,"&gt;= 60")</f>
        <v>12</v>
      </c>
    </row>
    <row r="24" spans="3:12" ht="16">
      <c r="J24" s="4" t="s">
        <v>29</v>
      </c>
    </row>
  </sheetData>
  <sortState xmlns:xlrd2="http://schemas.microsoft.com/office/spreadsheetml/2017/richdata2" ref="A2:I15">
    <sortCondition ref="A2:A15"/>
  </sortState>
  <phoneticPr fontId="2" type="noConversion"/>
  <conditionalFormatting sqref="L2:L15 L17">
    <cfRule type="containsText" dxfId="4" priority="6" operator="containsText" text="及格">
      <formula>NOT(ISERROR(SEARCH("及格",L2)))</formula>
    </cfRule>
  </conditionalFormatting>
  <conditionalFormatting sqref="K8">
    <cfRule type="cellIs" dxfId="3" priority="4" operator="equal">
      <formula>"不及格"</formula>
    </cfRule>
  </conditionalFormatting>
  <conditionalFormatting sqref="L15">
    <cfRule type="containsText" dxfId="2" priority="3" operator="containsText" text="不及格">
      <formula>NOT(ISERROR(SEARCH("不及格",L15)))</formula>
    </cfRule>
  </conditionalFormatting>
  <conditionalFormatting sqref="L13">
    <cfRule type="containsText" dxfId="1" priority="2" operator="containsText" text="不及格">
      <formula>NOT(ISERROR(SEARCH("不及格",L13)))</formula>
    </cfRule>
  </conditionalFormatting>
  <conditionalFormatting sqref="L1:L1048576">
    <cfRule type="containsText" dxfId="0" priority="1" operator="containsText" text="不及格">
      <formula>NOT(ISERROR(SEARCH("不及格",L1)))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潘振軒</cp:lastModifiedBy>
  <dcterms:created xsi:type="dcterms:W3CDTF">2023-10-19T05:27:10Z</dcterms:created>
  <dcterms:modified xsi:type="dcterms:W3CDTF">2023-10-21T07:04:46Z</dcterms:modified>
</cp:coreProperties>
</file>