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MATLAB\immunity-matlab\detailed_model_1\"/>
    </mc:Choice>
  </mc:AlternateContent>
  <bookViews>
    <workbookView xWindow="0" yWindow="0" windowWidth="28800" windowHeight="1404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1" l="1"/>
  <c r="T16" i="1"/>
  <c r="T17" i="1"/>
  <c r="T14" i="1"/>
  <c r="T11" i="1"/>
  <c r="T12" i="1"/>
  <c r="T13" i="1"/>
  <c r="T10" i="1"/>
  <c r="S15" i="1" l="1"/>
  <c r="S16" i="1"/>
  <c r="S17" i="1"/>
  <c r="S14" i="1"/>
  <c r="S11" i="1"/>
  <c r="S12" i="1"/>
  <c r="S13" i="1"/>
  <c r="S10" i="1"/>
  <c r="G25" i="3" l="1"/>
  <c r="F25" i="3"/>
  <c r="G21" i="3"/>
  <c r="F21" i="3"/>
  <c r="G95" i="1" l="1"/>
  <c r="G94" i="1"/>
  <c r="F95" i="1"/>
  <c r="F94" i="1"/>
  <c r="G91" i="1"/>
  <c r="G90" i="1"/>
  <c r="F91" i="1"/>
  <c r="F90" i="1"/>
  <c r="F87" i="1"/>
  <c r="F86" i="1"/>
  <c r="G87" i="1"/>
  <c r="G86" i="1"/>
  <c r="B95" i="1" l="1"/>
  <c r="B96" i="1"/>
  <c r="AA121" i="1"/>
  <c r="AA120" i="1"/>
  <c r="AA119" i="1"/>
  <c r="AA118" i="1"/>
  <c r="AA114" i="1"/>
  <c r="AA113" i="1"/>
  <c r="AA112" i="1"/>
  <c r="AA111" i="1"/>
  <c r="N121" i="1"/>
  <c r="N120" i="1"/>
  <c r="N119" i="1"/>
  <c r="N118" i="1"/>
  <c r="N114" i="1"/>
  <c r="N113" i="1"/>
  <c r="N112" i="1"/>
  <c r="N111" i="1"/>
  <c r="N15" i="1"/>
  <c r="N16" i="1"/>
  <c r="N17" i="1"/>
  <c r="N14" i="1"/>
  <c r="N11" i="1"/>
  <c r="N12" i="1"/>
  <c r="N13" i="1"/>
  <c r="N10" i="1"/>
  <c r="O15" i="1"/>
  <c r="O16" i="1"/>
  <c r="O17" i="1"/>
  <c r="O14" i="1"/>
  <c r="O11" i="1"/>
  <c r="O12" i="1"/>
  <c r="O13" i="1"/>
  <c r="O10" i="1"/>
  <c r="M15" i="1"/>
  <c r="M16" i="1"/>
  <c r="M17" i="1"/>
  <c r="M14" i="1"/>
  <c r="M11" i="1"/>
  <c r="M12" i="1"/>
  <c r="M13" i="1"/>
  <c r="M10" i="1"/>
  <c r="I17" i="3" l="1"/>
  <c r="H17" i="3"/>
  <c r="G20" i="2" l="1"/>
  <c r="F20" i="2"/>
  <c r="I17" i="2" l="1"/>
  <c r="H17" i="2"/>
  <c r="G8" i="2"/>
  <c r="F8" i="2"/>
  <c r="I5" i="2"/>
  <c r="H5" i="2"/>
  <c r="C101" i="1" l="1"/>
  <c r="C100" i="1"/>
  <c r="B101" i="1"/>
  <c r="B100" i="1"/>
  <c r="C96" i="1"/>
  <c r="C95" i="1"/>
  <c r="B106" i="1" l="1"/>
  <c r="B105" i="1"/>
  <c r="C105" i="1"/>
  <c r="C106" i="1"/>
  <c r="I70" i="1"/>
  <c r="I71" i="1"/>
  <c r="I72" i="1"/>
  <c r="I69" i="1"/>
  <c r="H70" i="1"/>
  <c r="H71" i="1"/>
  <c r="H72" i="1"/>
  <c r="H69" i="1"/>
  <c r="I54" i="1"/>
  <c r="I55" i="1"/>
  <c r="I56" i="1"/>
  <c r="I53" i="1"/>
  <c r="H54" i="1"/>
  <c r="H55" i="1"/>
  <c r="H56" i="1"/>
  <c r="H53" i="1"/>
  <c r="I45" i="1"/>
  <c r="I46" i="1"/>
  <c r="I47" i="1"/>
  <c r="I44" i="1"/>
  <c r="H45" i="1"/>
  <c r="H46" i="1"/>
  <c r="H47" i="1"/>
  <c r="H44" i="1"/>
  <c r="I37" i="1"/>
  <c r="I38" i="1"/>
  <c r="I39" i="1"/>
  <c r="I36" i="1"/>
  <c r="H37" i="1"/>
  <c r="H38" i="1"/>
  <c r="H39" i="1"/>
  <c r="H36" i="1"/>
  <c r="I29" i="1"/>
  <c r="I30" i="1"/>
  <c r="I31" i="1"/>
  <c r="I28" i="1"/>
  <c r="H29" i="1"/>
  <c r="H30" i="1"/>
  <c r="H31" i="1"/>
  <c r="H28" i="1"/>
  <c r="I21" i="1"/>
  <c r="I22" i="1"/>
  <c r="I23" i="1"/>
  <c r="I20" i="1"/>
  <c r="H21" i="1"/>
  <c r="H22" i="1"/>
  <c r="H23" i="1"/>
  <c r="H20" i="1"/>
</calcChain>
</file>

<file path=xl/sharedStrings.xml><?xml version="1.0" encoding="utf-8"?>
<sst xmlns="http://schemas.openxmlformats.org/spreadsheetml/2006/main" count="240" uniqueCount="97">
  <si>
    <t>CD45 cells (as % of all live cells)</t>
  </si>
  <si>
    <t>ZT23</t>
  </si>
  <si>
    <t>ZT11</t>
  </si>
  <si>
    <t>Days post-infection</t>
  </si>
  <si>
    <t>Mean</t>
  </si>
  <si>
    <t>SEM</t>
  </si>
  <si>
    <t>n</t>
  </si>
  <si>
    <t>Mean</t>
    <phoneticPr fontId="1" type="noConversion"/>
  </si>
  <si>
    <t>ZT23</t>
    <phoneticPr fontId="1" type="noConversion"/>
  </si>
  <si>
    <t>ZT11</t>
    <phoneticPr fontId="1" type="noConversion"/>
  </si>
  <si>
    <t>Mean</t>
    <phoneticPr fontId="1" type="noConversion"/>
  </si>
  <si>
    <t>(as % of all live cells)</t>
    <phoneticPr fontId="1" type="noConversion"/>
  </si>
  <si>
    <t>Inflammatory monocytes (as % of CD45 cells)</t>
    <phoneticPr fontId="1" type="noConversion"/>
  </si>
  <si>
    <t>Alveolar macrophages (as % of CD45 cells)</t>
  </si>
  <si>
    <t>Neutrophils (as % of CD45 cells)</t>
    <phoneticPr fontId="4" type="noConversion"/>
  </si>
  <si>
    <t>CD103 DCs (As % of CD45 cells)</t>
    <phoneticPr fontId="4" type="noConversion"/>
  </si>
  <si>
    <t>CD11b+ DCs (as % of CD45 cells)</t>
    <phoneticPr fontId="4" type="noConversion"/>
  </si>
  <si>
    <t>Nk1.1+ (as % of CD45 cells)</t>
  </si>
  <si>
    <t>Viral titers</t>
    <phoneticPr fontId="1" type="noConversion"/>
  </si>
  <si>
    <t>time p.i.</t>
    <phoneticPr fontId="1" type="noConversion"/>
  </si>
  <si>
    <t>6hrs</t>
  </si>
  <si>
    <t>12hrs</t>
  </si>
  <si>
    <t>D1</t>
  </si>
  <si>
    <t>D2</t>
  </si>
  <si>
    <t>D4</t>
  </si>
  <si>
    <t>D6</t>
  </si>
  <si>
    <t>D8</t>
  </si>
  <si>
    <t>D10</t>
  </si>
  <si>
    <t>ZT23</t>
    <phoneticPr fontId="1" type="noConversion"/>
  </si>
  <si>
    <t>ZT11</t>
    <phoneticPr fontId="1" type="noConversion"/>
  </si>
  <si>
    <t>NK</t>
    <phoneticPr fontId="1" type="noConversion"/>
  </si>
  <si>
    <t>M</t>
    <phoneticPr fontId="1" type="noConversion"/>
  </si>
  <si>
    <t>t(ZT23)</t>
    <phoneticPr fontId="1" type="noConversion"/>
  </si>
  <si>
    <t>V</t>
    <phoneticPr fontId="1" type="noConversion"/>
  </si>
  <si>
    <t>t(ZT23)</t>
    <phoneticPr fontId="1" type="noConversion"/>
  </si>
  <si>
    <t>T</t>
    <phoneticPr fontId="1" type="noConversion"/>
  </si>
  <si>
    <t>T_E</t>
    <phoneticPr fontId="1" type="noConversion"/>
  </si>
  <si>
    <t>ZT23</t>
    <phoneticPr fontId="1" type="noConversion"/>
  </si>
  <si>
    <t>day 8</t>
    <phoneticPr fontId="1" type="noConversion"/>
  </si>
  <si>
    <t>day 10</t>
    <phoneticPr fontId="1" type="noConversion"/>
  </si>
  <si>
    <t>day 8</t>
    <phoneticPr fontId="1" type="noConversion"/>
  </si>
  <si>
    <t>Lung CD8(as % of CD45)</t>
    <phoneticPr fontId="1" type="noConversion"/>
  </si>
  <si>
    <t>day8</t>
    <phoneticPr fontId="1" type="noConversion"/>
  </si>
  <si>
    <t>day10</t>
    <phoneticPr fontId="1" type="noConversion"/>
  </si>
  <si>
    <t>Lung CD8 T_E cell (as % of all live cells)</t>
    <phoneticPr fontId="1" type="noConversion"/>
  </si>
  <si>
    <t>ZT23</t>
    <phoneticPr fontId="1" type="noConversion"/>
  </si>
  <si>
    <t>ZT11</t>
    <phoneticPr fontId="1" type="noConversion"/>
  </si>
  <si>
    <t>day8</t>
    <phoneticPr fontId="1" type="noConversion"/>
  </si>
  <si>
    <t>day10</t>
    <phoneticPr fontId="1" type="noConversion"/>
  </si>
  <si>
    <t>t(ZT11)</t>
    <phoneticPr fontId="1" type="noConversion"/>
  </si>
  <si>
    <t>t(ZT11)</t>
    <phoneticPr fontId="1" type="noConversion"/>
  </si>
  <si>
    <t>t(ZT11)</t>
    <phoneticPr fontId="1" type="noConversion"/>
  </si>
  <si>
    <t>Lung CD8_E (as % of CD45)</t>
    <phoneticPr fontId="1" type="noConversion"/>
  </si>
  <si>
    <t>V</t>
    <phoneticPr fontId="1" type="noConversion"/>
  </si>
  <si>
    <t>ZT23</t>
    <phoneticPr fontId="1" type="noConversion"/>
  </si>
  <si>
    <t>ZT11</t>
    <phoneticPr fontId="1" type="noConversion"/>
  </si>
  <si>
    <t>IL6</t>
    <phoneticPr fontId="1" type="noConversion"/>
  </si>
  <si>
    <t>CCL2</t>
    <phoneticPr fontId="1" type="noConversion"/>
  </si>
  <si>
    <t xml:space="preserve"> </t>
    <phoneticPr fontId="1" type="noConversion"/>
  </si>
  <si>
    <t>实验数据与模型变量对应</t>
    <phoneticPr fontId="1" type="noConversion"/>
  </si>
  <si>
    <r>
      <rPr>
        <sz val="11"/>
        <color theme="1"/>
        <rFont val="宋体"/>
        <family val="3"/>
        <charset val="134"/>
      </rPr>
      <t>模型变量单位：</t>
    </r>
    <r>
      <rPr>
        <sz val="11"/>
        <color theme="1"/>
        <rFont val="Arial"/>
        <family val="2"/>
      </rPr>
      <t>10^4/ml</t>
    </r>
    <phoneticPr fontId="1" type="noConversion"/>
  </si>
  <si>
    <t>有绝对浓度的用绝对浓度，没有的用百分比计算</t>
    <phoneticPr fontId="1" type="noConversion"/>
  </si>
  <si>
    <r>
      <t>CD45</t>
    </r>
    <r>
      <rPr>
        <sz val="11"/>
        <color theme="1"/>
        <rFont val="宋体"/>
        <family val="3"/>
        <charset val="134"/>
      </rPr>
      <t>绝对浓度*某种细胞百分比=某种细胞绝对浓度</t>
    </r>
    <phoneticPr fontId="1" type="noConversion"/>
  </si>
  <si>
    <r>
      <t>cd45</t>
    </r>
    <r>
      <rPr>
        <sz val="11"/>
        <color theme="1"/>
        <rFont val="宋体"/>
        <family val="3"/>
        <charset val="134"/>
      </rPr>
      <t>绝对浓度</t>
    </r>
    <r>
      <rPr>
        <sz val="11"/>
        <color theme="1"/>
        <rFont val="Arial"/>
        <family val="2"/>
      </rPr>
      <t>/cd45</t>
    </r>
    <r>
      <rPr>
        <sz val="11"/>
        <color theme="1"/>
        <rFont val="宋体"/>
        <family val="3"/>
        <charset val="134"/>
      </rPr>
      <t>占活细胞的百分比=总细胞H</t>
    </r>
    <phoneticPr fontId="1" type="noConversion"/>
  </si>
  <si>
    <t>CD45 cells numbers</t>
  </si>
  <si>
    <t>1-ZT23</t>
    <phoneticPr fontId="4" type="noConversion"/>
  </si>
  <si>
    <t>1-ZT11</t>
    <phoneticPr fontId="4" type="noConversion"/>
  </si>
  <si>
    <t>H</t>
    <phoneticPr fontId="1" type="noConversion"/>
  </si>
  <si>
    <t>M</t>
    <phoneticPr fontId="1" type="noConversion"/>
  </si>
  <si>
    <t>N</t>
    <phoneticPr fontId="1" type="noConversion"/>
  </si>
  <si>
    <t>K</t>
    <phoneticPr fontId="1" type="noConversion"/>
  </si>
  <si>
    <t>T</t>
    <phoneticPr fontId="1" type="noConversion"/>
  </si>
  <si>
    <t>TE</t>
    <phoneticPr fontId="1" type="noConversion"/>
  </si>
  <si>
    <t>Nk1.1+ cell numbers in the lung</t>
    <phoneticPr fontId="4" type="noConversion"/>
  </si>
  <si>
    <t>IL6</t>
  </si>
  <si>
    <t>mcp1</t>
  </si>
  <si>
    <t>平均</t>
    <phoneticPr fontId="1" type="noConversion"/>
  </si>
  <si>
    <t>平均</t>
    <phoneticPr fontId="1" type="noConversion"/>
  </si>
  <si>
    <t>平均</t>
    <phoneticPr fontId="1" type="noConversion"/>
  </si>
  <si>
    <t>平均</t>
    <phoneticPr fontId="1" type="noConversion"/>
  </si>
  <si>
    <t>Lung CD8 Tcell (cell number)</t>
    <phoneticPr fontId="1" type="noConversion"/>
  </si>
  <si>
    <t>Lung CD8(cell number = CD45 at day 4 of ZT11 * % of cd45)</t>
    <phoneticPr fontId="1" type="noConversion"/>
  </si>
  <si>
    <t>Lung CD8_E (cell number = CD45 at day 4 of ZT11 * % of cd45)</t>
    <phoneticPr fontId="1" type="noConversion"/>
  </si>
  <si>
    <t>Lung CD8 Tcell (as % of all live cells) without T_E</t>
    <phoneticPr fontId="1" type="noConversion"/>
  </si>
  <si>
    <t>Lung CD8 Tcell (cell number) without T_E</t>
    <phoneticPr fontId="1" type="noConversion"/>
  </si>
  <si>
    <t>ZT23</t>
    <phoneticPr fontId="1" type="noConversion"/>
  </si>
  <si>
    <t>H</t>
    <phoneticPr fontId="1" type="noConversion"/>
  </si>
  <si>
    <t>ZT23</t>
    <phoneticPr fontId="1" type="noConversion"/>
  </si>
  <si>
    <t>ZT11</t>
    <phoneticPr fontId="1" type="noConversion"/>
  </si>
  <si>
    <t>M</t>
    <phoneticPr fontId="1" type="noConversion"/>
  </si>
  <si>
    <t>ZT23</t>
    <phoneticPr fontId="1" type="noConversion"/>
  </si>
  <si>
    <t>Neu</t>
    <phoneticPr fontId="1" type="noConversion"/>
  </si>
  <si>
    <t>NK</t>
    <phoneticPr fontId="1" type="noConversion"/>
  </si>
  <si>
    <t>T</t>
    <phoneticPr fontId="1" type="noConversion"/>
  </si>
  <si>
    <t>T_E</t>
    <phoneticPr fontId="1" type="noConversion"/>
  </si>
  <si>
    <t>IM</t>
    <phoneticPr fontId="1" type="noConversion"/>
  </si>
  <si>
    <t>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</si>
</sst>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等线"/>
      <family val="3"/>
      <charset val="134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sz val="11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i/>
      <sz val="10"/>
      <color rgb="FF0000FF"/>
      <name val="Arial"/>
      <family val="2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3" fillId="0" borderId="8" xfId="0" applyFont="1" applyBorder="1" applyAlignment="1">
      <alignment horizontal="left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5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5" fillId="2" borderId="0" xfId="0" applyFont="1" applyFill="1" applyAlignment="1"/>
    <xf numFmtId="0" fontId="6" fillId="0" borderId="0" xfId="0" applyFont="1">
      <alignment vertical="center"/>
    </xf>
    <xf numFmtId="0" fontId="7" fillId="0" borderId="1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0" xfId="0" applyFont="1" applyAlignment="1"/>
    <xf numFmtId="0" fontId="8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10" fillId="2" borderId="0" xfId="0" applyFont="1" applyFill="1" applyAlignment="1"/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6" fillId="0" borderId="16" xfId="0" applyFont="1" applyBorder="1">
      <alignment vertical="center"/>
    </xf>
    <xf numFmtId="0" fontId="6" fillId="0" borderId="17" xfId="0" applyFont="1" applyBorder="1">
      <alignment vertical="center"/>
    </xf>
    <xf numFmtId="0" fontId="6" fillId="0" borderId="18" xfId="0" applyFont="1" applyBorder="1">
      <alignment vertical="center"/>
    </xf>
    <xf numFmtId="0" fontId="2" fillId="0" borderId="0" xfId="0" applyFont="1" applyBorder="1" applyAlignment="1">
      <alignment horizontal="left"/>
    </xf>
    <xf numFmtId="0" fontId="6" fillId="0" borderId="0" xfId="0" applyFont="1" applyBorder="1">
      <alignment vertical="center"/>
    </xf>
    <xf numFmtId="0" fontId="2" fillId="0" borderId="4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10" fillId="0" borderId="0" xfId="0" applyFont="1" applyAlignment="1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10" xfId="0" applyFont="1" applyBorder="1" applyAlignment="1"/>
    <xf numFmtId="0" fontId="12" fillId="0" borderId="2" xfId="0" applyFont="1" applyBorder="1" applyAlignment="1">
      <alignment horizontal="center"/>
    </xf>
    <xf numFmtId="0" fontId="9" fillId="0" borderId="4" xfId="0" applyFont="1" applyBorder="1">
      <alignment vertical="center"/>
    </xf>
    <xf numFmtId="0" fontId="9" fillId="0" borderId="15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abSelected="1" workbookViewId="0">
      <selection activeCell="T17" sqref="T17"/>
    </sheetView>
  </sheetViews>
  <sheetFormatPr defaultRowHeight="14.25" x14ac:dyDescent="0.2"/>
  <cols>
    <col min="1" max="16384" width="9" style="31"/>
  </cols>
  <sheetData>
    <row r="1" spans="1:20" ht="16.5" thickBot="1" x14ac:dyDescent="0.3">
      <c r="A1" s="30" t="s">
        <v>0</v>
      </c>
      <c r="B1" s="30"/>
      <c r="C1" s="30"/>
      <c r="D1" s="30"/>
      <c r="E1" s="30"/>
      <c r="F1" s="30"/>
      <c r="G1" s="30"/>
      <c r="L1" s="69" t="s">
        <v>59</v>
      </c>
      <c r="M1" s="69"/>
      <c r="N1" s="69"/>
      <c r="O1" s="69"/>
      <c r="P1" s="69"/>
    </row>
    <row r="2" spans="1:20" ht="15" thickBot="1" x14ac:dyDescent="0.25">
      <c r="A2" s="1"/>
      <c r="B2" s="63" t="s">
        <v>1</v>
      </c>
      <c r="C2" s="64"/>
      <c r="D2" s="65"/>
      <c r="E2" s="63" t="s">
        <v>2</v>
      </c>
      <c r="F2" s="64"/>
      <c r="G2" s="65"/>
      <c r="L2" s="70" t="s">
        <v>60</v>
      </c>
      <c r="M2" s="70"/>
      <c r="N2" s="70"/>
      <c r="O2" s="70"/>
      <c r="P2" s="70"/>
    </row>
    <row r="3" spans="1:20" ht="25.5" x14ac:dyDescent="0.2">
      <c r="A3" s="2" t="s">
        <v>3</v>
      </c>
      <c r="B3" s="3" t="s">
        <v>4</v>
      </c>
      <c r="C3" s="4" t="s">
        <v>5</v>
      </c>
      <c r="D3" s="5" t="s">
        <v>6</v>
      </c>
      <c r="E3" s="3" t="s">
        <v>4</v>
      </c>
      <c r="F3" s="4" t="s">
        <v>5</v>
      </c>
      <c r="G3" s="5" t="s">
        <v>6</v>
      </c>
      <c r="L3" s="69" t="s">
        <v>61</v>
      </c>
      <c r="M3" s="69"/>
      <c r="N3" s="69"/>
      <c r="O3" s="69"/>
      <c r="P3" s="69"/>
    </row>
    <row r="4" spans="1:20" x14ac:dyDescent="0.2">
      <c r="A4" s="6">
        <v>1</v>
      </c>
      <c r="B4" s="7">
        <v>46.1</v>
      </c>
      <c r="C4" s="8">
        <v>4.7</v>
      </c>
      <c r="D4" s="9">
        <v>6</v>
      </c>
      <c r="E4" s="7">
        <v>64.8</v>
      </c>
      <c r="F4" s="8">
        <v>4.9000000000000004</v>
      </c>
      <c r="G4" s="9">
        <v>5</v>
      </c>
      <c r="L4" s="70" t="s">
        <v>62</v>
      </c>
      <c r="M4" s="70"/>
      <c r="N4" s="70"/>
      <c r="O4" s="70"/>
      <c r="P4" s="70"/>
    </row>
    <row r="5" spans="1:20" x14ac:dyDescent="0.2">
      <c r="A5" s="6">
        <v>2</v>
      </c>
      <c r="B5" s="7">
        <v>59.4</v>
      </c>
      <c r="C5" s="8">
        <v>2.2999999999999998</v>
      </c>
      <c r="D5" s="9">
        <v>5</v>
      </c>
      <c r="E5" s="7">
        <v>74.5</v>
      </c>
      <c r="F5" s="8">
        <v>3.2</v>
      </c>
      <c r="G5" s="9">
        <v>5</v>
      </c>
      <c r="L5" s="70" t="s">
        <v>63</v>
      </c>
      <c r="M5" s="70"/>
      <c r="N5" s="70"/>
      <c r="O5" s="70"/>
      <c r="P5" s="70"/>
    </row>
    <row r="6" spans="1:20" x14ac:dyDescent="0.2">
      <c r="A6" s="6">
        <v>4</v>
      </c>
      <c r="B6" s="7">
        <v>61</v>
      </c>
      <c r="C6" s="8">
        <v>3</v>
      </c>
      <c r="D6" s="9">
        <v>6</v>
      </c>
      <c r="E6" s="7">
        <v>76</v>
      </c>
      <c r="F6" s="8">
        <v>2.4</v>
      </c>
      <c r="G6" s="9">
        <v>5</v>
      </c>
    </row>
    <row r="7" spans="1:20" ht="15" thickBot="1" x14ac:dyDescent="0.25">
      <c r="A7" s="10">
        <v>6</v>
      </c>
      <c r="B7" s="11">
        <v>75.8</v>
      </c>
      <c r="C7" s="12">
        <v>4</v>
      </c>
      <c r="D7" s="13">
        <v>5</v>
      </c>
      <c r="E7" s="11">
        <v>64.8</v>
      </c>
      <c r="F7" s="12">
        <v>13.2</v>
      </c>
      <c r="G7" s="13">
        <v>6</v>
      </c>
    </row>
    <row r="8" spans="1:20" ht="15" thickBot="1" x14ac:dyDescent="0.25">
      <c r="A8" s="40"/>
      <c r="B8" s="8"/>
      <c r="C8" s="8"/>
      <c r="D8" s="8"/>
      <c r="E8" s="8"/>
      <c r="F8" s="8"/>
      <c r="G8" s="8"/>
    </row>
    <row r="9" spans="1:20" ht="27" thickBot="1" x14ac:dyDescent="0.3">
      <c r="A9" s="41" t="s">
        <v>64</v>
      </c>
      <c r="B9" s="41"/>
      <c r="C9" s="41"/>
      <c r="D9" s="41"/>
      <c r="E9" s="41"/>
      <c r="F9" s="41"/>
      <c r="G9" s="41"/>
      <c r="L9" s="43" t="s">
        <v>3</v>
      </c>
      <c r="M9" s="44" t="s">
        <v>67</v>
      </c>
      <c r="N9" s="45" t="s">
        <v>68</v>
      </c>
      <c r="O9" s="45" t="s">
        <v>69</v>
      </c>
      <c r="P9" s="45" t="s">
        <v>70</v>
      </c>
      <c r="Q9" s="45" t="s">
        <v>71</v>
      </c>
      <c r="R9" s="46" t="s">
        <v>72</v>
      </c>
      <c r="S9" s="31" t="s">
        <v>95</v>
      </c>
      <c r="T9" s="31" t="s">
        <v>96</v>
      </c>
    </row>
    <row r="10" spans="1:20" x14ac:dyDescent="0.2">
      <c r="A10" s="2"/>
      <c r="B10" s="66" t="s">
        <v>1</v>
      </c>
      <c r="C10" s="67"/>
      <c r="D10" s="68"/>
      <c r="E10" s="66" t="s">
        <v>2</v>
      </c>
      <c r="F10" s="67"/>
      <c r="G10" s="68"/>
      <c r="L10" s="6" t="s">
        <v>65</v>
      </c>
      <c r="M10" s="37">
        <f>B12/B4*100</f>
        <v>633.40563991323199</v>
      </c>
      <c r="N10" s="37">
        <f>B12*(B20+B28+B44+B53)/100</f>
        <v>60.998800000000003</v>
      </c>
      <c r="O10" s="37">
        <f>B36*B12/100</f>
        <v>21.520399999999999</v>
      </c>
      <c r="P10" s="49">
        <v>45.1</v>
      </c>
      <c r="S10" s="31">
        <f>B12*B20/100</f>
        <v>9.2563999999999993</v>
      </c>
      <c r="T10" s="31">
        <f>B12*B28/100</f>
        <v>45.843999999999994</v>
      </c>
    </row>
    <row r="11" spans="1:20" ht="25.5" x14ac:dyDescent="0.2">
      <c r="A11" s="42" t="s">
        <v>3</v>
      </c>
      <c r="B11" s="3" t="s">
        <v>4</v>
      </c>
      <c r="C11" s="4" t="s">
        <v>5</v>
      </c>
      <c r="D11" s="5" t="s">
        <v>6</v>
      </c>
      <c r="E11" s="3" t="s">
        <v>4</v>
      </c>
      <c r="F11" s="4" t="s">
        <v>5</v>
      </c>
      <c r="G11" s="5" t="s">
        <v>6</v>
      </c>
      <c r="L11" s="6">
        <v>2</v>
      </c>
      <c r="M11" s="33">
        <f t="shared" ref="M11:M13" si="0">B13/B5*100</f>
        <v>777.10437710437714</v>
      </c>
      <c r="N11" s="33">
        <f t="shared" ref="N11:N13" si="1">B13*(B21+B29+B45+B54)/100</f>
        <v>77.13336000000001</v>
      </c>
      <c r="O11" s="33">
        <f t="shared" ref="O11:O13" si="2">B37*B13/100</f>
        <v>60.931199999999997</v>
      </c>
      <c r="P11" s="50">
        <v>56.2</v>
      </c>
      <c r="S11" s="31">
        <f t="shared" ref="S11:S13" si="3">B13*B21/100</f>
        <v>44.036639999999998</v>
      </c>
      <c r="T11" s="31">
        <f t="shared" ref="T11:T13" si="4">B13*B29/100</f>
        <v>17.86392</v>
      </c>
    </row>
    <row r="12" spans="1:20" x14ac:dyDescent="0.2">
      <c r="A12" s="6">
        <v>1</v>
      </c>
      <c r="B12" s="7">
        <v>292</v>
      </c>
      <c r="C12" s="8">
        <v>39</v>
      </c>
      <c r="D12" s="9">
        <v>6</v>
      </c>
      <c r="E12" s="7">
        <v>442</v>
      </c>
      <c r="F12" s="8">
        <v>60</v>
      </c>
      <c r="G12" s="9">
        <v>5</v>
      </c>
      <c r="L12" s="6">
        <v>4</v>
      </c>
      <c r="M12" s="33">
        <f t="shared" si="0"/>
        <v>769.50819672131138</v>
      </c>
      <c r="N12" s="33">
        <f t="shared" si="1"/>
        <v>116.50507999999999</v>
      </c>
      <c r="O12" s="33">
        <f t="shared" si="2"/>
        <v>68.062999999999988</v>
      </c>
      <c r="P12" s="50">
        <v>61</v>
      </c>
      <c r="S12" s="31">
        <f t="shared" si="3"/>
        <v>72.287599999999998</v>
      </c>
      <c r="T12" s="31">
        <f t="shared" si="4"/>
        <v>15.959599999999998</v>
      </c>
    </row>
    <row r="13" spans="1:20" ht="15" thickBot="1" x14ac:dyDescent="0.25">
      <c r="A13" s="6">
        <v>2</v>
      </c>
      <c r="B13" s="7">
        <v>461.6</v>
      </c>
      <c r="C13" s="8">
        <v>30.2</v>
      </c>
      <c r="D13" s="9">
        <v>5</v>
      </c>
      <c r="E13" s="7">
        <v>619</v>
      </c>
      <c r="F13" s="8">
        <v>62.1</v>
      </c>
      <c r="G13" s="9">
        <v>5</v>
      </c>
      <c r="L13" s="10">
        <v>6</v>
      </c>
      <c r="M13" s="34">
        <f t="shared" si="0"/>
        <v>786.27968337730874</v>
      </c>
      <c r="N13" s="34">
        <f t="shared" si="1"/>
        <v>216.22880000000001</v>
      </c>
      <c r="O13" s="34">
        <f t="shared" si="2"/>
        <v>99.531999999999982</v>
      </c>
      <c r="P13" s="51">
        <v>70.3</v>
      </c>
      <c r="S13" s="31">
        <f t="shared" si="3"/>
        <v>157.34399999999999</v>
      </c>
      <c r="T13" s="31">
        <f t="shared" si="4"/>
        <v>26.224</v>
      </c>
    </row>
    <row r="14" spans="1:20" x14ac:dyDescent="0.2">
      <c r="A14" s="6">
        <v>4</v>
      </c>
      <c r="B14" s="7">
        <v>469.4</v>
      </c>
      <c r="C14" s="8">
        <v>50.8</v>
      </c>
      <c r="D14" s="9">
        <v>6</v>
      </c>
      <c r="E14" s="7">
        <v>703</v>
      </c>
      <c r="F14" s="8">
        <v>47.2</v>
      </c>
      <c r="G14" s="9">
        <v>5</v>
      </c>
      <c r="L14" s="6" t="s">
        <v>66</v>
      </c>
      <c r="M14" s="37">
        <f>E12/E4*100</f>
        <v>682.09876543209884</v>
      </c>
      <c r="N14" s="37">
        <f>E12*(E20+E28+E44+E53)/100</f>
        <v>108.29</v>
      </c>
      <c r="O14" s="37">
        <f>E36*E12/100</f>
        <v>27.846</v>
      </c>
      <c r="P14" s="49">
        <v>44.1</v>
      </c>
      <c r="S14" s="31">
        <f>E12*E20/100</f>
        <v>19.006</v>
      </c>
      <c r="T14" s="31">
        <f>E28*E12/100</f>
        <v>76.024000000000001</v>
      </c>
    </row>
    <row r="15" spans="1:20" ht="15" thickBot="1" x14ac:dyDescent="0.25">
      <c r="A15" s="10">
        <v>6</v>
      </c>
      <c r="B15" s="11">
        <v>596</v>
      </c>
      <c r="C15" s="12">
        <v>158</v>
      </c>
      <c r="D15" s="13">
        <v>5</v>
      </c>
      <c r="E15" s="11">
        <v>285</v>
      </c>
      <c r="F15" s="12">
        <v>109</v>
      </c>
      <c r="G15" s="13">
        <v>6</v>
      </c>
      <c r="L15" s="6">
        <v>2</v>
      </c>
      <c r="M15" s="33">
        <f t="shared" ref="M15:M17" si="5">E13/E5*100</f>
        <v>830.87248322147639</v>
      </c>
      <c r="N15" s="33">
        <f t="shared" ref="N15:N17" si="6">E13*(E21+E29+E45+E54)/100</f>
        <v>162.4256</v>
      </c>
      <c r="O15" s="33">
        <f t="shared" ref="O15:O17" si="7">E37*E13/100</f>
        <v>76.137</v>
      </c>
      <c r="P15" s="50">
        <v>39.4</v>
      </c>
      <c r="S15" s="31">
        <f t="shared" ref="S15:S17" si="8">E13*E21/100</f>
        <v>123.4286</v>
      </c>
      <c r="T15" s="31">
        <f t="shared" ref="T15:T17" si="9">E29*E13/100</f>
        <v>23.150600000000001</v>
      </c>
    </row>
    <row r="16" spans="1:20" x14ac:dyDescent="0.2">
      <c r="A16" s="40"/>
      <c r="B16" s="8"/>
      <c r="C16" s="8"/>
      <c r="D16" s="8"/>
      <c r="E16" s="8"/>
      <c r="F16" s="8"/>
      <c r="G16" s="8"/>
      <c r="L16" s="6">
        <v>4</v>
      </c>
      <c r="M16" s="33">
        <f t="shared" si="5"/>
        <v>925</v>
      </c>
      <c r="N16" s="33">
        <f t="shared" si="6"/>
        <v>247.87779999999998</v>
      </c>
      <c r="O16" s="33">
        <f t="shared" si="7"/>
        <v>87.875</v>
      </c>
      <c r="P16" s="50">
        <v>65</v>
      </c>
      <c r="S16" s="31">
        <f t="shared" si="8"/>
        <v>150.44199999999998</v>
      </c>
      <c r="T16" s="31">
        <f t="shared" si="9"/>
        <v>35.15</v>
      </c>
    </row>
    <row r="17" spans="1:20" ht="16.5" thickBot="1" x14ac:dyDescent="0.3">
      <c r="A17" s="30" t="s">
        <v>12</v>
      </c>
      <c r="B17" s="30"/>
      <c r="C17" s="30"/>
      <c r="D17" s="30"/>
      <c r="E17" s="30"/>
      <c r="F17" s="30"/>
      <c r="G17" s="30"/>
      <c r="H17" s="30" t="s">
        <v>11</v>
      </c>
      <c r="I17" s="30"/>
      <c r="L17" s="10">
        <v>6</v>
      </c>
      <c r="M17" s="34">
        <f t="shared" si="5"/>
        <v>439.81481481481478</v>
      </c>
      <c r="N17" s="34">
        <f t="shared" si="6"/>
        <v>107.73</v>
      </c>
      <c r="O17" s="34">
        <f t="shared" si="7"/>
        <v>38.76</v>
      </c>
      <c r="P17" s="51">
        <v>38.5</v>
      </c>
      <c r="S17" s="31">
        <f t="shared" si="8"/>
        <v>81.224999999999994</v>
      </c>
      <c r="T17" s="31">
        <f t="shared" si="9"/>
        <v>10.26</v>
      </c>
    </row>
    <row r="18" spans="1:20" ht="15.75" thickBot="1" x14ac:dyDescent="0.25">
      <c r="A18" s="14"/>
      <c r="B18" s="63" t="s">
        <v>1</v>
      </c>
      <c r="C18" s="64"/>
      <c r="D18" s="65"/>
      <c r="E18" s="63" t="s">
        <v>2</v>
      </c>
      <c r="F18" s="64"/>
      <c r="G18" s="65"/>
      <c r="H18" s="32" t="s">
        <v>8</v>
      </c>
      <c r="I18" s="32" t="s">
        <v>9</v>
      </c>
    </row>
    <row r="19" spans="1:20" ht="25.5" x14ac:dyDescent="0.2">
      <c r="A19" s="2" t="s">
        <v>3</v>
      </c>
      <c r="B19" s="15" t="s">
        <v>4</v>
      </c>
      <c r="C19" s="16" t="s">
        <v>5</v>
      </c>
      <c r="D19" s="17" t="s">
        <v>6</v>
      </c>
      <c r="E19" s="15" t="s">
        <v>4</v>
      </c>
      <c r="F19" s="16" t="s">
        <v>5</v>
      </c>
      <c r="G19" s="17" t="s">
        <v>6</v>
      </c>
      <c r="H19" s="20" t="s">
        <v>7</v>
      </c>
      <c r="I19" s="20" t="s">
        <v>10</v>
      </c>
    </row>
    <row r="20" spans="1:20" x14ac:dyDescent="0.2">
      <c r="A20" s="18">
        <v>1</v>
      </c>
      <c r="B20" s="7">
        <v>3.17</v>
      </c>
      <c r="C20" s="8">
        <v>0.7</v>
      </c>
      <c r="D20" s="9">
        <v>6</v>
      </c>
      <c r="E20" s="7">
        <v>4.3</v>
      </c>
      <c r="F20" s="8">
        <v>0.37</v>
      </c>
      <c r="G20" s="9">
        <v>5</v>
      </c>
      <c r="H20" s="33">
        <f>B20*B4*0.01</f>
        <v>1.4613700000000001</v>
      </c>
      <c r="I20" s="33">
        <f>E20*E4*0.01</f>
        <v>2.7864</v>
      </c>
    </row>
    <row r="21" spans="1:20" x14ac:dyDescent="0.2">
      <c r="A21" s="18">
        <v>2</v>
      </c>
      <c r="B21" s="7">
        <v>9.5399999999999991</v>
      </c>
      <c r="C21" s="8">
        <v>1.6</v>
      </c>
      <c r="D21" s="9">
        <v>5</v>
      </c>
      <c r="E21" s="7">
        <v>19.940000000000001</v>
      </c>
      <c r="F21" s="8">
        <v>1.8</v>
      </c>
      <c r="G21" s="9">
        <v>5</v>
      </c>
      <c r="H21" s="33">
        <f>B21*B5*0.01</f>
        <v>5.6667599999999991</v>
      </c>
      <c r="I21" s="33">
        <f>E21*E5*0.01</f>
        <v>14.855300000000002</v>
      </c>
    </row>
    <row r="22" spans="1:20" x14ac:dyDescent="0.2">
      <c r="A22" s="18">
        <v>4</v>
      </c>
      <c r="B22" s="7">
        <v>15.4</v>
      </c>
      <c r="C22" s="8">
        <v>2.7</v>
      </c>
      <c r="D22" s="9">
        <v>6</v>
      </c>
      <c r="E22" s="7">
        <v>21.4</v>
      </c>
      <c r="F22" s="8">
        <v>1.9</v>
      </c>
      <c r="G22" s="9">
        <v>5</v>
      </c>
      <c r="H22" s="33">
        <f>B22*B6*0.01</f>
        <v>9.3940000000000001</v>
      </c>
      <c r="I22" s="33">
        <f>E22*E6*0.01</f>
        <v>16.263999999999999</v>
      </c>
    </row>
    <row r="23" spans="1:20" ht="15" thickBot="1" x14ac:dyDescent="0.25">
      <c r="A23" s="19">
        <v>6</v>
      </c>
      <c r="B23" s="11">
        <v>26.4</v>
      </c>
      <c r="C23" s="12">
        <v>2.2000000000000002</v>
      </c>
      <c r="D23" s="13">
        <v>5</v>
      </c>
      <c r="E23" s="11">
        <v>28.5</v>
      </c>
      <c r="F23" s="12">
        <v>4.5</v>
      </c>
      <c r="G23" s="13">
        <v>6</v>
      </c>
      <c r="H23" s="34">
        <f>B23*B7*0.01</f>
        <v>20.011199999999999</v>
      </c>
      <c r="I23" s="34">
        <f>E23*E7*0.01</f>
        <v>18.468</v>
      </c>
    </row>
    <row r="25" spans="1:20" ht="16.5" thickBot="1" x14ac:dyDescent="0.3">
      <c r="A25" s="30" t="s">
        <v>13</v>
      </c>
      <c r="B25" s="30"/>
      <c r="C25" s="30"/>
      <c r="D25" s="30"/>
      <c r="E25" s="30"/>
      <c r="F25" s="30"/>
      <c r="G25" s="30"/>
      <c r="H25" s="30" t="s">
        <v>11</v>
      </c>
      <c r="I25" s="30"/>
    </row>
    <row r="26" spans="1:20" ht="15.75" thickBot="1" x14ac:dyDescent="0.25">
      <c r="A26" s="14"/>
      <c r="B26" s="63" t="s">
        <v>1</v>
      </c>
      <c r="C26" s="64"/>
      <c r="D26" s="65"/>
      <c r="E26" s="63" t="s">
        <v>2</v>
      </c>
      <c r="F26" s="64"/>
      <c r="G26" s="65"/>
      <c r="H26" s="32" t="s">
        <v>8</v>
      </c>
      <c r="I26" s="32" t="s">
        <v>9</v>
      </c>
    </row>
    <row r="27" spans="1:20" ht="25.5" x14ac:dyDescent="0.2">
      <c r="A27" s="2" t="s">
        <v>3</v>
      </c>
      <c r="B27" s="15" t="s">
        <v>4</v>
      </c>
      <c r="C27" s="16" t="s">
        <v>5</v>
      </c>
      <c r="D27" s="17" t="s">
        <v>6</v>
      </c>
      <c r="E27" s="15" t="s">
        <v>4</v>
      </c>
      <c r="F27" s="16" t="s">
        <v>5</v>
      </c>
      <c r="G27" s="17" t="s">
        <v>6</v>
      </c>
      <c r="H27" s="21" t="s">
        <v>7</v>
      </c>
      <c r="I27" s="20" t="s">
        <v>10</v>
      </c>
    </row>
    <row r="28" spans="1:20" x14ac:dyDescent="0.2">
      <c r="A28" s="18">
        <v>1</v>
      </c>
      <c r="B28" s="7">
        <v>15.7</v>
      </c>
      <c r="C28" s="8">
        <v>1E-3</v>
      </c>
      <c r="D28" s="9">
        <v>6</v>
      </c>
      <c r="E28" s="7">
        <v>17.2</v>
      </c>
      <c r="F28" s="8">
        <v>0.1</v>
      </c>
      <c r="G28" s="9">
        <v>5</v>
      </c>
      <c r="H28" s="35">
        <f>B28*B4*0.01</f>
        <v>7.2377000000000002</v>
      </c>
      <c r="I28" s="33">
        <f>E28*E4*0.01</f>
        <v>11.1456</v>
      </c>
    </row>
    <row r="29" spans="1:20" x14ac:dyDescent="0.2">
      <c r="A29" s="18">
        <v>2</v>
      </c>
      <c r="B29" s="7">
        <v>3.87</v>
      </c>
      <c r="C29" s="8">
        <v>0.3</v>
      </c>
      <c r="D29" s="9">
        <v>5</v>
      </c>
      <c r="E29" s="7">
        <v>3.74</v>
      </c>
      <c r="F29" s="8">
        <v>0.23</v>
      </c>
      <c r="G29" s="9">
        <v>5</v>
      </c>
      <c r="H29" s="35">
        <f>B29*B5*0.01</f>
        <v>2.2987800000000003</v>
      </c>
      <c r="I29" s="33">
        <f>E29*E5*0.01</f>
        <v>2.7863000000000002</v>
      </c>
    </row>
    <row r="30" spans="1:20" x14ac:dyDescent="0.2">
      <c r="A30" s="18">
        <v>4</v>
      </c>
      <c r="B30" s="7">
        <v>3.4</v>
      </c>
      <c r="C30" s="8">
        <v>0.42</v>
      </c>
      <c r="D30" s="9">
        <v>6</v>
      </c>
      <c r="E30" s="7">
        <v>5</v>
      </c>
      <c r="F30" s="8">
        <v>1.3</v>
      </c>
      <c r="G30" s="9">
        <v>5</v>
      </c>
      <c r="H30" s="35">
        <f>B30*B6*0.01</f>
        <v>2.0740000000000003</v>
      </c>
      <c r="I30" s="33">
        <f>E30*E6*0.01</f>
        <v>3.8000000000000003</v>
      </c>
    </row>
    <row r="31" spans="1:20" ht="15" thickBot="1" x14ac:dyDescent="0.25">
      <c r="A31" s="19">
        <v>6</v>
      </c>
      <c r="B31" s="11">
        <v>4.4000000000000004</v>
      </c>
      <c r="C31" s="12">
        <v>0.4</v>
      </c>
      <c r="D31" s="13">
        <v>6</v>
      </c>
      <c r="E31" s="11">
        <v>3.6</v>
      </c>
      <c r="F31" s="12">
        <v>0.42</v>
      </c>
      <c r="G31" s="13">
        <v>6</v>
      </c>
      <c r="H31" s="36">
        <f>B31*B7*0.01</f>
        <v>3.3352000000000004</v>
      </c>
      <c r="I31" s="34">
        <f>E31*E7*0.01</f>
        <v>2.3328000000000002</v>
      </c>
    </row>
    <row r="33" spans="1:10" ht="16.5" thickBot="1" x14ac:dyDescent="0.3">
      <c r="A33" s="30" t="s">
        <v>14</v>
      </c>
      <c r="B33" s="30"/>
      <c r="C33" s="30"/>
      <c r="D33" s="30"/>
      <c r="E33" s="30"/>
      <c r="F33" s="30"/>
      <c r="G33" s="30"/>
      <c r="H33" s="30" t="s">
        <v>11</v>
      </c>
      <c r="I33" s="30"/>
    </row>
    <row r="34" spans="1:10" ht="15.75" thickBot="1" x14ac:dyDescent="0.25">
      <c r="A34" s="14"/>
      <c r="B34" s="63" t="s">
        <v>1</v>
      </c>
      <c r="C34" s="64"/>
      <c r="D34" s="65"/>
      <c r="E34" s="63" t="s">
        <v>2</v>
      </c>
      <c r="F34" s="64"/>
      <c r="G34" s="65"/>
      <c r="H34" s="32" t="s">
        <v>8</v>
      </c>
      <c r="I34" s="32" t="s">
        <v>9</v>
      </c>
    </row>
    <row r="35" spans="1:10" ht="26.25" thickBot="1" x14ac:dyDescent="0.25">
      <c r="A35" s="22" t="s">
        <v>3</v>
      </c>
      <c r="B35" s="15" t="s">
        <v>4</v>
      </c>
      <c r="C35" s="16" t="s">
        <v>5</v>
      </c>
      <c r="D35" s="17" t="s">
        <v>6</v>
      </c>
      <c r="E35" s="15" t="s">
        <v>4</v>
      </c>
      <c r="F35" s="16" t="s">
        <v>5</v>
      </c>
      <c r="G35" s="17" t="s">
        <v>6</v>
      </c>
      <c r="H35" s="21" t="s">
        <v>7</v>
      </c>
      <c r="I35" s="20" t="s">
        <v>10</v>
      </c>
    </row>
    <row r="36" spans="1:10" x14ac:dyDescent="0.2">
      <c r="A36" s="23">
        <v>1</v>
      </c>
      <c r="B36" s="24">
        <v>7.37</v>
      </c>
      <c r="C36" s="25">
        <v>0.5</v>
      </c>
      <c r="D36" s="26">
        <v>6</v>
      </c>
      <c r="E36" s="24">
        <v>6.3</v>
      </c>
      <c r="F36" s="25">
        <v>0.6</v>
      </c>
      <c r="G36" s="26">
        <v>5</v>
      </c>
      <c r="H36" s="37">
        <f>B36*B4*0.01</f>
        <v>3.39757</v>
      </c>
      <c r="I36" s="37">
        <f>E36*E4*0.01</f>
        <v>4.0823999999999998</v>
      </c>
    </row>
    <row r="37" spans="1:10" x14ac:dyDescent="0.2">
      <c r="A37" s="27">
        <v>2</v>
      </c>
      <c r="B37" s="7">
        <v>13.2</v>
      </c>
      <c r="C37" s="8">
        <v>2.9</v>
      </c>
      <c r="D37" s="9">
        <v>5</v>
      </c>
      <c r="E37" s="7">
        <v>12.3</v>
      </c>
      <c r="F37" s="8">
        <v>1.6</v>
      </c>
      <c r="G37" s="9">
        <v>5</v>
      </c>
      <c r="H37" s="33">
        <f>B37*B5*0.01</f>
        <v>7.8407999999999998</v>
      </c>
      <c r="I37" s="33">
        <f>E37*E5*0.01</f>
        <v>9.1635000000000009</v>
      </c>
    </row>
    <row r="38" spans="1:10" x14ac:dyDescent="0.2">
      <c r="A38" s="27">
        <v>4</v>
      </c>
      <c r="B38" s="7">
        <v>14.5</v>
      </c>
      <c r="C38" s="8">
        <v>2.6</v>
      </c>
      <c r="D38" s="9">
        <v>6</v>
      </c>
      <c r="E38" s="7">
        <v>12.5</v>
      </c>
      <c r="F38" s="8">
        <v>2.5</v>
      </c>
      <c r="G38" s="9">
        <v>5</v>
      </c>
      <c r="H38" s="33">
        <f>B38*B6*0.01</f>
        <v>8.8450000000000006</v>
      </c>
      <c r="I38" s="33">
        <f>E38*E6*0.01</f>
        <v>9.5</v>
      </c>
    </row>
    <row r="39" spans="1:10" ht="15" thickBot="1" x14ac:dyDescent="0.25">
      <c r="A39" s="28">
        <v>6</v>
      </c>
      <c r="B39" s="11">
        <v>16.7</v>
      </c>
      <c r="C39" s="12">
        <v>1.4</v>
      </c>
      <c r="D39" s="13">
        <v>5</v>
      </c>
      <c r="E39" s="11">
        <v>13.6</v>
      </c>
      <c r="F39" s="12">
        <v>1.3</v>
      </c>
      <c r="G39" s="13">
        <v>6</v>
      </c>
      <c r="H39" s="34">
        <f>B39*B7*0.01</f>
        <v>12.6586</v>
      </c>
      <c r="I39" s="34">
        <f>E39*E7*0.01</f>
        <v>8.8127999999999993</v>
      </c>
      <c r="J39" s="31" t="s">
        <v>58</v>
      </c>
    </row>
    <row r="40" spans="1:10" x14ac:dyDescent="0.2">
      <c r="A40" s="38"/>
      <c r="B40" s="38"/>
      <c r="C40" s="38"/>
      <c r="D40" s="38"/>
      <c r="E40" s="38"/>
      <c r="F40" s="38"/>
      <c r="G40" s="38"/>
    </row>
    <row r="41" spans="1:10" ht="16.5" thickBot="1" x14ac:dyDescent="0.3">
      <c r="A41" s="30" t="s">
        <v>15</v>
      </c>
      <c r="B41" s="30"/>
      <c r="C41" s="30"/>
      <c r="D41" s="30"/>
      <c r="E41" s="30"/>
      <c r="F41" s="30"/>
      <c r="G41" s="30"/>
      <c r="H41" s="30" t="s">
        <v>11</v>
      </c>
      <c r="I41" s="30"/>
    </row>
    <row r="42" spans="1:10" ht="15.75" thickBot="1" x14ac:dyDescent="0.25">
      <c r="A42" s="14"/>
      <c r="B42" s="66" t="s">
        <v>1</v>
      </c>
      <c r="C42" s="67"/>
      <c r="D42" s="68"/>
      <c r="E42" s="66" t="s">
        <v>2</v>
      </c>
      <c r="F42" s="67"/>
      <c r="G42" s="68"/>
      <c r="H42" s="32" t="s">
        <v>8</v>
      </c>
      <c r="I42" s="32" t="s">
        <v>9</v>
      </c>
    </row>
    <row r="43" spans="1:10" ht="26.25" thickBot="1" x14ac:dyDescent="0.25">
      <c r="A43" s="2" t="s">
        <v>3</v>
      </c>
      <c r="B43" s="15" t="s">
        <v>4</v>
      </c>
      <c r="C43" s="16" t="s">
        <v>5</v>
      </c>
      <c r="D43" s="17" t="s">
        <v>6</v>
      </c>
      <c r="E43" s="15" t="s">
        <v>4</v>
      </c>
      <c r="F43" s="16" t="s">
        <v>5</v>
      </c>
      <c r="G43" s="17" t="s">
        <v>6</v>
      </c>
      <c r="H43" s="21" t="s">
        <v>7</v>
      </c>
      <c r="I43" s="20" t="s">
        <v>10</v>
      </c>
    </row>
    <row r="44" spans="1:10" x14ac:dyDescent="0.2">
      <c r="A44" s="18">
        <v>1</v>
      </c>
      <c r="B44" s="7">
        <v>1.1000000000000001</v>
      </c>
      <c r="C44" s="8">
        <v>0.13</v>
      </c>
      <c r="D44" s="9">
        <v>6</v>
      </c>
      <c r="E44" s="7">
        <v>1.6</v>
      </c>
      <c r="F44" s="8">
        <v>0.28000000000000003</v>
      </c>
      <c r="G44" s="9">
        <v>5</v>
      </c>
      <c r="H44" s="37">
        <f>B44*B4*0.01</f>
        <v>0.50710000000000011</v>
      </c>
      <c r="I44" s="37">
        <f>E44*E4*0.01</f>
        <v>1.0368000000000002</v>
      </c>
    </row>
    <row r="45" spans="1:10" x14ac:dyDescent="0.2">
      <c r="A45" s="18">
        <v>2</v>
      </c>
      <c r="B45" s="7">
        <v>1.25</v>
      </c>
      <c r="C45" s="8">
        <v>0.15</v>
      </c>
      <c r="D45" s="9">
        <v>5</v>
      </c>
      <c r="E45" s="7">
        <v>0.81</v>
      </c>
      <c r="F45" s="8">
        <v>0.09</v>
      </c>
      <c r="G45" s="9">
        <v>5</v>
      </c>
      <c r="H45" s="33">
        <f>B45*B5*0.01</f>
        <v>0.74250000000000005</v>
      </c>
      <c r="I45" s="33">
        <f>E45*E5*0.01</f>
        <v>0.60345000000000004</v>
      </c>
    </row>
    <row r="46" spans="1:10" x14ac:dyDescent="0.2">
      <c r="A46" s="18">
        <v>4</v>
      </c>
      <c r="B46" s="7">
        <v>1.1200000000000001</v>
      </c>
      <c r="C46" s="8">
        <v>0.05</v>
      </c>
      <c r="D46" s="9">
        <v>6</v>
      </c>
      <c r="E46" s="7">
        <v>1.56</v>
      </c>
      <c r="F46" s="8">
        <v>0.2</v>
      </c>
      <c r="G46" s="9">
        <v>5</v>
      </c>
      <c r="H46" s="33">
        <f>B46*B6*0.01</f>
        <v>0.68320000000000014</v>
      </c>
      <c r="I46" s="33">
        <f>E46*E6*0.01</f>
        <v>1.1856</v>
      </c>
    </row>
    <row r="47" spans="1:10" ht="15" thickBot="1" x14ac:dyDescent="0.25">
      <c r="A47" s="19">
        <v>6</v>
      </c>
      <c r="B47" s="11">
        <v>0.78</v>
      </c>
      <c r="C47" s="12">
        <v>0.09</v>
      </c>
      <c r="D47" s="13">
        <v>6</v>
      </c>
      <c r="E47" s="11">
        <v>0.9</v>
      </c>
      <c r="F47" s="12">
        <v>0.08</v>
      </c>
      <c r="G47" s="13">
        <v>6</v>
      </c>
      <c r="H47" s="34">
        <f>B47*B7*0.01</f>
        <v>0.59123999999999999</v>
      </c>
      <c r="I47" s="34">
        <f>E47*E7*0.01</f>
        <v>0.58320000000000005</v>
      </c>
    </row>
    <row r="48" spans="1:10" x14ac:dyDescent="0.2">
      <c r="A48" s="38"/>
      <c r="B48" s="38"/>
      <c r="C48" s="38"/>
      <c r="D48" s="38"/>
      <c r="E48" s="38"/>
      <c r="F48" s="38"/>
      <c r="G48" s="38"/>
    </row>
    <row r="49" spans="1:9" x14ac:dyDescent="0.2">
      <c r="A49" s="38"/>
      <c r="B49" s="38"/>
      <c r="C49" s="38"/>
      <c r="D49" s="38"/>
      <c r="E49" s="38"/>
      <c r="F49" s="38"/>
      <c r="G49" s="38"/>
    </row>
    <row r="50" spans="1:9" ht="16.5" thickBot="1" x14ac:dyDescent="0.3">
      <c r="A50" s="30" t="s">
        <v>16</v>
      </c>
      <c r="B50" s="30"/>
      <c r="C50" s="30"/>
      <c r="D50" s="30"/>
      <c r="E50" s="30"/>
      <c r="F50" s="30"/>
      <c r="G50" s="30"/>
      <c r="H50" s="30" t="s">
        <v>11</v>
      </c>
      <c r="I50" s="30"/>
    </row>
    <row r="51" spans="1:9" ht="15.75" thickBot="1" x14ac:dyDescent="0.25">
      <c r="A51" s="14"/>
      <c r="B51" s="63" t="s">
        <v>1</v>
      </c>
      <c r="C51" s="64"/>
      <c r="D51" s="65"/>
      <c r="E51" s="63" t="s">
        <v>2</v>
      </c>
      <c r="F51" s="64"/>
      <c r="G51" s="65"/>
      <c r="H51" s="32" t="s">
        <v>8</v>
      </c>
      <c r="I51" s="32" t="s">
        <v>9</v>
      </c>
    </row>
    <row r="52" spans="1:9" ht="26.25" thickBot="1" x14ac:dyDescent="0.25">
      <c r="A52" s="2" t="s">
        <v>3</v>
      </c>
      <c r="B52" s="15" t="s">
        <v>4</v>
      </c>
      <c r="C52" s="16" t="s">
        <v>5</v>
      </c>
      <c r="D52" s="17" t="s">
        <v>6</v>
      </c>
      <c r="E52" s="15" t="s">
        <v>4</v>
      </c>
      <c r="F52" s="16" t="s">
        <v>5</v>
      </c>
      <c r="G52" s="17" t="s">
        <v>6</v>
      </c>
      <c r="H52" s="21" t="s">
        <v>7</v>
      </c>
      <c r="I52" s="20" t="s">
        <v>10</v>
      </c>
    </row>
    <row r="53" spans="1:9" x14ac:dyDescent="0.2">
      <c r="A53" s="18">
        <v>1</v>
      </c>
      <c r="B53" s="7">
        <v>0.92</v>
      </c>
      <c r="C53" s="8">
        <v>7.0000000000000007E-2</v>
      </c>
      <c r="D53" s="9">
        <v>6</v>
      </c>
      <c r="E53" s="7">
        <v>1.4</v>
      </c>
      <c r="F53" s="8">
        <v>0.42</v>
      </c>
      <c r="G53" s="9">
        <v>5</v>
      </c>
      <c r="H53" s="37">
        <f>B53*B4*0.01</f>
        <v>0.42412000000000005</v>
      </c>
      <c r="I53" s="37">
        <f>E53*E4*0.01</f>
        <v>0.9071999999999999</v>
      </c>
    </row>
    <row r="54" spans="1:9" x14ac:dyDescent="0.2">
      <c r="A54" s="18">
        <v>2</v>
      </c>
      <c r="B54" s="7">
        <v>2.0499999999999998</v>
      </c>
      <c r="C54" s="8">
        <v>0.23</v>
      </c>
      <c r="D54" s="9">
        <v>5</v>
      </c>
      <c r="E54" s="7">
        <v>1.75</v>
      </c>
      <c r="F54" s="8">
        <v>0.32</v>
      </c>
      <c r="G54" s="9">
        <v>5</v>
      </c>
      <c r="H54" s="33">
        <f>B54*B5*0.01</f>
        <v>1.2176999999999998</v>
      </c>
      <c r="I54" s="33">
        <f>E54*E5*0.01</f>
        <v>1.30375</v>
      </c>
    </row>
    <row r="55" spans="1:9" x14ac:dyDescent="0.2">
      <c r="A55" s="18">
        <v>4</v>
      </c>
      <c r="B55" s="7">
        <v>4.9000000000000004</v>
      </c>
      <c r="C55" s="8">
        <v>1.2</v>
      </c>
      <c r="D55" s="9">
        <v>6</v>
      </c>
      <c r="E55" s="7">
        <v>7.3</v>
      </c>
      <c r="F55" s="8">
        <v>1.6</v>
      </c>
      <c r="G55" s="9">
        <v>5</v>
      </c>
      <c r="H55" s="33">
        <f>B55*B6*0.01</f>
        <v>2.9890000000000003</v>
      </c>
      <c r="I55" s="33">
        <f>E55*E6*0.01</f>
        <v>5.548</v>
      </c>
    </row>
    <row r="56" spans="1:9" ht="15" thickBot="1" x14ac:dyDescent="0.25">
      <c r="A56" s="19">
        <v>6</v>
      </c>
      <c r="B56" s="11">
        <v>4.7</v>
      </c>
      <c r="C56" s="12">
        <v>0.7</v>
      </c>
      <c r="D56" s="13">
        <v>6</v>
      </c>
      <c r="E56" s="11">
        <v>4.8</v>
      </c>
      <c r="F56" s="12">
        <v>0.8</v>
      </c>
      <c r="G56" s="13">
        <v>6</v>
      </c>
      <c r="H56" s="34">
        <f>B56*B7*0.01</f>
        <v>3.5625999999999998</v>
      </c>
      <c r="I56" s="34">
        <f>E56*E7*0.01</f>
        <v>3.1103999999999998</v>
      </c>
    </row>
    <row r="57" spans="1:9" x14ac:dyDescent="0.2">
      <c r="A57" s="47"/>
      <c r="B57" s="8"/>
      <c r="C57" s="8"/>
      <c r="D57" s="8"/>
      <c r="E57" s="8"/>
      <c r="F57" s="8"/>
      <c r="G57" s="8"/>
      <c r="H57" s="48"/>
      <c r="I57" s="48"/>
    </row>
    <row r="58" spans="1:9" ht="16.5" thickBot="1" x14ac:dyDescent="0.3">
      <c r="A58" s="41" t="s">
        <v>73</v>
      </c>
      <c r="B58" s="41"/>
      <c r="C58" s="41"/>
      <c r="D58" s="41"/>
      <c r="E58" s="41"/>
      <c r="F58" s="41"/>
      <c r="G58" s="41"/>
      <c r="H58" s="48"/>
      <c r="I58" s="48"/>
    </row>
    <row r="59" spans="1:9" ht="15" thickBot="1" x14ac:dyDescent="0.25">
      <c r="A59" s="14"/>
      <c r="B59" s="63" t="s">
        <v>1</v>
      </c>
      <c r="C59" s="64"/>
      <c r="D59" s="65"/>
      <c r="E59" s="63" t="s">
        <v>2</v>
      </c>
      <c r="F59" s="64"/>
      <c r="G59" s="65"/>
      <c r="H59" s="48"/>
      <c r="I59" s="48"/>
    </row>
    <row r="60" spans="1:9" ht="25.5" x14ac:dyDescent="0.2">
      <c r="A60" s="2" t="s">
        <v>3</v>
      </c>
      <c r="B60" s="15" t="s">
        <v>4</v>
      </c>
      <c r="C60" s="16" t="s">
        <v>5</v>
      </c>
      <c r="D60" s="17" t="s">
        <v>6</v>
      </c>
      <c r="E60" s="15" t="s">
        <v>4</v>
      </c>
      <c r="F60" s="16" t="s">
        <v>5</v>
      </c>
      <c r="G60" s="17" t="s">
        <v>6</v>
      </c>
      <c r="H60" s="48"/>
      <c r="I60" s="48"/>
    </row>
    <row r="61" spans="1:9" x14ac:dyDescent="0.2">
      <c r="A61" s="18">
        <v>1</v>
      </c>
      <c r="B61" s="7">
        <v>45.1</v>
      </c>
      <c r="C61" s="8">
        <v>1.7</v>
      </c>
      <c r="D61" s="9">
        <v>5</v>
      </c>
      <c r="E61" s="7">
        <v>44.1</v>
      </c>
      <c r="F61" s="8">
        <v>3.5</v>
      </c>
      <c r="G61" s="9">
        <v>5</v>
      </c>
      <c r="H61" s="48"/>
      <c r="I61" s="48"/>
    </row>
    <row r="62" spans="1:9" x14ac:dyDescent="0.2">
      <c r="A62" s="18">
        <v>2</v>
      </c>
      <c r="B62" s="7">
        <v>56.2</v>
      </c>
      <c r="C62" s="8">
        <v>5.5</v>
      </c>
      <c r="D62" s="9">
        <v>5</v>
      </c>
      <c r="E62" s="7">
        <v>39.4</v>
      </c>
      <c r="F62" s="8">
        <v>7.5</v>
      </c>
      <c r="G62" s="9">
        <v>5</v>
      </c>
      <c r="H62" s="48"/>
      <c r="I62" s="48"/>
    </row>
    <row r="63" spans="1:9" x14ac:dyDescent="0.2">
      <c r="A63" s="18">
        <v>4</v>
      </c>
      <c r="B63" s="7">
        <v>61</v>
      </c>
      <c r="C63" s="8">
        <v>6.3</v>
      </c>
      <c r="D63" s="9">
        <v>5</v>
      </c>
      <c r="E63" s="7">
        <v>65</v>
      </c>
      <c r="F63" s="8">
        <v>4.2</v>
      </c>
      <c r="G63" s="9">
        <v>5</v>
      </c>
      <c r="H63" s="48"/>
      <c r="I63" s="48"/>
    </row>
    <row r="64" spans="1:9" ht="15" thickBot="1" x14ac:dyDescent="0.25">
      <c r="A64" s="19">
        <v>6</v>
      </c>
      <c r="B64" s="11">
        <v>70.3</v>
      </c>
      <c r="C64" s="12">
        <v>17.100000000000001</v>
      </c>
      <c r="D64" s="13">
        <v>6</v>
      </c>
      <c r="E64" s="11">
        <v>38.5</v>
      </c>
      <c r="F64" s="12">
        <v>12</v>
      </c>
      <c r="G64" s="13">
        <v>6</v>
      </c>
      <c r="H64" s="48"/>
      <c r="I64" s="48"/>
    </row>
    <row r="66" spans="1:9" ht="16.5" thickBot="1" x14ac:dyDescent="0.3">
      <c r="A66" s="30" t="s">
        <v>17</v>
      </c>
      <c r="B66" s="30"/>
      <c r="C66" s="30"/>
      <c r="D66" s="30"/>
      <c r="E66" s="30"/>
      <c r="F66" s="30"/>
      <c r="G66" s="30"/>
      <c r="H66" s="30" t="s">
        <v>11</v>
      </c>
      <c r="I66" s="30"/>
    </row>
    <row r="67" spans="1:9" ht="15.75" thickBot="1" x14ac:dyDescent="0.25">
      <c r="A67" s="29"/>
      <c r="B67" s="63" t="s">
        <v>1</v>
      </c>
      <c r="C67" s="64"/>
      <c r="D67" s="65"/>
      <c r="E67" s="63" t="s">
        <v>2</v>
      </c>
      <c r="F67" s="64"/>
      <c r="G67" s="65"/>
      <c r="H67" s="32" t="s">
        <v>8</v>
      </c>
      <c r="I67" s="32" t="s">
        <v>9</v>
      </c>
    </row>
    <row r="68" spans="1:9" ht="26.25" thickBot="1" x14ac:dyDescent="0.25">
      <c r="A68" s="2" t="s">
        <v>3</v>
      </c>
      <c r="B68" s="15" t="s">
        <v>4</v>
      </c>
      <c r="C68" s="16" t="s">
        <v>5</v>
      </c>
      <c r="D68" s="17" t="s">
        <v>6</v>
      </c>
      <c r="E68" s="15" t="s">
        <v>4</v>
      </c>
      <c r="F68" s="16" t="s">
        <v>5</v>
      </c>
      <c r="G68" s="17" t="s">
        <v>6</v>
      </c>
      <c r="H68" s="21" t="s">
        <v>7</v>
      </c>
      <c r="I68" s="20" t="s">
        <v>10</v>
      </c>
    </row>
    <row r="69" spans="1:9" x14ac:dyDescent="0.2">
      <c r="A69" s="18">
        <v>1</v>
      </c>
      <c r="B69" s="7">
        <v>11.4</v>
      </c>
      <c r="C69" s="8">
        <v>0.25</v>
      </c>
      <c r="D69" s="9">
        <v>6</v>
      </c>
      <c r="E69" s="7">
        <v>9.6</v>
      </c>
      <c r="F69" s="8">
        <v>0.36</v>
      </c>
      <c r="G69" s="9">
        <v>5</v>
      </c>
      <c r="H69" s="37">
        <f>B69*B4*0.01</f>
        <v>5.2554000000000007</v>
      </c>
      <c r="I69" s="37">
        <f>E69*E4*0.01</f>
        <v>6.2207999999999997</v>
      </c>
    </row>
    <row r="70" spans="1:9" x14ac:dyDescent="0.2">
      <c r="A70" s="18">
        <v>2</v>
      </c>
      <c r="B70" s="7">
        <v>11.28</v>
      </c>
      <c r="C70" s="8">
        <v>0.5</v>
      </c>
      <c r="D70" s="9">
        <v>5</v>
      </c>
      <c r="E70" s="7">
        <v>6.47</v>
      </c>
      <c r="F70" s="8">
        <v>1.2</v>
      </c>
      <c r="G70" s="9">
        <v>5</v>
      </c>
      <c r="H70" s="33">
        <f>B70*B5*0.01</f>
        <v>6.7003199999999996</v>
      </c>
      <c r="I70" s="33">
        <f>E70*E5*0.01</f>
        <v>4.8201499999999999</v>
      </c>
    </row>
    <row r="71" spans="1:9" x14ac:dyDescent="0.2">
      <c r="A71" s="18">
        <v>4</v>
      </c>
      <c r="B71" s="7">
        <v>13.1</v>
      </c>
      <c r="C71" s="8">
        <v>0.28000000000000003</v>
      </c>
      <c r="D71" s="9">
        <v>6</v>
      </c>
      <c r="E71" s="7">
        <v>9.4</v>
      </c>
      <c r="F71" s="8">
        <v>0.9</v>
      </c>
      <c r="G71" s="9">
        <v>5</v>
      </c>
      <c r="H71" s="33">
        <f>B71*B6*0.01</f>
        <v>7.9910000000000005</v>
      </c>
      <c r="I71" s="33">
        <f>E71*E6*0.01</f>
        <v>7.1440000000000001</v>
      </c>
    </row>
    <row r="72" spans="1:9" ht="15" thickBot="1" x14ac:dyDescent="0.25">
      <c r="A72" s="19">
        <v>6</v>
      </c>
      <c r="B72" s="11">
        <v>12.3</v>
      </c>
      <c r="C72" s="12">
        <v>0.5</v>
      </c>
      <c r="D72" s="13">
        <v>5</v>
      </c>
      <c r="E72" s="11">
        <v>12</v>
      </c>
      <c r="F72" s="12">
        <v>1</v>
      </c>
      <c r="G72" s="13">
        <v>6</v>
      </c>
      <c r="H72" s="34">
        <f>B72*B7*0.01</f>
        <v>9.3234000000000012</v>
      </c>
      <c r="I72" s="34">
        <f>E72*E7*0.01</f>
        <v>7.7759999999999989</v>
      </c>
    </row>
    <row r="74" spans="1:9" x14ac:dyDescent="0.2">
      <c r="A74" s="31" t="s">
        <v>18</v>
      </c>
    </row>
    <row r="75" spans="1:9" x14ac:dyDescent="0.2">
      <c r="A75" s="31" t="s">
        <v>19</v>
      </c>
      <c r="B75" s="31" t="s">
        <v>28</v>
      </c>
      <c r="C75" s="31" t="s">
        <v>29</v>
      </c>
    </row>
    <row r="76" spans="1:9" ht="15" x14ac:dyDescent="0.2">
      <c r="A76" s="39" t="s">
        <v>20</v>
      </c>
      <c r="B76" s="31">
        <v>0</v>
      </c>
      <c r="C76" s="31">
        <v>0</v>
      </c>
    </row>
    <row r="77" spans="1:9" ht="15" x14ac:dyDescent="0.2">
      <c r="A77" s="39" t="s">
        <v>21</v>
      </c>
      <c r="B77" s="31">
        <v>1.65</v>
      </c>
      <c r="C77" s="31">
        <v>2.0249999999999999</v>
      </c>
    </row>
    <row r="78" spans="1:9" ht="15" x14ac:dyDescent="0.2">
      <c r="A78" s="39" t="s">
        <v>22</v>
      </c>
      <c r="B78" s="31">
        <v>4.6000000000000005</v>
      </c>
      <c r="C78" s="31">
        <v>5.1749999999999998</v>
      </c>
    </row>
    <row r="79" spans="1:9" ht="15" x14ac:dyDescent="0.2">
      <c r="A79" s="39" t="s">
        <v>23</v>
      </c>
      <c r="B79" s="31">
        <v>4.7250000000000005</v>
      </c>
      <c r="C79" s="31">
        <v>4.7750000000000004</v>
      </c>
    </row>
    <row r="80" spans="1:9" ht="15" x14ac:dyDescent="0.2">
      <c r="A80" s="39" t="s">
        <v>24</v>
      </c>
      <c r="B80" s="31">
        <v>5.55</v>
      </c>
      <c r="C80" s="31">
        <v>5.6749999999999998</v>
      </c>
    </row>
    <row r="81" spans="1:7" ht="15" x14ac:dyDescent="0.2">
      <c r="A81" s="39" t="s">
        <v>25</v>
      </c>
      <c r="B81" s="31">
        <v>5.1000000000000005</v>
      </c>
      <c r="C81" s="31">
        <v>4.6500000000000004</v>
      </c>
    </row>
    <row r="82" spans="1:7" ht="15" x14ac:dyDescent="0.2">
      <c r="A82" s="39" t="s">
        <v>26</v>
      </c>
      <c r="B82" s="31">
        <v>3.4249999999999998</v>
      </c>
      <c r="C82" s="31">
        <v>4.5</v>
      </c>
    </row>
    <row r="83" spans="1:7" ht="15" x14ac:dyDescent="0.2">
      <c r="A83" s="39" t="s">
        <v>27</v>
      </c>
      <c r="B83" s="31">
        <v>0</v>
      </c>
      <c r="C83" s="31">
        <v>0.35</v>
      </c>
    </row>
    <row r="85" spans="1:7" x14ac:dyDescent="0.2">
      <c r="A85" s="31" t="s">
        <v>41</v>
      </c>
      <c r="B85" s="31" t="s">
        <v>37</v>
      </c>
      <c r="C85" s="31" t="s">
        <v>29</v>
      </c>
      <c r="E85" s="31" t="s">
        <v>81</v>
      </c>
      <c r="F85" s="31" t="s">
        <v>37</v>
      </c>
      <c r="G85" s="31" t="s">
        <v>29</v>
      </c>
    </row>
    <row r="86" spans="1:7" x14ac:dyDescent="0.2">
      <c r="A86" s="31" t="s">
        <v>38</v>
      </c>
      <c r="B86" s="31">
        <v>22.666667</v>
      </c>
      <c r="C86" s="31">
        <v>19.28</v>
      </c>
      <c r="E86" s="31" t="s">
        <v>38</v>
      </c>
      <c r="F86" s="31">
        <f>E14*B86/100</f>
        <v>159.34666901</v>
      </c>
      <c r="G86" s="31">
        <f>E14*C86/100</f>
        <v>135.5384</v>
      </c>
    </row>
    <row r="87" spans="1:7" x14ac:dyDescent="0.2">
      <c r="A87" s="31" t="s">
        <v>39</v>
      </c>
      <c r="B87" s="31">
        <v>30</v>
      </c>
      <c r="C87" s="31">
        <v>28.774999999999999</v>
      </c>
      <c r="E87" s="31" t="s">
        <v>39</v>
      </c>
      <c r="F87" s="31">
        <f>E14*B87/100</f>
        <v>210.9</v>
      </c>
      <c r="G87" s="31">
        <f>E14*C87/100</f>
        <v>202.28825000000001</v>
      </c>
    </row>
    <row r="89" spans="1:7" x14ac:dyDescent="0.2">
      <c r="A89" s="31" t="s">
        <v>52</v>
      </c>
      <c r="B89" s="31" t="s">
        <v>37</v>
      </c>
      <c r="C89" s="31" t="s">
        <v>29</v>
      </c>
      <c r="E89" s="31" t="s">
        <v>82</v>
      </c>
      <c r="F89" s="31" t="s">
        <v>37</v>
      </c>
      <c r="G89" s="31" t="s">
        <v>29</v>
      </c>
    </row>
    <row r="90" spans="1:7" x14ac:dyDescent="0.2">
      <c r="A90" s="31" t="s">
        <v>40</v>
      </c>
      <c r="B90" s="31">
        <v>18.666666666666668</v>
      </c>
      <c r="C90" s="31">
        <v>15.68</v>
      </c>
      <c r="E90" s="31" t="s">
        <v>40</v>
      </c>
      <c r="F90" s="31">
        <f>E14*B90/100</f>
        <v>131.22666666666669</v>
      </c>
      <c r="G90" s="31">
        <f>E14*C90/100</f>
        <v>110.23039999999999</v>
      </c>
    </row>
    <row r="91" spans="1:7" x14ac:dyDescent="0.2">
      <c r="A91" s="31" t="s">
        <v>39</v>
      </c>
      <c r="B91" s="31">
        <v>25.241667</v>
      </c>
      <c r="C91" s="31">
        <v>23.4</v>
      </c>
      <c r="E91" s="31" t="s">
        <v>39</v>
      </c>
      <c r="F91" s="31">
        <f>E14*B91/100</f>
        <v>177.44891901</v>
      </c>
      <c r="G91" s="31">
        <f>E14*C91/100</f>
        <v>164.50200000000001</v>
      </c>
    </row>
    <row r="93" spans="1:7" x14ac:dyDescent="0.2">
      <c r="A93" s="31" t="s">
        <v>80</v>
      </c>
      <c r="E93" s="31" t="s">
        <v>84</v>
      </c>
    </row>
    <row r="94" spans="1:7" x14ac:dyDescent="0.2">
      <c r="B94" s="31" t="s">
        <v>28</v>
      </c>
      <c r="C94" s="31" t="s">
        <v>29</v>
      </c>
      <c r="E94" s="31" t="s">
        <v>40</v>
      </c>
      <c r="F94" s="31">
        <f>F86-F90</f>
        <v>28.120002343333312</v>
      </c>
      <c r="G94" s="31">
        <f>G86-G90</f>
        <v>25.308000000000007</v>
      </c>
    </row>
    <row r="95" spans="1:7" x14ac:dyDescent="0.2">
      <c r="A95" s="31" t="s">
        <v>42</v>
      </c>
      <c r="B95" s="31">
        <f>B86*B7*0.01</f>
        <v>17.181333586000001</v>
      </c>
      <c r="C95" s="31">
        <f>C86*E7*0.01</f>
        <v>12.493440000000001</v>
      </c>
      <c r="E95" s="31" t="s">
        <v>39</v>
      </c>
      <c r="F95" s="31">
        <f>F87-F91</f>
        <v>33.451080990000008</v>
      </c>
      <c r="G95" s="31">
        <f>G87-G91</f>
        <v>37.786249999999995</v>
      </c>
    </row>
    <row r="96" spans="1:7" x14ac:dyDescent="0.2">
      <c r="A96" s="31" t="s">
        <v>43</v>
      </c>
      <c r="B96" s="31">
        <f>B87*B7*0.01</f>
        <v>22.740000000000002</v>
      </c>
      <c r="C96" s="31">
        <f>C87*E7*0.01</f>
        <v>18.6462</v>
      </c>
    </row>
    <row r="98" spans="1:27" x14ac:dyDescent="0.2">
      <c r="A98" s="31" t="s">
        <v>44</v>
      </c>
    </row>
    <row r="99" spans="1:27" x14ac:dyDescent="0.2">
      <c r="B99" s="31" t="s">
        <v>45</v>
      </c>
      <c r="C99" s="31" t="s">
        <v>46</v>
      </c>
    </row>
    <row r="100" spans="1:27" x14ac:dyDescent="0.2">
      <c r="A100" s="31" t="s">
        <v>47</v>
      </c>
      <c r="B100" s="31">
        <f>B90*B7*0.01</f>
        <v>14.149333333333335</v>
      </c>
      <c r="C100" s="31">
        <f>C90*E7*0.01</f>
        <v>10.160639999999999</v>
      </c>
    </row>
    <row r="101" spans="1:27" x14ac:dyDescent="0.2">
      <c r="A101" s="31" t="s">
        <v>48</v>
      </c>
      <c r="B101" s="31">
        <f>B91*B7*0.01</f>
        <v>19.133183586000001</v>
      </c>
      <c r="C101" s="31">
        <f>C91*E7*0.01</f>
        <v>15.1632</v>
      </c>
    </row>
    <row r="103" spans="1:27" x14ac:dyDescent="0.2">
      <c r="A103" s="31" t="s">
        <v>83</v>
      </c>
    </row>
    <row r="104" spans="1:27" x14ac:dyDescent="0.2">
      <c r="B104" s="31" t="s">
        <v>8</v>
      </c>
      <c r="C104" s="31" t="s">
        <v>9</v>
      </c>
    </row>
    <row r="105" spans="1:27" x14ac:dyDescent="0.2">
      <c r="A105" s="31" t="s">
        <v>42</v>
      </c>
      <c r="B105" s="31">
        <f>B95-B100</f>
        <v>3.0320002526666663</v>
      </c>
      <c r="C105" s="31">
        <f>C95-C100</f>
        <v>2.3328000000000024</v>
      </c>
    </row>
    <row r="106" spans="1:27" x14ac:dyDescent="0.2">
      <c r="A106" s="31" t="s">
        <v>43</v>
      </c>
      <c r="B106" s="31">
        <f>B96-B101</f>
        <v>3.6068164140000007</v>
      </c>
      <c r="C106" s="31">
        <f>C96-C101</f>
        <v>3.4830000000000005</v>
      </c>
    </row>
    <row r="109" spans="1:27" ht="16.5" thickBot="1" x14ac:dyDescent="0.3">
      <c r="A109" s="52" t="s">
        <v>74</v>
      </c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1:27" ht="15" thickBot="1" x14ac:dyDescent="0.25">
      <c r="A110" s="54"/>
      <c r="B110" s="60" t="s">
        <v>1</v>
      </c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2"/>
      <c r="N110" s="57" t="s">
        <v>76</v>
      </c>
      <c r="O110" s="60" t="s">
        <v>2</v>
      </c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58" t="s">
        <v>78</v>
      </c>
    </row>
    <row r="111" spans="1:27" x14ac:dyDescent="0.2">
      <c r="A111" s="18">
        <v>1</v>
      </c>
      <c r="B111" s="7">
        <v>13.27</v>
      </c>
      <c r="C111" s="8">
        <v>17.170000000000002</v>
      </c>
      <c r="D111" s="8">
        <v>8.86</v>
      </c>
      <c r="E111" s="8">
        <v>26.93</v>
      </c>
      <c r="F111" s="8"/>
      <c r="G111" s="8"/>
      <c r="H111" s="8"/>
      <c r="I111" s="8"/>
      <c r="J111" s="8"/>
      <c r="K111" s="8"/>
      <c r="L111" s="8"/>
      <c r="M111" s="9"/>
      <c r="N111" s="8">
        <f>AVERAGE(B111:E111)</f>
        <v>16.557499999999997</v>
      </c>
      <c r="O111" s="7">
        <v>5.87</v>
      </c>
      <c r="P111" s="8">
        <v>6.69</v>
      </c>
      <c r="Q111" s="8">
        <v>6.56</v>
      </c>
      <c r="R111" s="8">
        <v>5.58</v>
      </c>
      <c r="S111" s="8">
        <v>6.04</v>
      </c>
      <c r="T111" s="8"/>
      <c r="U111" s="8"/>
      <c r="V111" s="8"/>
      <c r="W111" s="8"/>
      <c r="X111" s="8"/>
      <c r="Y111" s="8"/>
      <c r="Z111" s="8"/>
      <c r="AA111" s="37">
        <f>AVERAGE(O111:S111)</f>
        <v>6.1480000000000006</v>
      </c>
    </row>
    <row r="112" spans="1:27" x14ac:dyDescent="0.2">
      <c r="A112" s="18">
        <v>2</v>
      </c>
      <c r="B112" s="7">
        <v>251.15</v>
      </c>
      <c r="C112" s="8">
        <v>122.96</v>
      </c>
      <c r="D112" s="8">
        <v>93.17</v>
      </c>
      <c r="E112" s="8">
        <v>6.42</v>
      </c>
      <c r="F112" s="8">
        <v>5.82</v>
      </c>
      <c r="G112" s="8"/>
      <c r="H112" s="8"/>
      <c r="I112" s="8"/>
      <c r="J112" s="8"/>
      <c r="K112" s="8"/>
      <c r="L112" s="8"/>
      <c r="M112" s="9"/>
      <c r="N112" s="8">
        <f>AVERAGE(B112:F112)</f>
        <v>95.904000000000011</v>
      </c>
      <c r="O112" s="7">
        <v>57.11</v>
      </c>
      <c r="P112" s="8">
        <v>60.78</v>
      </c>
      <c r="Q112" s="8">
        <v>86.51</v>
      </c>
      <c r="R112" s="8">
        <v>129.36000000000001</v>
      </c>
      <c r="S112" s="8">
        <v>176.56</v>
      </c>
      <c r="T112" s="8"/>
      <c r="U112" s="8"/>
      <c r="V112" s="8"/>
      <c r="W112" s="8"/>
      <c r="X112" s="8"/>
      <c r="Y112" s="8"/>
      <c r="Z112" s="8"/>
      <c r="AA112" s="33">
        <f>AVERAGE(O112:S112)</f>
        <v>102.06399999999999</v>
      </c>
    </row>
    <row r="113" spans="1:27" x14ac:dyDescent="0.2">
      <c r="A113" s="18">
        <v>4</v>
      </c>
      <c r="B113" s="7">
        <v>792.57</v>
      </c>
      <c r="C113" s="8">
        <v>590.85</v>
      </c>
      <c r="D113" s="8">
        <v>1236.42</v>
      </c>
      <c r="E113" s="8">
        <v>1586.39</v>
      </c>
      <c r="F113" s="8">
        <v>2006.63</v>
      </c>
      <c r="G113" s="8">
        <v>23.82</v>
      </c>
      <c r="H113" s="8">
        <v>597.23</v>
      </c>
      <c r="I113" s="8">
        <v>574.36</v>
      </c>
      <c r="J113" s="8">
        <v>266.39999999999998</v>
      </c>
      <c r="K113" s="8">
        <v>517.66999999999996</v>
      </c>
      <c r="L113" s="8"/>
      <c r="M113" s="9"/>
      <c r="N113" s="8">
        <f>AVERAGE(B113:K113)</f>
        <v>819.23399999999981</v>
      </c>
      <c r="O113" s="7">
        <v>172.13</v>
      </c>
      <c r="P113" s="8">
        <v>1525.22</v>
      </c>
      <c r="Q113" s="8">
        <v>1221.2</v>
      </c>
      <c r="R113" s="8">
        <v>1827.2</v>
      </c>
      <c r="S113" s="8">
        <v>1219.02</v>
      </c>
      <c r="T113" s="8">
        <v>552.54999999999995</v>
      </c>
      <c r="U113" s="8">
        <v>88.95</v>
      </c>
      <c r="V113" s="8">
        <v>18.28</v>
      </c>
      <c r="W113" s="8">
        <v>15.31</v>
      </c>
      <c r="X113" s="8">
        <v>295.92</v>
      </c>
      <c r="Y113" s="8"/>
      <c r="Z113" s="8"/>
      <c r="AA113" s="33">
        <f>AVERAGE(O113:X113)</f>
        <v>693.57800000000009</v>
      </c>
    </row>
    <row r="114" spans="1:27" ht="15" thickBot="1" x14ac:dyDescent="0.25">
      <c r="A114" s="19">
        <v>6</v>
      </c>
      <c r="B114" s="11">
        <v>1191.72</v>
      </c>
      <c r="C114" s="12">
        <v>1699.08</v>
      </c>
      <c r="D114" s="12">
        <v>2653.02</v>
      </c>
      <c r="E114" s="12">
        <v>2065.9299999999998</v>
      </c>
      <c r="F114" s="12">
        <v>2978.11</v>
      </c>
      <c r="G114" s="12">
        <v>2708.32</v>
      </c>
      <c r="H114" s="12">
        <v>38.68</v>
      </c>
      <c r="I114" s="12">
        <v>690.29</v>
      </c>
      <c r="J114" s="12">
        <v>871.38</v>
      </c>
      <c r="K114" s="12">
        <v>665.25</v>
      </c>
      <c r="L114" s="12">
        <v>948.44</v>
      </c>
      <c r="M114" s="13">
        <v>291.13</v>
      </c>
      <c r="N114" s="12">
        <f>AVERAGE(B114:M114)</f>
        <v>1400.1125000000002</v>
      </c>
      <c r="O114" s="11">
        <v>962.95</v>
      </c>
      <c r="P114" s="12">
        <v>1577.09</v>
      </c>
      <c r="Q114" s="12">
        <v>1266.68</v>
      </c>
      <c r="R114" s="12">
        <v>1020.6</v>
      </c>
      <c r="S114" s="12">
        <v>2634.08</v>
      </c>
      <c r="T114" s="12">
        <v>2901.25</v>
      </c>
      <c r="U114" s="12">
        <v>494.38</v>
      </c>
      <c r="V114" s="12">
        <v>731.44</v>
      </c>
      <c r="W114" s="12">
        <v>503.87</v>
      </c>
      <c r="X114" s="12">
        <v>607.69000000000005</v>
      </c>
      <c r="Y114" s="12">
        <v>5.55</v>
      </c>
      <c r="Z114" s="12">
        <v>374.43</v>
      </c>
      <c r="AA114" s="34">
        <f>AVERAGE(O114:Z114)</f>
        <v>1090.0008333333335</v>
      </c>
    </row>
    <row r="115" spans="1:27" x14ac:dyDescent="0.2">
      <c r="AA115" s="48"/>
    </row>
    <row r="116" spans="1:27" ht="16.5" thickBot="1" x14ac:dyDescent="0.3">
      <c r="A116" s="52" t="s">
        <v>75</v>
      </c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48"/>
    </row>
    <row r="117" spans="1:27" ht="15" thickBot="1" x14ac:dyDescent="0.25">
      <c r="A117" s="55"/>
      <c r="B117" s="60" t="s">
        <v>1</v>
      </c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2"/>
      <c r="N117" s="57" t="s">
        <v>77</v>
      </c>
      <c r="O117" s="60" t="s">
        <v>2</v>
      </c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59" t="s">
        <v>79</v>
      </c>
    </row>
    <row r="118" spans="1:27" x14ac:dyDescent="0.2">
      <c r="A118" s="18">
        <v>1</v>
      </c>
      <c r="B118" s="7">
        <v>19.690000000000001</v>
      </c>
      <c r="C118" s="8">
        <v>22.78</v>
      </c>
      <c r="D118" s="8">
        <v>23.41</v>
      </c>
      <c r="E118" s="8">
        <v>34.71</v>
      </c>
      <c r="F118" s="8"/>
      <c r="G118" s="8"/>
      <c r="H118" s="8"/>
      <c r="I118" s="8"/>
      <c r="J118" s="8"/>
      <c r="K118" s="8"/>
      <c r="L118" s="8"/>
      <c r="M118" s="9"/>
      <c r="N118" s="8">
        <f>AVERAGE(B118:E118)</f>
        <v>25.147500000000001</v>
      </c>
      <c r="O118" s="7">
        <v>19.86</v>
      </c>
      <c r="P118" s="8">
        <v>11.07</v>
      </c>
      <c r="Q118" s="8">
        <v>19.53</v>
      </c>
      <c r="R118" s="8">
        <v>15.51</v>
      </c>
      <c r="S118" s="8">
        <v>19.190000000000001</v>
      </c>
      <c r="T118" s="8"/>
      <c r="U118" s="8"/>
      <c r="V118" s="8"/>
      <c r="W118" s="8"/>
      <c r="X118" s="8"/>
      <c r="Y118" s="8"/>
      <c r="Z118" s="8"/>
      <c r="AA118" s="33">
        <f>AVERAGE(O118:S118)</f>
        <v>17.032</v>
      </c>
    </row>
    <row r="119" spans="1:27" x14ac:dyDescent="0.2">
      <c r="A119" s="18">
        <v>2</v>
      </c>
      <c r="B119" s="7">
        <v>330.14</v>
      </c>
      <c r="C119" s="8">
        <v>201.47</v>
      </c>
      <c r="D119" s="8">
        <v>120.49</v>
      </c>
      <c r="E119" s="8">
        <v>23.88</v>
      </c>
      <c r="F119" s="8">
        <v>25.41</v>
      </c>
      <c r="G119" s="8"/>
      <c r="H119" s="8"/>
      <c r="I119" s="8"/>
      <c r="J119" s="8"/>
      <c r="K119" s="8"/>
      <c r="L119" s="8"/>
      <c r="M119" s="9"/>
      <c r="N119" s="8">
        <f>AVERAGE(B119:F119)</f>
        <v>140.27799999999999</v>
      </c>
      <c r="O119" s="7">
        <v>125.76</v>
      </c>
      <c r="P119" s="8">
        <v>112.16</v>
      </c>
      <c r="Q119" s="8">
        <v>190.93</v>
      </c>
      <c r="R119" s="8">
        <v>183.34</v>
      </c>
      <c r="S119" s="8">
        <v>281.54000000000002</v>
      </c>
      <c r="T119" s="8"/>
      <c r="U119" s="8"/>
      <c r="V119" s="8"/>
      <c r="W119" s="8"/>
      <c r="X119" s="8"/>
      <c r="Y119" s="8"/>
      <c r="Z119" s="8"/>
      <c r="AA119" s="33">
        <f>AVERAGE(O119:S119)</f>
        <v>178.74600000000001</v>
      </c>
    </row>
    <row r="120" spans="1:27" x14ac:dyDescent="0.2">
      <c r="A120" s="18">
        <v>4</v>
      </c>
      <c r="B120" s="7">
        <v>1435.15</v>
      </c>
      <c r="C120" s="8">
        <v>635.03</v>
      </c>
      <c r="D120" s="8">
        <v>1884.16</v>
      </c>
      <c r="E120" s="8">
        <v>1966.74</v>
      </c>
      <c r="F120" s="8">
        <v>2732.37</v>
      </c>
      <c r="G120" s="8">
        <v>90.8</v>
      </c>
      <c r="H120" s="8">
        <v>1103.3</v>
      </c>
      <c r="I120" s="8">
        <v>1061.83</v>
      </c>
      <c r="J120" s="8">
        <v>767.76</v>
      </c>
      <c r="K120" s="8">
        <v>1178.69</v>
      </c>
      <c r="L120" s="8"/>
      <c r="M120" s="9"/>
      <c r="N120" s="8">
        <f>AVERAGE(B120:K120)</f>
        <v>1285.5830000000001</v>
      </c>
      <c r="O120" s="7">
        <v>329.28</v>
      </c>
      <c r="P120" s="8">
        <v>3223.87</v>
      </c>
      <c r="Q120" s="8">
        <v>2279.83</v>
      </c>
      <c r="R120" s="8">
        <v>2358.1999999999998</v>
      </c>
      <c r="S120" s="8">
        <v>1904.7</v>
      </c>
      <c r="T120" s="8">
        <v>1665.48</v>
      </c>
      <c r="U120" s="8">
        <v>226.65</v>
      </c>
      <c r="V120" s="8">
        <v>47.81</v>
      </c>
      <c r="W120" s="8">
        <v>26.62</v>
      </c>
      <c r="X120" s="8">
        <v>780.68</v>
      </c>
      <c r="Y120" s="8"/>
      <c r="Z120" s="8"/>
      <c r="AA120" s="33">
        <f>AVERAGE(O120:X120)</f>
        <v>1284.3119999999999</v>
      </c>
    </row>
    <row r="121" spans="1:27" ht="15" thickBot="1" x14ac:dyDescent="0.25">
      <c r="A121" s="19">
        <v>6</v>
      </c>
      <c r="B121" s="11">
        <v>3045.65</v>
      </c>
      <c r="C121" s="12">
        <v>4474.6899999999996</v>
      </c>
      <c r="D121" s="12">
        <v>5120.54</v>
      </c>
      <c r="E121" s="56"/>
      <c r="F121" s="12">
        <v>5064.42</v>
      </c>
      <c r="G121" s="12">
        <v>4507.6099999999997</v>
      </c>
      <c r="H121" s="12">
        <v>194.87</v>
      </c>
      <c r="I121" s="12">
        <v>3299.78</v>
      </c>
      <c r="J121" s="12">
        <v>2949.59</v>
      </c>
      <c r="K121" s="12">
        <v>2736.08</v>
      </c>
      <c r="L121" s="12">
        <v>3075.93</v>
      </c>
      <c r="M121" s="13">
        <v>1724.28</v>
      </c>
      <c r="N121" s="12">
        <f>AVERAGE(B121:M121)</f>
        <v>3290.3127272727274</v>
      </c>
      <c r="O121" s="11">
        <v>6911.22</v>
      </c>
      <c r="P121" s="12">
        <v>6255.32</v>
      </c>
      <c r="Q121" s="12">
        <v>2958.3</v>
      </c>
      <c r="R121" s="12">
        <v>2684.74</v>
      </c>
      <c r="S121" s="12">
        <v>5575.27</v>
      </c>
      <c r="T121" s="12">
        <v>6911.4</v>
      </c>
      <c r="U121" s="12">
        <v>3371.73</v>
      </c>
      <c r="V121" s="12">
        <v>2987.09</v>
      </c>
      <c r="W121" s="12">
        <v>2276.9699999999998</v>
      </c>
      <c r="X121" s="12">
        <v>2458.42</v>
      </c>
      <c r="Y121" s="56"/>
      <c r="Z121" s="56"/>
      <c r="AA121" s="34">
        <f>AVERAGE(O121:X121)</f>
        <v>4239.0460000000003</v>
      </c>
    </row>
  </sheetData>
  <mergeCells count="27">
    <mergeCell ref="L1:P1"/>
    <mergeCell ref="L2:P2"/>
    <mergeCell ref="L5:P5"/>
    <mergeCell ref="L3:P3"/>
    <mergeCell ref="L4:P4"/>
    <mergeCell ref="B59:D59"/>
    <mergeCell ref="E59:G59"/>
    <mergeCell ref="B2:D2"/>
    <mergeCell ref="E2:G2"/>
    <mergeCell ref="B18:D18"/>
    <mergeCell ref="E18:G18"/>
    <mergeCell ref="B26:D26"/>
    <mergeCell ref="E26:G26"/>
    <mergeCell ref="B10:D10"/>
    <mergeCell ref="E10:G10"/>
    <mergeCell ref="B34:D34"/>
    <mergeCell ref="E34:G34"/>
    <mergeCell ref="B42:D42"/>
    <mergeCell ref="E42:G42"/>
    <mergeCell ref="B51:D51"/>
    <mergeCell ref="E51:G51"/>
    <mergeCell ref="B110:M110"/>
    <mergeCell ref="O110:Z110"/>
    <mergeCell ref="B117:M117"/>
    <mergeCell ref="O117:Z117"/>
    <mergeCell ref="B67:D67"/>
    <mergeCell ref="E67:G6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22" sqref="B22:G22"/>
    </sheetView>
  </sheetViews>
  <sheetFormatPr defaultRowHeight="14.25" x14ac:dyDescent="0.2"/>
  <cols>
    <col min="1" max="16384" width="9" style="31"/>
  </cols>
  <sheetData>
    <row r="1" spans="1:9" x14ac:dyDescent="0.2">
      <c r="A1" s="31" t="s">
        <v>32</v>
      </c>
      <c r="B1" s="31">
        <v>24</v>
      </c>
      <c r="C1" s="31">
        <v>48</v>
      </c>
      <c r="D1" s="31">
        <v>96</v>
      </c>
      <c r="E1" s="31">
        <v>144</v>
      </c>
    </row>
    <row r="2" spans="1:9" x14ac:dyDescent="0.2">
      <c r="A2" s="31" t="s">
        <v>31</v>
      </c>
      <c r="B2" s="31">
        <v>13.02786</v>
      </c>
      <c r="C2" s="31">
        <v>17.766539999999999</v>
      </c>
      <c r="D2" s="31">
        <v>23.985200000000003</v>
      </c>
      <c r="E2" s="31">
        <v>40.158839999999998</v>
      </c>
    </row>
    <row r="3" spans="1:9" x14ac:dyDescent="0.2">
      <c r="A3" s="31" t="s">
        <v>30</v>
      </c>
      <c r="B3" s="31">
        <v>5.2554000000000007</v>
      </c>
      <c r="C3" s="31">
        <v>6.7003199999999996</v>
      </c>
      <c r="D3" s="31">
        <v>7.9910000000000005</v>
      </c>
      <c r="E3" s="31">
        <v>9.3234000000000012</v>
      </c>
    </row>
    <row r="5" spans="1:9" ht="15" x14ac:dyDescent="0.2">
      <c r="A5" s="31" t="s">
        <v>32</v>
      </c>
      <c r="B5" s="39">
        <v>6</v>
      </c>
      <c r="C5" s="39">
        <v>12</v>
      </c>
      <c r="D5" s="31">
        <v>24</v>
      </c>
      <c r="E5" s="31">
        <v>48</v>
      </c>
      <c r="F5" s="31">
        <v>96</v>
      </c>
      <c r="G5" s="31">
        <v>144</v>
      </c>
      <c r="H5" s="39">
        <f>8*24</f>
        <v>192</v>
      </c>
      <c r="I5" s="39">
        <f>10*24</f>
        <v>240</v>
      </c>
    </row>
    <row r="6" spans="1:9" x14ac:dyDescent="0.2">
      <c r="A6" s="31" t="s">
        <v>33</v>
      </c>
      <c r="B6" s="31">
        <v>0</v>
      </c>
      <c r="C6" s="31">
        <v>1.65</v>
      </c>
      <c r="D6" s="31">
        <v>4.6000000000000005</v>
      </c>
      <c r="E6" s="31">
        <v>4.7250000000000005</v>
      </c>
      <c r="F6" s="31">
        <v>5.55</v>
      </c>
      <c r="G6" s="31">
        <v>5.1000000000000005</v>
      </c>
      <c r="H6" s="31">
        <v>3.4249999999999998</v>
      </c>
      <c r="I6" s="31">
        <v>0</v>
      </c>
    </row>
    <row r="8" spans="1:9" ht="15" x14ac:dyDescent="0.2">
      <c r="A8" s="31" t="s">
        <v>34</v>
      </c>
      <c r="B8" s="31">
        <v>24</v>
      </c>
      <c r="C8" s="31">
        <v>48</v>
      </c>
      <c r="D8" s="31">
        <v>96</v>
      </c>
      <c r="E8" s="31">
        <v>144</v>
      </c>
      <c r="F8" s="39">
        <f>8*24</f>
        <v>192</v>
      </c>
      <c r="G8" s="39">
        <f>10*24</f>
        <v>240</v>
      </c>
    </row>
    <row r="9" spans="1:9" x14ac:dyDescent="0.2">
      <c r="A9" s="31" t="s">
        <v>35</v>
      </c>
      <c r="B9" s="31">
        <v>0.05</v>
      </c>
      <c r="C9" s="31">
        <v>0.08</v>
      </c>
      <c r="D9" s="31">
        <v>0.1</v>
      </c>
      <c r="E9" s="31">
        <v>0.5</v>
      </c>
      <c r="F9" s="31">
        <v>3.0320002526666663</v>
      </c>
      <c r="G9" s="31">
        <v>3.6068164140000007</v>
      </c>
    </row>
    <row r="10" spans="1:9" x14ac:dyDescent="0.2">
      <c r="A10" s="31" t="s">
        <v>36</v>
      </c>
      <c r="B10" s="31">
        <v>0.05</v>
      </c>
      <c r="C10" s="31">
        <v>0.1</v>
      </c>
      <c r="D10" s="31">
        <v>0.5</v>
      </c>
      <c r="E10" s="31">
        <v>1</v>
      </c>
      <c r="F10" s="31">
        <v>14.149333333333335</v>
      </c>
      <c r="G10" s="31">
        <v>19.133183586000001</v>
      </c>
    </row>
    <row r="13" spans="1:9" x14ac:dyDescent="0.2">
      <c r="A13" s="31" t="s">
        <v>49</v>
      </c>
      <c r="B13" s="31">
        <v>24</v>
      </c>
      <c r="C13" s="31">
        <v>48</v>
      </c>
      <c r="D13" s="31">
        <v>96</v>
      </c>
      <c r="E13" s="31">
        <v>144</v>
      </c>
    </row>
    <row r="14" spans="1:9" x14ac:dyDescent="0.2">
      <c r="A14" s="31" t="s">
        <v>31</v>
      </c>
      <c r="B14" s="31">
        <v>19.958400000000001</v>
      </c>
      <c r="C14" s="31">
        <v>28.712300000000003</v>
      </c>
      <c r="D14" s="31">
        <v>36.297600000000003</v>
      </c>
      <c r="E14" s="31">
        <v>33.307200000000002</v>
      </c>
    </row>
    <row r="15" spans="1:9" x14ac:dyDescent="0.2">
      <c r="A15" s="31" t="s">
        <v>30</v>
      </c>
      <c r="B15" s="31">
        <v>6.2207999999999997</v>
      </c>
      <c r="C15" s="31">
        <v>4.8201499999999999</v>
      </c>
      <c r="D15" s="31">
        <v>7.1440000000000001</v>
      </c>
      <c r="E15" s="31">
        <v>7.7759999999999989</v>
      </c>
    </row>
    <row r="17" spans="1:9" ht="15" x14ac:dyDescent="0.2">
      <c r="A17" s="31" t="s">
        <v>50</v>
      </c>
      <c r="B17" s="39">
        <v>6</v>
      </c>
      <c r="C17" s="39">
        <v>12</v>
      </c>
      <c r="D17" s="31">
        <v>24</v>
      </c>
      <c r="E17" s="31">
        <v>48</v>
      </c>
      <c r="F17" s="31">
        <v>96</v>
      </c>
      <c r="G17" s="31">
        <v>144</v>
      </c>
      <c r="H17" s="39">
        <f>8*24</f>
        <v>192</v>
      </c>
      <c r="I17" s="39">
        <f>10*24</f>
        <v>240</v>
      </c>
    </row>
    <row r="18" spans="1:9" x14ac:dyDescent="0.2">
      <c r="A18" s="31" t="s">
        <v>33</v>
      </c>
      <c r="B18" s="31">
        <v>0</v>
      </c>
      <c r="C18" s="31">
        <v>2.0249999999999999</v>
      </c>
      <c r="D18" s="31">
        <v>5.1749999999999998</v>
      </c>
      <c r="E18" s="31">
        <v>4.7750000000000004</v>
      </c>
      <c r="F18" s="31">
        <v>5.6749999999999998</v>
      </c>
      <c r="G18" s="31">
        <v>4.6500000000000004</v>
      </c>
      <c r="H18" s="31">
        <v>4.5</v>
      </c>
      <c r="I18" s="31">
        <v>0.35</v>
      </c>
    </row>
    <row r="20" spans="1:9" ht="15" x14ac:dyDescent="0.2">
      <c r="A20" s="31" t="s">
        <v>51</v>
      </c>
      <c r="B20" s="31">
        <v>24</v>
      </c>
      <c r="C20" s="31">
        <v>48</v>
      </c>
      <c r="D20" s="31">
        <v>96</v>
      </c>
      <c r="E20" s="31">
        <v>144</v>
      </c>
      <c r="F20" s="39">
        <f>8*24</f>
        <v>192</v>
      </c>
      <c r="G20" s="39">
        <f>10*24</f>
        <v>240</v>
      </c>
    </row>
    <row r="21" spans="1:9" x14ac:dyDescent="0.2">
      <c r="A21" s="31" t="s">
        <v>35</v>
      </c>
      <c r="B21" s="31">
        <v>0.05</v>
      </c>
      <c r="C21" s="31">
        <v>0.08</v>
      </c>
      <c r="D21" s="31">
        <v>0.1</v>
      </c>
      <c r="E21" s="31">
        <v>0.5</v>
      </c>
      <c r="F21" s="31">
        <v>2.3328000000000002</v>
      </c>
      <c r="G21" s="31">
        <v>3.4830000000000001</v>
      </c>
    </row>
    <row r="22" spans="1:9" x14ac:dyDescent="0.2">
      <c r="A22" s="31" t="s">
        <v>36</v>
      </c>
      <c r="B22" s="31">
        <v>0.05</v>
      </c>
      <c r="C22" s="31">
        <v>0.1</v>
      </c>
      <c r="D22" s="31">
        <v>0.5</v>
      </c>
      <c r="E22" s="31">
        <v>1</v>
      </c>
      <c r="F22" s="31">
        <v>10.160639999999999</v>
      </c>
      <c r="G22" s="31">
        <v>15.1632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24" sqref="C24"/>
    </sheetView>
  </sheetViews>
  <sheetFormatPr defaultRowHeight="14.25" x14ac:dyDescent="0.2"/>
  <cols>
    <col min="1" max="16384" width="9" style="31"/>
  </cols>
  <sheetData>
    <row r="1" spans="1:5" x14ac:dyDescent="0.2">
      <c r="A1" s="31" t="s">
        <v>86</v>
      </c>
      <c r="B1" s="31">
        <v>24</v>
      </c>
      <c r="C1" s="31">
        <v>48</v>
      </c>
      <c r="D1" s="31">
        <v>96</v>
      </c>
      <c r="E1" s="31">
        <v>144</v>
      </c>
    </row>
    <row r="2" spans="1:5" x14ac:dyDescent="0.2">
      <c r="A2" s="31" t="s">
        <v>87</v>
      </c>
      <c r="B2" s="31">
        <v>341.40563991323205</v>
      </c>
      <c r="C2" s="31">
        <v>315.50437710437711</v>
      </c>
      <c r="D2" s="31">
        <v>300.10819672131146</v>
      </c>
      <c r="E2" s="31">
        <v>190.27968337730874</v>
      </c>
    </row>
    <row r="3" spans="1:5" x14ac:dyDescent="0.2">
      <c r="A3" s="31" t="s">
        <v>88</v>
      </c>
      <c r="B3" s="31">
        <v>240.09876543209882</v>
      </c>
      <c r="C3" s="31">
        <v>211.8724832214765</v>
      </c>
      <c r="D3" s="31">
        <v>222</v>
      </c>
      <c r="E3" s="31">
        <v>154.81481481481481</v>
      </c>
    </row>
    <row r="5" spans="1:5" x14ac:dyDescent="0.2">
      <c r="A5" s="31" t="s">
        <v>89</v>
      </c>
      <c r="B5" s="31">
        <v>24</v>
      </c>
      <c r="C5" s="31">
        <v>48</v>
      </c>
      <c r="D5" s="31">
        <v>96</v>
      </c>
      <c r="E5" s="31">
        <v>144</v>
      </c>
    </row>
    <row r="6" spans="1:5" x14ac:dyDescent="0.2">
      <c r="A6" s="31" t="s">
        <v>90</v>
      </c>
      <c r="B6" s="48">
        <v>60.998800000000003</v>
      </c>
      <c r="C6" s="48">
        <v>77.13336000000001</v>
      </c>
      <c r="D6" s="48">
        <v>116.50507999999999</v>
      </c>
      <c r="E6" s="31">
        <v>216.22880000000001</v>
      </c>
    </row>
    <row r="7" spans="1:5" x14ac:dyDescent="0.2">
      <c r="A7" s="31" t="s">
        <v>88</v>
      </c>
      <c r="B7" s="31">
        <v>108.29</v>
      </c>
      <c r="C7" s="31">
        <v>162.4256</v>
      </c>
      <c r="D7" s="31">
        <v>247.87779999999998</v>
      </c>
      <c r="E7" s="31">
        <v>107.73</v>
      </c>
    </row>
    <row r="9" spans="1:5" x14ac:dyDescent="0.2">
      <c r="A9" s="31" t="s">
        <v>91</v>
      </c>
      <c r="B9" s="31">
        <v>24</v>
      </c>
      <c r="C9" s="31">
        <v>48</v>
      </c>
      <c r="D9" s="31">
        <v>96</v>
      </c>
      <c r="E9" s="31">
        <v>144</v>
      </c>
    </row>
    <row r="10" spans="1:5" x14ac:dyDescent="0.2">
      <c r="A10" s="31" t="s">
        <v>8</v>
      </c>
      <c r="B10" s="48">
        <v>21.520399999999999</v>
      </c>
      <c r="C10" s="48">
        <v>60.931199999999997</v>
      </c>
      <c r="D10" s="48">
        <v>68.062999999999988</v>
      </c>
      <c r="E10" s="31">
        <v>99.531999999999982</v>
      </c>
    </row>
    <row r="11" spans="1:5" x14ac:dyDescent="0.2">
      <c r="A11" s="31" t="s">
        <v>88</v>
      </c>
      <c r="B11" s="31">
        <v>27.846</v>
      </c>
      <c r="C11" s="31">
        <v>76.137</v>
      </c>
      <c r="D11" s="31">
        <v>87.875</v>
      </c>
      <c r="E11" s="31">
        <v>38.76</v>
      </c>
    </row>
    <row r="13" spans="1:5" x14ac:dyDescent="0.2">
      <c r="A13" s="31" t="s">
        <v>92</v>
      </c>
      <c r="B13" s="31">
        <v>24</v>
      </c>
      <c r="C13" s="31">
        <v>48</v>
      </c>
      <c r="D13" s="31">
        <v>96</v>
      </c>
      <c r="E13" s="31">
        <v>144</v>
      </c>
    </row>
    <row r="14" spans="1:5" x14ac:dyDescent="0.2">
      <c r="A14" s="31" t="s">
        <v>8</v>
      </c>
      <c r="B14" s="48">
        <v>45.1</v>
      </c>
      <c r="C14" s="48">
        <v>56.2</v>
      </c>
      <c r="D14" s="48">
        <v>61</v>
      </c>
      <c r="E14" s="31">
        <v>70.3</v>
      </c>
    </row>
    <row r="15" spans="1:5" x14ac:dyDescent="0.2">
      <c r="A15" s="31" t="s">
        <v>88</v>
      </c>
      <c r="B15" s="31">
        <v>44.1</v>
      </c>
      <c r="C15" s="31">
        <v>39.4</v>
      </c>
      <c r="D15" s="31">
        <v>65</v>
      </c>
      <c r="E15" s="31">
        <v>38.5</v>
      </c>
    </row>
    <row r="17" spans="1:9" ht="15" x14ac:dyDescent="0.2">
      <c r="A17" s="31" t="s">
        <v>53</v>
      </c>
      <c r="B17" s="39">
        <v>6</v>
      </c>
      <c r="C17" s="39">
        <v>12</v>
      </c>
      <c r="D17" s="31">
        <v>24</v>
      </c>
      <c r="E17" s="31">
        <v>48</v>
      </c>
      <c r="F17" s="31">
        <v>96</v>
      </c>
      <c r="G17" s="31">
        <v>144</v>
      </c>
      <c r="H17" s="39">
        <f>8*24</f>
        <v>192</v>
      </c>
      <c r="I17" s="39">
        <f>10*24</f>
        <v>240</v>
      </c>
    </row>
    <row r="18" spans="1:9" x14ac:dyDescent="0.2">
      <c r="A18" s="31" t="s">
        <v>54</v>
      </c>
      <c r="B18" s="31">
        <v>0</v>
      </c>
      <c r="C18" s="31">
        <v>1.65</v>
      </c>
      <c r="D18" s="31">
        <v>4.6000000000000005</v>
      </c>
      <c r="E18" s="31">
        <v>4.7250000000000005</v>
      </c>
      <c r="F18" s="31">
        <v>5.55</v>
      </c>
      <c r="G18" s="31">
        <v>5.1000000000000005</v>
      </c>
      <c r="H18" s="31">
        <v>3.4249999999999998</v>
      </c>
      <c r="I18" s="31">
        <v>0</v>
      </c>
    </row>
    <row r="19" spans="1:9" x14ac:dyDescent="0.2">
      <c r="A19" s="31" t="s">
        <v>55</v>
      </c>
      <c r="B19" s="31">
        <v>0</v>
      </c>
      <c r="C19" s="31">
        <v>2.0249999999999999</v>
      </c>
      <c r="D19" s="31">
        <v>5.1749999999999998</v>
      </c>
      <c r="E19" s="31">
        <v>4.7750000000000004</v>
      </c>
      <c r="F19" s="31">
        <v>5.6749999999999998</v>
      </c>
      <c r="G19" s="31">
        <v>4.6500000000000004</v>
      </c>
      <c r="H19" s="31">
        <v>4.5</v>
      </c>
      <c r="I19" s="31">
        <v>0.35</v>
      </c>
    </row>
    <row r="21" spans="1:9" ht="15" x14ac:dyDescent="0.2">
      <c r="A21" s="31" t="s">
        <v>93</v>
      </c>
      <c r="B21" s="31">
        <v>24</v>
      </c>
      <c r="C21" s="31">
        <v>48</v>
      </c>
      <c r="D21" s="31">
        <v>96</v>
      </c>
      <c r="E21" s="31">
        <v>144</v>
      </c>
      <c r="F21" s="39">
        <f>8*24</f>
        <v>192</v>
      </c>
      <c r="G21" s="39">
        <f>10*24</f>
        <v>240</v>
      </c>
    </row>
    <row r="22" spans="1:9" x14ac:dyDescent="0.2">
      <c r="A22" s="31" t="s">
        <v>85</v>
      </c>
      <c r="B22" s="31">
        <v>0</v>
      </c>
      <c r="C22" s="31">
        <v>10</v>
      </c>
      <c r="D22" s="31">
        <v>20</v>
      </c>
      <c r="E22" s="31">
        <v>50</v>
      </c>
      <c r="F22" s="31">
        <v>28.120002343333312</v>
      </c>
      <c r="G22" s="31">
        <v>33.451080990000008</v>
      </c>
    </row>
    <row r="23" spans="1:9" x14ac:dyDescent="0.2">
      <c r="A23" s="31" t="s">
        <v>9</v>
      </c>
      <c r="B23" s="31">
        <v>0</v>
      </c>
      <c r="C23" s="31">
        <v>10</v>
      </c>
      <c r="D23" s="31">
        <v>20</v>
      </c>
      <c r="E23" s="31">
        <v>50</v>
      </c>
      <c r="F23" s="31">
        <v>25.308000000000007</v>
      </c>
      <c r="G23" s="31">
        <v>37.786249999999995</v>
      </c>
    </row>
    <row r="25" spans="1:9" ht="15" x14ac:dyDescent="0.2">
      <c r="A25" s="31" t="s">
        <v>94</v>
      </c>
      <c r="B25" s="31">
        <v>24</v>
      </c>
      <c r="C25" s="31">
        <v>48</v>
      </c>
      <c r="D25" s="31">
        <v>96</v>
      </c>
      <c r="E25" s="31">
        <v>144</v>
      </c>
      <c r="F25" s="39">
        <f>8*24</f>
        <v>192</v>
      </c>
      <c r="G25" s="39">
        <f>10*24</f>
        <v>240</v>
      </c>
    </row>
    <row r="26" spans="1:9" x14ac:dyDescent="0.2">
      <c r="A26" s="31" t="s">
        <v>8</v>
      </c>
      <c r="B26" s="31">
        <v>0</v>
      </c>
      <c r="C26" s="31">
        <v>10</v>
      </c>
      <c r="D26" s="31">
        <v>20</v>
      </c>
      <c r="E26" s="31">
        <v>50</v>
      </c>
      <c r="F26" s="31">
        <v>131.22666666666669</v>
      </c>
      <c r="G26" s="31">
        <v>177.44891901</v>
      </c>
    </row>
    <row r="27" spans="1:9" x14ac:dyDescent="0.2">
      <c r="A27" s="31" t="s">
        <v>9</v>
      </c>
      <c r="B27" s="31">
        <v>0</v>
      </c>
      <c r="C27" s="31">
        <v>10</v>
      </c>
      <c r="D27" s="31">
        <v>20</v>
      </c>
      <c r="E27" s="31">
        <v>50</v>
      </c>
      <c r="F27" s="31">
        <v>110.23039999999999</v>
      </c>
      <c r="G27" s="31">
        <v>164.50200000000001</v>
      </c>
    </row>
    <row r="29" spans="1:9" x14ac:dyDescent="0.2">
      <c r="A29" s="31" t="s">
        <v>56</v>
      </c>
      <c r="B29" s="31">
        <v>24</v>
      </c>
      <c r="C29" s="31">
        <v>48</v>
      </c>
      <c r="D29" s="31">
        <v>96</v>
      </c>
      <c r="E29" s="31">
        <v>144</v>
      </c>
    </row>
    <row r="30" spans="1:9" x14ac:dyDescent="0.2">
      <c r="A30" s="31" t="s">
        <v>54</v>
      </c>
      <c r="B30" s="31">
        <v>16.557499999999997</v>
      </c>
      <c r="C30" s="31">
        <v>95.904000000000011</v>
      </c>
      <c r="D30" s="31">
        <v>819.23399999999981</v>
      </c>
      <c r="E30" s="31">
        <v>1400.1125000000002</v>
      </c>
    </row>
    <row r="31" spans="1:9" x14ac:dyDescent="0.2">
      <c r="A31" s="31" t="s">
        <v>55</v>
      </c>
      <c r="B31" s="31">
        <v>6.1480000000000006</v>
      </c>
      <c r="C31" s="31">
        <v>102.06399999999999</v>
      </c>
      <c r="D31" s="31">
        <v>693.57800000000009</v>
      </c>
      <c r="E31" s="31">
        <v>1090.0008333333335</v>
      </c>
    </row>
    <row r="33" spans="1:5" x14ac:dyDescent="0.2">
      <c r="A33" s="31" t="s">
        <v>57</v>
      </c>
      <c r="B33" s="31">
        <v>24</v>
      </c>
      <c r="C33" s="31">
        <v>48</v>
      </c>
      <c r="D33" s="31">
        <v>96</v>
      </c>
      <c r="E33" s="31">
        <v>144</v>
      </c>
    </row>
    <row r="34" spans="1:5" x14ac:dyDescent="0.2">
      <c r="A34" s="31" t="s">
        <v>54</v>
      </c>
      <c r="B34" s="31">
        <v>25.147500000000001</v>
      </c>
      <c r="C34" s="31">
        <v>140.27799999999999</v>
      </c>
      <c r="D34" s="31">
        <v>1285.5830000000001</v>
      </c>
      <c r="E34" s="31">
        <v>3290.3127272727274</v>
      </c>
    </row>
    <row r="35" spans="1:5" x14ac:dyDescent="0.2">
      <c r="A35" s="31" t="s">
        <v>55</v>
      </c>
      <c r="B35" s="31">
        <v>17.032</v>
      </c>
      <c r="C35" s="31">
        <v>178.74600000000001</v>
      </c>
      <c r="D35" s="31">
        <v>1284.3119999999999</v>
      </c>
      <c r="E35" s="31">
        <v>4239.0460000000003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2022-02-22T02:58:04Z</dcterms:created>
  <dcterms:modified xsi:type="dcterms:W3CDTF">2022-06-08T08:27:12Z</dcterms:modified>
</cp:coreProperties>
</file>