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ryli/Desktop/IC大二/Year 2 project/"/>
    </mc:Choice>
  </mc:AlternateContent>
  <xr:revisionPtr revIDLastSave="0" documentId="13_ncr:1_{94B567E2-CEFC-1146-B34A-E9A43873ACC0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Gantt Chart" sheetId="11" r:id="rId1"/>
  </sheets>
  <definedNames>
    <definedName name="_xlnm.Print_Area" localSheetId="0">'Gantt Chart'!$1:$14</definedName>
    <definedName name="_xlnm.Print_Titles" localSheetId="0">'Gantt Chart'!$4:$6</definedName>
    <definedName name="task_end" localSheetId="0">'Gantt Chart'!$F1</definedName>
    <definedName name="task_progress" localSheetId="0">'Gantt Chart'!$D1</definedName>
    <definedName name="task_start" localSheetId="0">'Gantt Chart'!$E1</definedName>
    <definedName name="today" localSheetId="0">'Gantt Chart'!$E$3</definedName>
    <definedName name="valuevx">42.314159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6" i="11" l="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1" i="11" l="1"/>
  <c r="G48" i="11"/>
  <c r="G47" i="11"/>
  <c r="G46" i="11"/>
  <c r="G44" i="11"/>
  <c r="G43" i="11" l="1"/>
  <c r="G40" i="11"/>
  <c r="G39" i="11"/>
  <c r="G38" i="11"/>
  <c r="G36" i="11"/>
  <c r="G23" i="11" l="1"/>
  <c r="G22" i="11"/>
  <c r="G21" i="11"/>
  <c r="G20" i="11"/>
  <c r="G19" i="11"/>
  <c r="G18" i="11"/>
  <c r="G17" i="11"/>
  <c r="G16" i="11"/>
  <c r="G15" i="11"/>
  <c r="G24" i="11" l="1"/>
  <c r="G35" i="11"/>
  <c r="G34" i="11"/>
  <c r="G33" i="11"/>
  <c r="G32" i="11"/>
  <c r="G31" i="11"/>
  <c r="G30" i="11"/>
  <c r="G29" i="11"/>
  <c r="G28" i="11"/>
  <c r="G27" i="11"/>
  <c r="G26" i="11"/>
  <c r="G25" i="11"/>
  <c r="G9" i="11" l="1"/>
  <c r="E3" i="11"/>
  <c r="G7" i="11"/>
  <c r="G8" i="11"/>
  <c r="G10" i="11"/>
  <c r="G14" i="11" l="1"/>
  <c r="H5" i="11" l="1"/>
  <c r="H6" i="11" l="1"/>
  <c r="I5" i="11" l="1"/>
  <c r="J5" i="11" s="1"/>
  <c r="K5" i="11" s="1"/>
  <c r="L5" i="11" s="1"/>
  <c r="M5" i="11" s="1"/>
  <c r="N5" i="11" s="1"/>
  <c r="O5" i="11" s="1"/>
  <c r="H4" i="11"/>
  <c r="O4" i="11" l="1"/>
  <c r="P5" i="11"/>
  <c r="Q5" i="11" s="1"/>
  <c r="R5" i="11" s="1"/>
  <c r="S5" i="11" s="1"/>
  <c r="T5" i="11" s="1"/>
  <c r="U5" i="11" s="1"/>
  <c r="V5" i="11" s="1"/>
  <c r="I6" i="11"/>
  <c r="V4" i="11" l="1"/>
  <c r="W5" i="11"/>
  <c r="X5" i="11" s="1"/>
  <c r="Y5" i="11" s="1"/>
  <c r="Z5" i="11" s="1"/>
  <c r="AA5" i="11" s="1"/>
  <c r="AB5" i="11" s="1"/>
  <c r="AC5" i="11" s="1"/>
  <c r="J6" i="11"/>
  <c r="AD5" i="11" l="1"/>
  <c r="AE5" i="11" s="1"/>
  <c r="AF5" i="11" s="1"/>
  <c r="AG5" i="11" s="1"/>
  <c r="AH5" i="11" s="1"/>
  <c r="AI5" i="11" s="1"/>
  <c r="AC4" i="11"/>
  <c r="K6" i="11"/>
  <c r="AJ5" i="11" l="1"/>
  <c r="AK5" i="11" s="1"/>
  <c r="AL5" i="11" s="1"/>
  <c r="AM5" i="11" s="1"/>
  <c r="AN5" i="11" s="1"/>
  <c r="AO5" i="11" s="1"/>
  <c r="AP5" i="11" s="1"/>
  <c r="L6" i="11"/>
  <c r="AQ5" i="11" l="1"/>
  <c r="AR5" i="11" s="1"/>
  <c r="AJ4" i="11"/>
  <c r="M6" i="11"/>
  <c r="AS5" i="11" l="1"/>
  <c r="AR6" i="11"/>
  <c r="AQ4" i="11"/>
  <c r="N6" i="11"/>
  <c r="AT5" i="11" l="1"/>
  <c r="AS6" i="11"/>
  <c r="AU5" i="11" l="1"/>
  <c r="AT6" i="11"/>
  <c r="O6" i="11"/>
  <c r="P6" i="11"/>
  <c r="AV5" i="11" l="1"/>
  <c r="AU6" i="11"/>
  <c r="Q6" i="11"/>
  <c r="AW5" i="11" l="1"/>
  <c r="AX5" i="11" s="1"/>
  <c r="AV6" i="11"/>
  <c r="R6" i="11"/>
  <c r="AX6" i="11" l="1"/>
  <c r="AY5" i="11"/>
  <c r="AX4" i="11"/>
  <c r="AW6" i="11"/>
  <c r="S6" i="11"/>
  <c r="AZ5" i="11" l="1"/>
  <c r="AY6" i="11"/>
  <c r="T6" i="11"/>
  <c r="AZ6" i="11" l="1"/>
  <c r="BA5" i="11"/>
  <c r="U6" i="11"/>
  <c r="BA6" i="11" l="1"/>
  <c r="BB5" i="11"/>
  <c r="V6" i="11"/>
  <c r="BB6" i="11" l="1"/>
  <c r="BC5" i="11"/>
  <c r="W6" i="11"/>
  <c r="BD5" i="11" l="1"/>
  <c r="BC6" i="11"/>
  <c r="X6" i="11"/>
  <c r="BD6" i="11" l="1"/>
  <c r="BE5" i="11"/>
  <c r="Y6" i="11"/>
  <c r="BE6" i="11" l="1"/>
  <c r="BF5" i="11"/>
  <c r="BE4" i="11"/>
  <c r="Z6" i="11"/>
  <c r="BF6" i="11" l="1"/>
  <c r="BG5" i="11"/>
  <c r="AA6" i="11"/>
  <c r="BH5" i="11" l="1"/>
  <c r="BG6" i="11"/>
  <c r="AB6" i="11"/>
  <c r="BI5" i="11" l="1"/>
  <c r="BH6" i="11"/>
  <c r="AC6" i="11"/>
  <c r="BJ5" i="11" l="1"/>
  <c r="BI6" i="11"/>
  <c r="AD6" i="11"/>
  <c r="BK5" i="11" l="1"/>
  <c r="BJ6" i="11"/>
  <c r="AE6" i="11"/>
  <c r="BK6" i="11" l="1"/>
  <c r="AF6" i="11"/>
  <c r="AG6" i="11" l="1"/>
  <c r="AH6" i="11" l="1"/>
  <c r="AI6" i="11" l="1"/>
  <c r="AJ6" i="11" l="1"/>
  <c r="AK6" i="11" l="1"/>
  <c r="AL6" i="11" l="1"/>
  <c r="AM6" i="11" l="1"/>
  <c r="AN6" i="11" l="1"/>
  <c r="AO6" i="11" l="1"/>
  <c r="AP6" i="11" l="1"/>
  <c r="AQ6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G6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DAYS: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<sst xmlns="http://schemas.openxmlformats.org/spreadsheetml/2006/main" count="126" uniqueCount="82">
  <si>
    <t>Mars Rover 2022</t>
  </si>
  <si>
    <t>Project Start:</t>
  </si>
  <si>
    <t>Today:</t>
  </si>
  <si>
    <t>Display Week:</t>
  </si>
  <si>
    <t>TASK</t>
  </si>
  <si>
    <t>ASSIGNED TO</t>
  </si>
  <si>
    <t>PROGRESS</t>
  </si>
  <si>
    <t>START</t>
  </si>
  <si>
    <t>END</t>
  </si>
  <si>
    <t>DAYS</t>
  </si>
  <si>
    <t>Energy</t>
  </si>
  <si>
    <t>Rui Li</t>
  </si>
  <si>
    <t>Drive</t>
  </si>
  <si>
    <t>1. Assemble the rover &amp;Optical Sensor Calibration</t>
  </si>
  <si>
    <t>2. Implement Straight Line Control &amp; Testing</t>
  </si>
  <si>
    <t>2.1 PID Control Code Writing</t>
  </si>
  <si>
    <t>2.2 PID Control Tunning and Testing with Position Control</t>
  </si>
  <si>
    <t>3. Implement Position Control &amp; Testing &amp; Calibration</t>
  </si>
  <si>
    <t>4. Implement Angle Control &amp; Testing &amp; Calibration</t>
  </si>
  <si>
    <t>5. Command  &amp; Manual Control Testing</t>
  </si>
  <si>
    <t>6. Integration &amp; Control Testing</t>
  </si>
  <si>
    <t xml:space="preserve">1. Characterise the P-V and I-V curve of PV panels </t>
  </si>
  <si>
    <t>2. Characterise the I-V curve of the power bank</t>
  </si>
  <si>
    <t>3. Come up with a general idea of  the system</t>
  </si>
  <si>
    <t xml:space="preserve">4. Design of  MPPT algoritm and testing </t>
  </si>
  <si>
    <t>5. Design of battery charing profile and testing</t>
  </si>
  <si>
    <t xml:space="preserve">6. Connect MPPT and battery charging profile </t>
  </si>
  <si>
    <t>7. Data collection and further improvement</t>
  </si>
  <si>
    <t>1. (Front &amp; Back-end) Function Definition &amp; Design Outline</t>
  </si>
  <si>
    <t>2. (Front &amp; Back-end) Log-in / Authentication Page by Firebase</t>
  </si>
  <si>
    <t>3. (Front-end)  Main dashboard webpage design (ReactJS &amp; MUI)</t>
  </si>
  <si>
    <t xml:space="preserve">             3.1 Coordinates dashboard with Real-time Coordinates Data</t>
  </si>
  <si>
    <t xml:space="preserve">             3.2 Map with Real-time Rover &amp; Alien &amp; Infrastructure Icon</t>
  </si>
  <si>
    <t xml:space="preserve">             3.3 Resources Navigation &amp; Real-time Rover Status</t>
  </si>
  <si>
    <t>4. (Back-end) Connect main dashboard and local database (Post &amp; Get - NodeJS)</t>
  </si>
  <si>
    <t>5. (Control) Connect ESP-32 &amp; database with Firebase real time database</t>
  </si>
  <si>
    <t>6. (Front &amp; Back-end) Migrate to Firebase  database</t>
  </si>
  <si>
    <t>7. (Front-end) Mannual control panel</t>
  </si>
  <si>
    <t>8. Integrate &amp; Testing with Drive</t>
  </si>
  <si>
    <t>Command</t>
  </si>
  <si>
    <t>Justin Huang</t>
  </si>
  <si>
    <t>Jubo Xu/ Justin Huang/ Charlie Chen/ Jacky Jiang/ David Zheng/ Ziduan Li/ Rui Li</t>
  </si>
  <si>
    <t>Group 7</t>
  </si>
  <si>
    <t xml:space="preserve">Jacky &amp; David </t>
  </si>
  <si>
    <t xml:space="preserve">Jacky </t>
  </si>
  <si>
    <t>David</t>
  </si>
  <si>
    <t>Radar</t>
  </si>
  <si>
    <t>Ziduan Li</t>
  </si>
  <si>
    <t>Control</t>
  </si>
  <si>
    <t>Jacky Jiang</t>
  </si>
  <si>
    <t>Charlie Chen</t>
  </si>
  <si>
    <t>Bob Xu</t>
  </si>
  <si>
    <t>1. Build the starter project</t>
  </si>
  <si>
    <t>2. Reasearch and finish the RGB to HSV Convertor</t>
  </si>
  <si>
    <t>3. Color Detection and Pixel Processing</t>
  </si>
  <si>
    <t xml:space="preserve">           3.1 Finding the HSV Region for six Colours</t>
  </si>
  <si>
    <t xml:space="preserve">           3.2 3x3 Kernel Filter</t>
  </si>
  <si>
    <t>Jubo Xu</t>
  </si>
  <si>
    <t xml:space="preserve">           3.3 Cutting the Upper Sreen </t>
  </si>
  <si>
    <t>4. Draw the bounding boxes</t>
  </si>
  <si>
    <t xml:space="preserve">5. Distance and Pixel Width Measurement </t>
  </si>
  <si>
    <t>6. Building Detection</t>
  </si>
  <si>
    <t xml:space="preserve">     6.1 Contrast improvement</t>
  </si>
  <si>
    <t xml:space="preserve">     6.2 Black and White pixel extraction</t>
  </si>
  <si>
    <t xml:space="preserve">     6.3 Edge detection and bounding box generation</t>
  </si>
  <si>
    <t>7. UART Bits Design and Processing</t>
  </si>
  <si>
    <t>8. Integrate &amp; Testing with Control</t>
  </si>
  <si>
    <t>1. Learn about doppler effect and the check the property of HB100</t>
  </si>
  <si>
    <t>2. Collect and analyse the data of original IF signal</t>
  </si>
  <si>
    <t xml:space="preserve">3. Design and test the amplifier circuit </t>
  </si>
  <si>
    <t>4. Design and test the band-pass filter</t>
  </si>
  <si>
    <t xml:space="preserve">5. Design and test the peak detector </t>
  </si>
  <si>
    <t>6. Connect the circuit with ESP32 and locate the target</t>
  </si>
  <si>
    <t>7. Improve the accuracy of target location</t>
  </si>
  <si>
    <t>1. Connect ESP-32 with WIFI</t>
  </si>
  <si>
    <t xml:space="preserve">2. Connect ESP-32 with Firebase Realtime Database </t>
  </si>
  <si>
    <t>3. Rover manual control testing</t>
  </si>
  <si>
    <t xml:space="preserve">4. Establish connection between ESP-32 with FPGA </t>
  </si>
  <si>
    <t>5. Establish connection between ESP-32 with radar</t>
  </si>
  <si>
    <t>6. Route Planning</t>
  </si>
  <si>
    <t>7. Avoidance</t>
  </si>
  <si>
    <t>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</si>
</sst>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/d/yy;@"/>
    <numFmt numFmtId="165" formatCode="mmm\ d\,\ yyyy"/>
    <numFmt numFmtId="166" formatCode="d"/>
    <numFmt numFmtId="167" formatCode="dd/mm/yyyy;@"/>
  </numFmts>
  <fonts count="17" x14ac:knownFonts="1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sz val="16"/>
      <color theme="1"/>
      <name val="Calibri"/>
      <family val="2"/>
      <scheme val="minor"/>
    </font>
    <font>
      <u/>
      <sz val="9"/>
      <color theme="4" tint="-0.249977111117893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/>
  </cellStyleXfs>
  <cellXfs count="9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6" fillId="6" borderId="1" xfId="0" applyFont="1" applyFill="1" applyBorder="1" applyAlignment="1">
      <alignment horizontal="left" vertical="center" indent="1"/>
    </xf>
    <xf numFmtId="0" fontId="6" fillId="6" borderId="1" xfId="0" applyFont="1" applyFill="1" applyBorder="1" applyAlignment="1">
      <alignment horizontal="center" vertical="center" wrapText="1"/>
    </xf>
    <xf numFmtId="166" fontId="10" fillId="3" borderId="0" xfId="0" applyNumberFormat="1" applyFont="1" applyFill="1" applyAlignment="1">
      <alignment horizontal="center" vertical="center"/>
    </xf>
    <xf numFmtId="166" fontId="10" fillId="3" borderId="8" xfId="0" applyNumberFormat="1" applyFont="1" applyFill="1" applyBorder="1" applyAlignment="1">
      <alignment horizontal="center" vertical="center"/>
    </xf>
    <xf numFmtId="166" fontId="10" fillId="3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 shrinkToFit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 indent="1"/>
    </xf>
    <xf numFmtId="0" fontId="5" fillId="4" borderId="2" xfId="0" applyFont="1" applyFill="1" applyBorder="1" applyAlignment="1">
      <alignment horizontal="center" vertical="center"/>
    </xf>
    <xf numFmtId="9" fontId="4" fillId="4" borderId="2" xfId="2" applyFon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indent="2"/>
    </xf>
    <xf numFmtId="0" fontId="0" fillId="2" borderId="2" xfId="0" applyFill="1" applyBorder="1" applyAlignment="1">
      <alignment horizontal="center" vertical="center"/>
    </xf>
    <xf numFmtId="9" fontId="4" fillId="2" borderId="2" xfId="2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167" fontId="0" fillId="2" borderId="2" xfId="0" applyNumberFormat="1" applyFill="1" applyBorder="1" applyAlignment="1">
      <alignment horizontal="center" vertical="center"/>
    </xf>
    <xf numFmtId="167" fontId="4" fillId="2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 indent="2"/>
    </xf>
    <xf numFmtId="0" fontId="5" fillId="7" borderId="2" xfId="0" applyFont="1" applyFill="1" applyBorder="1" applyAlignment="1">
      <alignment horizontal="left" vertical="center" indent="1"/>
    </xf>
    <xf numFmtId="0" fontId="5" fillId="7" borderId="2" xfId="0" applyFont="1" applyFill="1" applyBorder="1" applyAlignment="1">
      <alignment horizontal="center" vertical="center"/>
    </xf>
    <xf numFmtId="9" fontId="4" fillId="7" borderId="2" xfId="2" applyFont="1" applyFill="1" applyBorder="1" applyAlignment="1">
      <alignment horizontal="center" vertical="center"/>
    </xf>
    <xf numFmtId="164" fontId="0" fillId="7" borderId="2" xfId="0" applyNumberFormat="1" applyFill="1" applyBorder="1" applyAlignment="1">
      <alignment horizontal="center" vertical="center"/>
    </xf>
    <xf numFmtId="164" fontId="4" fillId="7" borderId="2" xfId="0" applyNumberFormat="1" applyFont="1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 indent="2"/>
    </xf>
    <xf numFmtId="0" fontId="0" fillId="8" borderId="2" xfId="0" applyFill="1" applyBorder="1" applyAlignment="1">
      <alignment horizontal="center" vertical="center"/>
    </xf>
    <xf numFmtId="9" fontId="4" fillId="8" borderId="2" xfId="2" applyFont="1" applyFill="1" applyBorder="1" applyAlignment="1">
      <alignment horizontal="center" vertical="center"/>
    </xf>
    <xf numFmtId="167" fontId="0" fillId="8" borderId="2" xfId="0" applyNumberFormat="1" applyFill="1" applyBorder="1" applyAlignment="1">
      <alignment horizontal="center" vertical="center"/>
    </xf>
    <xf numFmtId="167" fontId="4" fillId="8" borderId="2" xfId="0" applyNumberFormat="1" applyFont="1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 wrapText="1" indent="2"/>
    </xf>
    <xf numFmtId="0" fontId="0" fillId="9" borderId="11" xfId="0" applyFill="1" applyBorder="1" applyAlignment="1">
      <alignment vertical="center"/>
    </xf>
    <xf numFmtId="0" fontId="5" fillId="10" borderId="2" xfId="0" applyFont="1" applyFill="1" applyBorder="1" applyAlignment="1">
      <alignment horizontal="left" vertical="center" indent="1"/>
    </xf>
    <xf numFmtId="0" fontId="5" fillId="10" borderId="2" xfId="0" applyFont="1" applyFill="1" applyBorder="1" applyAlignment="1">
      <alignment horizontal="center" vertical="center"/>
    </xf>
    <xf numFmtId="9" fontId="4" fillId="10" borderId="2" xfId="2" applyFont="1" applyFill="1" applyBorder="1" applyAlignment="1">
      <alignment horizontal="center" vertical="center"/>
    </xf>
    <xf numFmtId="164" fontId="0" fillId="10" borderId="2" xfId="0" applyNumberFormat="1" applyFill="1" applyBorder="1" applyAlignment="1">
      <alignment horizontal="center" vertical="center"/>
    </xf>
    <xf numFmtId="164" fontId="4" fillId="10" borderId="2" xfId="0" applyNumberFormat="1" applyFont="1" applyFill="1" applyBorder="1" applyAlignment="1">
      <alignment horizontal="center" vertical="center"/>
    </xf>
    <xf numFmtId="9" fontId="4" fillId="11" borderId="2" xfId="2" applyFont="1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 indent="2"/>
    </xf>
    <xf numFmtId="0" fontId="0" fillId="11" borderId="2" xfId="0" applyFill="1" applyBorder="1" applyAlignment="1">
      <alignment horizontal="center" vertical="center"/>
    </xf>
    <xf numFmtId="167" fontId="0" fillId="11" borderId="2" xfId="0" applyNumberFormat="1" applyFill="1" applyBorder="1" applyAlignment="1">
      <alignment horizontal="center" vertical="center"/>
    </xf>
    <xf numFmtId="167" fontId="4" fillId="11" borderId="2" xfId="0" applyNumberFormat="1" applyFont="1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 wrapText="1" indent="2"/>
    </xf>
    <xf numFmtId="9" fontId="4" fillId="12" borderId="2" xfId="2" applyFont="1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 indent="2"/>
    </xf>
    <xf numFmtId="0" fontId="0" fillId="12" borderId="2" xfId="0" applyFill="1" applyBorder="1" applyAlignment="1">
      <alignment horizontal="center" vertical="center"/>
    </xf>
    <xf numFmtId="167" fontId="0" fillId="12" borderId="2" xfId="0" applyNumberFormat="1" applyFill="1" applyBorder="1" applyAlignment="1">
      <alignment horizontal="center" vertical="center"/>
    </xf>
    <xf numFmtId="167" fontId="4" fillId="12" borderId="2" xfId="0" applyNumberFormat="1" applyFont="1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 wrapText="1" indent="2"/>
    </xf>
    <xf numFmtId="0" fontId="5" fillId="13" borderId="2" xfId="0" applyFont="1" applyFill="1" applyBorder="1" applyAlignment="1">
      <alignment horizontal="left" vertical="center" indent="1"/>
    </xf>
    <xf numFmtId="0" fontId="5" fillId="13" borderId="2" xfId="0" applyFont="1" applyFill="1" applyBorder="1" applyAlignment="1">
      <alignment horizontal="center" vertical="center"/>
    </xf>
    <xf numFmtId="9" fontId="4" fillId="13" borderId="2" xfId="2" applyFont="1" applyFill="1" applyBorder="1" applyAlignment="1">
      <alignment horizontal="center" vertical="center"/>
    </xf>
    <xf numFmtId="164" fontId="0" fillId="13" borderId="2" xfId="0" applyNumberFormat="1" applyFill="1" applyBorder="1" applyAlignment="1">
      <alignment horizontal="center" vertical="center"/>
    </xf>
    <xf numFmtId="164" fontId="4" fillId="13" borderId="2" xfId="0" applyNumberFormat="1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left" vertical="center" indent="1"/>
    </xf>
    <xf numFmtId="0" fontId="5" fillId="14" borderId="2" xfId="0" applyFont="1" applyFill="1" applyBorder="1" applyAlignment="1">
      <alignment horizontal="center" vertical="center"/>
    </xf>
    <xf numFmtId="9" fontId="4" fillId="14" borderId="2" xfId="2" applyFont="1" applyFill="1" applyBorder="1" applyAlignment="1">
      <alignment horizontal="center" vertical="center"/>
    </xf>
    <xf numFmtId="164" fontId="0" fillId="14" borderId="2" xfId="0" applyNumberFormat="1" applyFill="1" applyBorder="1" applyAlignment="1">
      <alignment horizontal="center" vertical="center"/>
    </xf>
    <xf numFmtId="164" fontId="4" fillId="14" borderId="2" xfId="0" applyNumberFormat="1" applyFont="1" applyFill="1" applyBorder="1" applyAlignment="1">
      <alignment horizontal="center" vertical="center"/>
    </xf>
    <xf numFmtId="0" fontId="0" fillId="15" borderId="2" xfId="0" applyFill="1" applyBorder="1" applyAlignment="1">
      <alignment horizontal="left" vertical="center" indent="2"/>
    </xf>
    <xf numFmtId="0" fontId="0" fillId="15" borderId="2" xfId="0" applyFill="1" applyBorder="1" applyAlignment="1">
      <alignment horizontal="center" vertical="center"/>
    </xf>
    <xf numFmtId="9" fontId="4" fillId="15" borderId="2" xfId="2" applyFont="1" applyFill="1" applyBorder="1" applyAlignment="1">
      <alignment horizontal="center" vertical="center"/>
    </xf>
    <xf numFmtId="167" fontId="0" fillId="15" borderId="2" xfId="0" applyNumberFormat="1" applyFill="1" applyBorder="1" applyAlignment="1">
      <alignment horizontal="center" vertical="center"/>
    </xf>
    <xf numFmtId="167" fontId="4" fillId="15" borderId="2" xfId="0" applyNumberFormat="1" applyFont="1" applyFill="1" applyBorder="1" applyAlignment="1">
      <alignment horizontal="center" vertical="center"/>
    </xf>
    <xf numFmtId="0" fontId="0" fillId="15" borderId="2" xfId="0" applyFill="1" applyBorder="1" applyAlignment="1">
      <alignment horizontal="left" vertical="center" wrapText="1" indent="2"/>
    </xf>
    <xf numFmtId="0" fontId="4" fillId="9" borderId="2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right" vertical="center"/>
    </xf>
    <xf numFmtId="0" fontId="0" fillId="16" borderId="2" xfId="0" applyFill="1" applyBorder="1" applyAlignment="1">
      <alignment horizontal="center" vertical="center"/>
    </xf>
    <xf numFmtId="9" fontId="4" fillId="16" borderId="2" xfId="2" applyFont="1" applyFill="1" applyBorder="1" applyAlignment="1">
      <alignment horizontal="center" vertical="center"/>
    </xf>
    <xf numFmtId="167" fontId="0" fillId="16" borderId="2" xfId="0" applyNumberFormat="1" applyFill="1" applyBorder="1" applyAlignment="1">
      <alignment horizontal="center" vertical="center"/>
    </xf>
    <xf numFmtId="0" fontId="0" fillId="17" borderId="2" xfId="0" applyFill="1" applyBorder="1" applyAlignment="1">
      <alignment horizontal="left" vertical="center" indent="2"/>
    </xf>
    <xf numFmtId="0" fontId="0" fillId="17" borderId="2" xfId="0" applyFill="1" applyBorder="1" applyAlignment="1">
      <alignment horizontal="center" vertical="center"/>
    </xf>
    <xf numFmtId="9" fontId="4" fillId="17" borderId="2" xfId="2" applyFont="1" applyFill="1" applyBorder="1" applyAlignment="1">
      <alignment horizontal="center" vertical="center"/>
    </xf>
    <xf numFmtId="167" fontId="0" fillId="17" borderId="2" xfId="0" applyNumberFormat="1" applyFill="1" applyBorder="1" applyAlignment="1">
      <alignment horizontal="center" vertical="center"/>
    </xf>
    <xf numFmtId="167" fontId="4" fillId="17" borderId="2" xfId="0" applyNumberFormat="1" applyFont="1" applyFill="1" applyBorder="1" applyAlignment="1">
      <alignment horizontal="center" vertical="center"/>
    </xf>
    <xf numFmtId="0" fontId="0" fillId="17" borderId="2" xfId="0" applyFill="1" applyBorder="1" applyAlignment="1">
      <alignment horizontal="left" vertical="center"/>
    </xf>
    <xf numFmtId="0" fontId="0" fillId="17" borderId="2" xfId="0" applyFill="1" applyBorder="1" applyAlignment="1">
      <alignment horizontal="left" vertical="center" wrapText="1" indent="2"/>
    </xf>
    <xf numFmtId="0" fontId="5" fillId="16" borderId="2" xfId="0" applyFont="1" applyFill="1" applyBorder="1" applyAlignment="1">
      <alignment horizontal="left" vertical="center" wrapText="1" indent="2"/>
    </xf>
    <xf numFmtId="0" fontId="14" fillId="0" borderId="0" xfId="1" applyFont="1" applyAlignment="1" applyProtection="1">
      <alignment horizontal="left" vertical="center"/>
    </xf>
    <xf numFmtId="165" fontId="0" fillId="3" borderId="6" xfId="0" applyNumberFormat="1" applyFill="1" applyBorder="1" applyAlignment="1">
      <alignment horizontal="left" vertical="center" wrapText="1" indent="1"/>
    </xf>
    <xf numFmtId="165" fontId="0" fillId="3" borderId="1" xfId="0" applyNumberFormat="1" applyFill="1" applyBorder="1" applyAlignment="1">
      <alignment horizontal="left" vertical="center" wrapText="1" indent="1"/>
    </xf>
    <xf numFmtId="165" fontId="0" fillId="3" borderId="7" xfId="0" applyNumberFormat="1" applyFill="1" applyBorder="1" applyAlignment="1">
      <alignment horizontal="left" vertical="center" wrapText="1" indent="1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3">
    <cellStyle name="Hyperlink" xfId="1" builtinId="8" customBuiltin="1"/>
    <cellStyle name="Normal" xfId="0" builtinId="0"/>
    <cellStyle name="Percent" xfId="2" builtinId="5"/>
  </cellStyles>
  <dxfs count="75"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74"/>
      <tableStyleElement type="headerRow" dxfId="73"/>
      <tableStyleElement type="totalRow" dxfId="72"/>
      <tableStyleElement type="firstColumn" dxfId="71"/>
      <tableStyleElement type="lastColumn" dxfId="70"/>
      <tableStyleElement type="firstRowStripe" dxfId="69"/>
      <tableStyleElement type="secondRowStripe" dxfId="68"/>
      <tableStyleElement type="firstColumnStripe" dxfId="67"/>
      <tableStyleElement type="secondColumnStripe" dxfId="6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K66"/>
  <sheetViews>
    <sheetView showGridLines="0" tabSelected="1" showRuler="0" topLeftCell="B1" zoomScale="90" zoomScaleNormal="90" zoomScalePageLayoutView="70" workbookViewId="0">
      <pane ySplit="6" topLeftCell="A12" activePane="bottomLeft" state="frozen"/>
      <selection pane="bottomLeft" activeCell="D18" sqref="D18"/>
    </sheetView>
  </sheetViews>
  <sheetFormatPr baseColWidth="10" defaultColWidth="8.83203125" defaultRowHeight="16" customHeight="1" x14ac:dyDescent="0.2"/>
  <cols>
    <col min="1" max="1" width="2.6640625" customWidth="1"/>
    <col min="2" max="2" width="81.1640625" customWidth="1"/>
    <col min="3" max="3" width="13.6640625" bestFit="1" customWidth="1"/>
    <col min="4" max="4" width="12.6640625" bestFit="1" customWidth="1"/>
    <col min="5" max="5" width="11.1640625" style="5" bestFit="1" customWidth="1"/>
    <col min="6" max="6" width="11.1640625" bestFit="1" customWidth="1"/>
    <col min="7" max="7" width="4.5" customWidth="1"/>
    <col min="8" max="63" width="2.6640625" customWidth="1"/>
    <col min="68" max="69" width="10.1640625"/>
  </cols>
  <sheetData>
    <row r="1" spans="1:63" ht="30" customHeight="1" x14ac:dyDescent="0.35">
      <c r="B1" s="16" t="s">
        <v>0</v>
      </c>
      <c r="C1" s="1"/>
      <c r="D1" s="2"/>
      <c r="E1" s="4"/>
      <c r="F1" s="29"/>
      <c r="G1" s="2"/>
      <c r="H1" s="8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63" ht="16" customHeight="1" x14ac:dyDescent="0.25">
      <c r="B2" s="9" t="s">
        <v>42</v>
      </c>
      <c r="D2" s="6" t="s">
        <v>1</v>
      </c>
      <c r="E2" s="95">
        <v>44704</v>
      </c>
      <c r="F2" s="96"/>
    </row>
    <row r="3" spans="1:63" ht="16" customHeight="1" x14ac:dyDescent="0.25">
      <c r="B3" s="9" t="s">
        <v>41</v>
      </c>
      <c r="D3" s="6" t="s">
        <v>2</v>
      </c>
      <c r="E3" s="95">
        <f ca="1">TODAY()</f>
        <v>44736</v>
      </c>
      <c r="F3" s="96"/>
    </row>
    <row r="4" spans="1:63" ht="16" customHeight="1" x14ac:dyDescent="0.2">
      <c r="D4" s="6" t="s">
        <v>3</v>
      </c>
      <c r="E4" s="7">
        <v>1</v>
      </c>
      <c r="H4" s="92">
        <f>H5</f>
        <v>44704</v>
      </c>
      <c r="I4" s="93"/>
      <c r="J4" s="93"/>
      <c r="K4" s="93"/>
      <c r="L4" s="93"/>
      <c r="M4" s="93"/>
      <c r="N4" s="94"/>
      <c r="O4" s="92">
        <f>O5</f>
        <v>44711</v>
      </c>
      <c r="P4" s="93"/>
      <c r="Q4" s="93"/>
      <c r="R4" s="93"/>
      <c r="S4" s="93"/>
      <c r="T4" s="93"/>
      <c r="U4" s="94"/>
      <c r="V4" s="92">
        <f>V5</f>
        <v>44718</v>
      </c>
      <c r="W4" s="93"/>
      <c r="X4" s="93"/>
      <c r="Y4" s="93"/>
      <c r="Z4" s="93"/>
      <c r="AA4" s="93"/>
      <c r="AB4" s="94"/>
      <c r="AC4" s="92">
        <f>AC5</f>
        <v>44725</v>
      </c>
      <c r="AD4" s="93"/>
      <c r="AE4" s="93"/>
      <c r="AF4" s="93"/>
      <c r="AG4" s="93"/>
      <c r="AH4" s="93"/>
      <c r="AI4" s="94"/>
      <c r="AJ4" s="92">
        <f>AJ5</f>
        <v>44732</v>
      </c>
      <c r="AK4" s="93"/>
      <c r="AL4" s="93"/>
      <c r="AM4" s="93"/>
      <c r="AN4" s="93"/>
      <c r="AO4" s="93"/>
      <c r="AP4" s="94"/>
      <c r="AQ4" s="92">
        <f>AQ5</f>
        <v>44739</v>
      </c>
      <c r="AR4" s="93"/>
      <c r="AS4" s="93"/>
      <c r="AT4" s="93"/>
      <c r="AU4" s="93"/>
      <c r="AV4" s="93"/>
      <c r="AW4" s="94"/>
      <c r="AX4" s="92">
        <f>AX5</f>
        <v>44746</v>
      </c>
      <c r="AY4" s="93"/>
      <c r="AZ4" s="93"/>
      <c r="BA4" s="93"/>
      <c r="BB4" s="93"/>
      <c r="BC4" s="93"/>
      <c r="BD4" s="94"/>
      <c r="BE4" s="92">
        <f>BE5</f>
        <v>44753</v>
      </c>
      <c r="BF4" s="93"/>
      <c r="BG4" s="93"/>
      <c r="BH4" s="93"/>
      <c r="BI4" s="93"/>
      <c r="BJ4" s="93"/>
      <c r="BK4" s="94"/>
    </row>
    <row r="5" spans="1:63" ht="16" customHeight="1" x14ac:dyDescent="0.2">
      <c r="A5" s="6"/>
      <c r="H5" s="13">
        <f>E2-WEEKDAY(E2,1)+2+7*(E4-1)</f>
        <v>44704</v>
      </c>
      <c r="I5" s="12">
        <f>H5+1</f>
        <v>44705</v>
      </c>
      <c r="J5" s="12">
        <f t="shared" ref="J5:AW5" si="0">I5+1</f>
        <v>44706</v>
      </c>
      <c r="K5" s="12">
        <f t="shared" si="0"/>
        <v>44707</v>
      </c>
      <c r="L5" s="12">
        <f t="shared" si="0"/>
        <v>44708</v>
      </c>
      <c r="M5" s="12">
        <f t="shared" si="0"/>
        <v>44709</v>
      </c>
      <c r="N5" s="14">
        <f t="shared" si="0"/>
        <v>44710</v>
      </c>
      <c r="O5" s="13">
        <f>N5+1</f>
        <v>44711</v>
      </c>
      <c r="P5" s="12">
        <f>O5+1</f>
        <v>44712</v>
      </c>
      <c r="Q5" s="12">
        <f t="shared" si="0"/>
        <v>44713</v>
      </c>
      <c r="R5" s="12">
        <f t="shared" si="0"/>
        <v>44714</v>
      </c>
      <c r="S5" s="12">
        <f t="shared" si="0"/>
        <v>44715</v>
      </c>
      <c r="T5" s="12">
        <f t="shared" si="0"/>
        <v>44716</v>
      </c>
      <c r="U5" s="14">
        <f t="shared" si="0"/>
        <v>44717</v>
      </c>
      <c r="V5" s="13">
        <f>U5+1</f>
        <v>44718</v>
      </c>
      <c r="W5" s="12">
        <f>V5+1</f>
        <v>44719</v>
      </c>
      <c r="X5" s="12">
        <f t="shared" si="0"/>
        <v>44720</v>
      </c>
      <c r="Y5" s="12">
        <f t="shared" si="0"/>
        <v>44721</v>
      </c>
      <c r="Z5" s="12">
        <f t="shared" si="0"/>
        <v>44722</v>
      </c>
      <c r="AA5" s="12">
        <f t="shared" si="0"/>
        <v>44723</v>
      </c>
      <c r="AB5" s="14">
        <f t="shared" si="0"/>
        <v>44724</v>
      </c>
      <c r="AC5" s="13">
        <f>AB5+1</f>
        <v>44725</v>
      </c>
      <c r="AD5" s="12">
        <f>AC5+1</f>
        <v>44726</v>
      </c>
      <c r="AE5" s="12">
        <f t="shared" si="0"/>
        <v>44727</v>
      </c>
      <c r="AF5" s="12">
        <f t="shared" si="0"/>
        <v>44728</v>
      </c>
      <c r="AG5" s="12">
        <f t="shared" si="0"/>
        <v>44729</v>
      </c>
      <c r="AH5" s="12">
        <f t="shared" si="0"/>
        <v>44730</v>
      </c>
      <c r="AI5" s="14">
        <f t="shared" si="0"/>
        <v>44731</v>
      </c>
      <c r="AJ5" s="13">
        <f>AI5+1</f>
        <v>44732</v>
      </c>
      <c r="AK5" s="12">
        <f>AJ5+1</f>
        <v>44733</v>
      </c>
      <c r="AL5" s="12">
        <f t="shared" si="0"/>
        <v>44734</v>
      </c>
      <c r="AM5" s="12">
        <f t="shared" si="0"/>
        <v>44735</v>
      </c>
      <c r="AN5" s="12">
        <f t="shared" si="0"/>
        <v>44736</v>
      </c>
      <c r="AO5" s="12">
        <f t="shared" si="0"/>
        <v>44737</v>
      </c>
      <c r="AP5" s="14">
        <f t="shared" si="0"/>
        <v>44738</v>
      </c>
      <c r="AQ5" s="13">
        <f>AP5+1</f>
        <v>44739</v>
      </c>
      <c r="AR5" s="12">
        <f>AQ5+1</f>
        <v>44740</v>
      </c>
      <c r="AS5" s="12">
        <f t="shared" si="0"/>
        <v>44741</v>
      </c>
      <c r="AT5" s="12">
        <f t="shared" si="0"/>
        <v>44742</v>
      </c>
      <c r="AU5" s="12">
        <f t="shared" si="0"/>
        <v>44743</v>
      </c>
      <c r="AV5" s="12">
        <f t="shared" si="0"/>
        <v>44744</v>
      </c>
      <c r="AW5" s="14">
        <f t="shared" si="0"/>
        <v>44745</v>
      </c>
      <c r="AX5" s="13">
        <f>AW5+1</f>
        <v>44746</v>
      </c>
      <c r="AY5" s="12">
        <f>AX5+1</f>
        <v>44747</v>
      </c>
      <c r="AZ5" s="12">
        <f t="shared" ref="AZ5:BD5" si="1">AY5+1</f>
        <v>44748</v>
      </c>
      <c r="BA5" s="12">
        <f t="shared" si="1"/>
        <v>44749</v>
      </c>
      <c r="BB5" s="12">
        <f t="shared" si="1"/>
        <v>44750</v>
      </c>
      <c r="BC5" s="12">
        <f t="shared" si="1"/>
        <v>44751</v>
      </c>
      <c r="BD5" s="14">
        <f t="shared" si="1"/>
        <v>44752</v>
      </c>
      <c r="BE5" s="13">
        <f>BD5+1</f>
        <v>44753</v>
      </c>
      <c r="BF5" s="12">
        <f>BE5+1</f>
        <v>44754</v>
      </c>
      <c r="BG5" s="12">
        <f t="shared" ref="BG5:BK5" si="2">BF5+1</f>
        <v>44755</v>
      </c>
      <c r="BH5" s="12">
        <f t="shared" si="2"/>
        <v>44756</v>
      </c>
      <c r="BI5" s="12">
        <f t="shared" si="2"/>
        <v>44757</v>
      </c>
      <c r="BJ5" s="12">
        <f t="shared" si="2"/>
        <v>44758</v>
      </c>
      <c r="BK5" s="14">
        <f t="shared" si="2"/>
        <v>44759</v>
      </c>
    </row>
    <row r="6" spans="1:63" ht="16" customHeight="1" thickBot="1" x14ac:dyDescent="0.25">
      <c r="A6" s="17"/>
      <c r="B6" s="10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5" t="str">
        <f t="shared" ref="H6" si="3">LEFT(TEXT(H5,"ddd"),1)</f>
        <v>M</v>
      </c>
      <c r="I6" s="15" t="str">
        <f t="shared" ref="I6:AQ6" si="4">LEFT(TEXT(I5,"ddd"),1)</f>
        <v>T</v>
      </c>
      <c r="J6" s="15" t="str">
        <f t="shared" si="4"/>
        <v>W</v>
      </c>
      <c r="K6" s="15" t="str">
        <f t="shared" si="4"/>
        <v>T</v>
      </c>
      <c r="L6" s="15" t="str">
        <f t="shared" si="4"/>
        <v>F</v>
      </c>
      <c r="M6" s="15" t="str">
        <f t="shared" si="4"/>
        <v>S</v>
      </c>
      <c r="N6" s="15" t="str">
        <f t="shared" si="4"/>
        <v>S</v>
      </c>
      <c r="O6" s="15" t="str">
        <f t="shared" si="4"/>
        <v>M</v>
      </c>
      <c r="P6" s="15" t="str">
        <f t="shared" si="4"/>
        <v>T</v>
      </c>
      <c r="Q6" s="15" t="str">
        <f t="shared" si="4"/>
        <v>W</v>
      </c>
      <c r="R6" s="15" t="str">
        <f t="shared" si="4"/>
        <v>T</v>
      </c>
      <c r="S6" s="15" t="str">
        <f t="shared" si="4"/>
        <v>F</v>
      </c>
      <c r="T6" s="15" t="str">
        <f t="shared" si="4"/>
        <v>S</v>
      </c>
      <c r="U6" s="15" t="str">
        <f t="shared" si="4"/>
        <v>S</v>
      </c>
      <c r="V6" s="15" t="str">
        <f t="shared" si="4"/>
        <v>M</v>
      </c>
      <c r="W6" s="15" t="str">
        <f t="shared" si="4"/>
        <v>T</v>
      </c>
      <c r="X6" s="15" t="str">
        <f t="shared" si="4"/>
        <v>W</v>
      </c>
      <c r="Y6" s="15" t="str">
        <f t="shared" si="4"/>
        <v>T</v>
      </c>
      <c r="Z6" s="15" t="str">
        <f t="shared" si="4"/>
        <v>F</v>
      </c>
      <c r="AA6" s="15" t="str">
        <f t="shared" si="4"/>
        <v>S</v>
      </c>
      <c r="AB6" s="15" t="str">
        <f t="shared" si="4"/>
        <v>S</v>
      </c>
      <c r="AC6" s="15" t="str">
        <f t="shared" si="4"/>
        <v>M</v>
      </c>
      <c r="AD6" s="15" t="str">
        <f t="shared" si="4"/>
        <v>T</v>
      </c>
      <c r="AE6" s="15" t="str">
        <f t="shared" si="4"/>
        <v>W</v>
      </c>
      <c r="AF6" s="15" t="str">
        <f t="shared" si="4"/>
        <v>T</v>
      </c>
      <c r="AG6" s="15" t="str">
        <f t="shared" si="4"/>
        <v>F</v>
      </c>
      <c r="AH6" s="15" t="str">
        <f t="shared" si="4"/>
        <v>S</v>
      </c>
      <c r="AI6" s="15" t="str">
        <f t="shared" si="4"/>
        <v>S</v>
      </c>
      <c r="AJ6" s="15" t="str">
        <f t="shared" si="4"/>
        <v>M</v>
      </c>
      <c r="AK6" s="15" t="str">
        <f t="shared" si="4"/>
        <v>T</v>
      </c>
      <c r="AL6" s="15" t="str">
        <f t="shared" si="4"/>
        <v>W</v>
      </c>
      <c r="AM6" s="15" t="str">
        <f t="shared" si="4"/>
        <v>T</v>
      </c>
      <c r="AN6" s="15" t="str">
        <f t="shared" si="4"/>
        <v>F</v>
      </c>
      <c r="AO6" s="15" t="str">
        <f t="shared" si="4"/>
        <v>S</v>
      </c>
      <c r="AP6" s="15" t="str">
        <f t="shared" si="4"/>
        <v>S</v>
      </c>
      <c r="AQ6" s="15" t="str">
        <f t="shared" si="4"/>
        <v>M</v>
      </c>
      <c r="AR6" s="15" t="str">
        <f t="shared" ref="AR6:BK6" si="5">LEFT(TEXT(AR5,"ddd"),1)</f>
        <v>T</v>
      </c>
      <c r="AS6" s="15" t="str">
        <f t="shared" si="5"/>
        <v>W</v>
      </c>
      <c r="AT6" s="15" t="str">
        <f t="shared" si="5"/>
        <v>T</v>
      </c>
      <c r="AU6" s="15" t="str">
        <f t="shared" si="5"/>
        <v>F</v>
      </c>
      <c r="AV6" s="15" t="str">
        <f t="shared" si="5"/>
        <v>S</v>
      </c>
      <c r="AW6" s="15" t="str">
        <f t="shared" si="5"/>
        <v>S</v>
      </c>
      <c r="AX6" s="15" t="str">
        <f t="shared" si="5"/>
        <v>M</v>
      </c>
      <c r="AY6" s="15" t="str">
        <f t="shared" si="5"/>
        <v>T</v>
      </c>
      <c r="AZ6" s="15" t="str">
        <f t="shared" si="5"/>
        <v>W</v>
      </c>
      <c r="BA6" s="15" t="str">
        <f t="shared" si="5"/>
        <v>T</v>
      </c>
      <c r="BB6" s="15" t="str">
        <f t="shared" si="5"/>
        <v>F</v>
      </c>
      <c r="BC6" s="15" t="str">
        <f t="shared" si="5"/>
        <v>S</v>
      </c>
      <c r="BD6" s="15" t="str">
        <f t="shared" si="5"/>
        <v>S</v>
      </c>
      <c r="BE6" s="15" t="str">
        <f t="shared" si="5"/>
        <v>M</v>
      </c>
      <c r="BF6" s="15" t="str">
        <f t="shared" si="5"/>
        <v>T</v>
      </c>
      <c r="BG6" s="15" t="str">
        <f t="shared" si="5"/>
        <v>W</v>
      </c>
      <c r="BH6" s="15" t="str">
        <f t="shared" si="5"/>
        <v>T</v>
      </c>
      <c r="BI6" s="15" t="str">
        <f t="shared" si="5"/>
        <v>F</v>
      </c>
      <c r="BJ6" s="15" t="str">
        <f t="shared" si="5"/>
        <v>S</v>
      </c>
      <c r="BK6" s="15" t="str">
        <f t="shared" si="5"/>
        <v>S</v>
      </c>
    </row>
    <row r="7" spans="1:63" s="3" customFormat="1" ht="16" customHeight="1" thickBot="1" x14ac:dyDescent="0.25">
      <c r="A7" s="17"/>
      <c r="B7" s="19" t="s">
        <v>10</v>
      </c>
      <c r="C7" s="20"/>
      <c r="D7" s="21"/>
      <c r="E7" s="22"/>
      <c r="F7" s="23"/>
      <c r="G7" s="18" t="str">
        <f t="shared" ref="G7:G10" si="6">IF(OR(ISBLANK(task_start),ISBLANK(task_end)),"",task_end-task_start+1)</f>
        <v/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</row>
    <row r="8" spans="1:63" s="3" customFormat="1" ht="16" customHeight="1" thickBot="1" x14ac:dyDescent="0.25">
      <c r="A8" s="17"/>
      <c r="B8" s="24" t="s">
        <v>21</v>
      </c>
      <c r="C8" s="25" t="s">
        <v>11</v>
      </c>
      <c r="D8" s="26">
        <v>1</v>
      </c>
      <c r="E8" s="30">
        <v>44704</v>
      </c>
      <c r="F8" s="31">
        <v>44706</v>
      </c>
      <c r="G8" s="18">
        <f t="shared" si="6"/>
        <v>3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</row>
    <row r="9" spans="1:63" s="3" customFormat="1" ht="16" customHeight="1" thickBot="1" x14ac:dyDescent="0.25">
      <c r="A9" s="17"/>
      <c r="B9" s="24" t="s">
        <v>22</v>
      </c>
      <c r="C9" s="25" t="s">
        <v>11</v>
      </c>
      <c r="D9" s="26">
        <v>1</v>
      </c>
      <c r="E9" s="30">
        <v>44704</v>
      </c>
      <c r="F9" s="30">
        <v>44705</v>
      </c>
      <c r="G9" s="18">
        <f>IF(OR(ISBLANK(task_start),ISBLANK(task_end)),"",task_end-task_start+1)</f>
        <v>2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</row>
    <row r="10" spans="1:63" s="3" customFormat="1" ht="16" customHeight="1" thickBot="1" x14ac:dyDescent="0.25">
      <c r="A10" s="17"/>
      <c r="B10" s="32" t="s">
        <v>23</v>
      </c>
      <c r="C10" s="25" t="s">
        <v>11</v>
      </c>
      <c r="D10" s="26">
        <v>1</v>
      </c>
      <c r="E10" s="30">
        <v>44705</v>
      </c>
      <c r="F10" s="30">
        <v>44707</v>
      </c>
      <c r="G10" s="18">
        <f t="shared" si="6"/>
        <v>3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/>
      <c r="U10" s="28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</row>
    <row r="11" spans="1:63" s="3" customFormat="1" ht="16" customHeight="1" thickBot="1" x14ac:dyDescent="0.25">
      <c r="A11" s="17"/>
      <c r="B11" s="32" t="s">
        <v>24</v>
      </c>
      <c r="C11" s="25" t="s">
        <v>11</v>
      </c>
      <c r="D11" s="26">
        <v>1</v>
      </c>
      <c r="E11" s="30">
        <v>44707</v>
      </c>
      <c r="F11" s="30">
        <v>44715</v>
      </c>
      <c r="G11" s="18">
        <v>9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/>
      <c r="U11" s="28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</row>
    <row r="12" spans="1:63" s="3" customFormat="1" ht="16" customHeight="1" thickBot="1" x14ac:dyDescent="0.25">
      <c r="A12" s="17"/>
      <c r="B12" s="32" t="s">
        <v>25</v>
      </c>
      <c r="C12" s="25" t="s">
        <v>11</v>
      </c>
      <c r="D12" s="26">
        <v>1</v>
      </c>
      <c r="E12" s="30">
        <v>44715</v>
      </c>
      <c r="F12" s="30">
        <v>44724</v>
      </c>
      <c r="G12" s="18">
        <v>10</v>
      </c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8"/>
      <c r="U12" s="28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</row>
    <row r="13" spans="1:63" s="3" customFormat="1" ht="16" customHeight="1" thickBot="1" x14ac:dyDescent="0.25">
      <c r="A13" s="17"/>
      <c r="B13" s="32" t="s">
        <v>26</v>
      </c>
      <c r="C13" s="25" t="s">
        <v>11</v>
      </c>
      <c r="D13" s="26">
        <v>1</v>
      </c>
      <c r="E13" s="30">
        <v>44725</v>
      </c>
      <c r="F13" s="30">
        <v>44732</v>
      </c>
      <c r="G13" s="18">
        <v>8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8"/>
      <c r="U13" s="28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</row>
    <row r="14" spans="1:63" s="3" customFormat="1" ht="16" customHeight="1" thickBot="1" x14ac:dyDescent="0.25">
      <c r="A14" s="17"/>
      <c r="B14" s="32" t="s">
        <v>27</v>
      </c>
      <c r="C14" s="25" t="s">
        <v>11</v>
      </c>
      <c r="D14" s="26">
        <v>0.5</v>
      </c>
      <c r="E14" s="30">
        <v>44732</v>
      </c>
      <c r="F14" s="30">
        <v>44740</v>
      </c>
      <c r="G14" s="18">
        <f t="shared" ref="G14" si="7">IF(OR(ISBLANK(task_start),ISBLANK(task_end)),"",task_end-task_start+1)</f>
        <v>9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</row>
    <row r="15" spans="1:63" ht="16" customHeight="1" thickBot="1" x14ac:dyDescent="0.25">
      <c r="B15" s="45" t="s">
        <v>12</v>
      </c>
      <c r="C15" s="46"/>
      <c r="D15" s="47"/>
      <c r="E15" s="48"/>
      <c r="F15" s="49"/>
      <c r="G15" s="18" t="str">
        <f t="shared" ref="G15:G23" si="8">IF(OR(ISBLANK(task_start),ISBLANK(task_end)),"",task_end-task_start+1)</f>
        <v/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</row>
    <row r="16" spans="1:63" ht="16" customHeight="1" thickBot="1" x14ac:dyDescent="0.25">
      <c r="B16" s="51" t="s">
        <v>13</v>
      </c>
      <c r="C16" s="52" t="s">
        <v>40</v>
      </c>
      <c r="D16" s="50">
        <v>1</v>
      </c>
      <c r="E16" s="53">
        <v>44704</v>
      </c>
      <c r="F16" s="54">
        <v>44710</v>
      </c>
      <c r="G16" s="18">
        <f t="shared" si="8"/>
        <v>7</v>
      </c>
      <c r="H16" s="27"/>
      <c r="I16" s="27"/>
      <c r="J16" s="27"/>
      <c r="K16" s="27"/>
      <c r="L16" s="27"/>
      <c r="M16" s="27"/>
      <c r="N16" s="27"/>
      <c r="O16" s="44"/>
      <c r="P16" s="44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</row>
    <row r="17" spans="2:50" ht="16" customHeight="1" thickBot="1" x14ac:dyDescent="0.25">
      <c r="B17" s="51" t="s">
        <v>14</v>
      </c>
      <c r="C17" s="52" t="s">
        <v>40</v>
      </c>
      <c r="D17" s="50">
        <v>1</v>
      </c>
      <c r="E17" s="53">
        <v>44707</v>
      </c>
      <c r="F17" s="53">
        <v>44714</v>
      </c>
      <c r="G17" s="18">
        <f t="shared" si="8"/>
        <v>8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</row>
    <row r="18" spans="2:50" ht="16" customHeight="1" thickBot="1" x14ac:dyDescent="0.25">
      <c r="B18" s="55" t="s">
        <v>15</v>
      </c>
      <c r="C18" s="52" t="s">
        <v>40</v>
      </c>
      <c r="D18" s="50">
        <v>1</v>
      </c>
      <c r="E18" s="53">
        <v>44707</v>
      </c>
      <c r="F18" s="53">
        <v>44710</v>
      </c>
      <c r="G18" s="18">
        <f t="shared" si="8"/>
        <v>4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8"/>
      <c r="U18" s="28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</row>
    <row r="19" spans="2:50" ht="16" customHeight="1" thickBot="1" x14ac:dyDescent="0.25">
      <c r="B19" s="55" t="s">
        <v>16</v>
      </c>
      <c r="C19" s="52" t="s">
        <v>40</v>
      </c>
      <c r="D19" s="50">
        <v>1</v>
      </c>
      <c r="E19" s="53">
        <v>44710</v>
      </c>
      <c r="F19" s="53">
        <v>44714</v>
      </c>
      <c r="G19" s="18">
        <f t="shared" si="8"/>
        <v>5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8"/>
      <c r="U19" s="28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</row>
    <row r="20" spans="2:50" ht="16" customHeight="1" thickBot="1" x14ac:dyDescent="0.25">
      <c r="B20" s="55" t="s">
        <v>17</v>
      </c>
      <c r="C20" s="52" t="s">
        <v>40</v>
      </c>
      <c r="D20" s="50">
        <v>1</v>
      </c>
      <c r="E20" s="53">
        <v>44714</v>
      </c>
      <c r="F20" s="53">
        <v>44718</v>
      </c>
      <c r="G20" s="18">
        <f t="shared" si="8"/>
        <v>5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</row>
    <row r="21" spans="2:50" ht="16" customHeight="1" thickBot="1" x14ac:dyDescent="0.25">
      <c r="B21" s="55" t="s">
        <v>18</v>
      </c>
      <c r="C21" s="52" t="s">
        <v>40</v>
      </c>
      <c r="D21" s="50">
        <v>1</v>
      </c>
      <c r="E21" s="53">
        <v>44718</v>
      </c>
      <c r="F21" s="53">
        <v>44721</v>
      </c>
      <c r="G21" s="18">
        <f t="shared" si="8"/>
        <v>4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</row>
    <row r="22" spans="2:50" ht="16" customHeight="1" thickBot="1" x14ac:dyDescent="0.25">
      <c r="B22" s="55" t="s">
        <v>19</v>
      </c>
      <c r="C22" s="52" t="s">
        <v>40</v>
      </c>
      <c r="D22" s="50">
        <v>1</v>
      </c>
      <c r="E22" s="53">
        <v>44721</v>
      </c>
      <c r="F22" s="53">
        <v>44725</v>
      </c>
      <c r="G22" s="18">
        <f t="shared" si="8"/>
        <v>5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</row>
    <row r="23" spans="2:50" ht="16" customHeight="1" thickBot="1" x14ac:dyDescent="0.25">
      <c r="B23" s="55" t="s">
        <v>20</v>
      </c>
      <c r="C23" s="52" t="s">
        <v>40</v>
      </c>
      <c r="D23" s="50">
        <v>0.7</v>
      </c>
      <c r="E23" s="53">
        <v>44725</v>
      </c>
      <c r="F23" s="53">
        <v>44740</v>
      </c>
      <c r="G23" s="18">
        <f t="shared" si="8"/>
        <v>16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</row>
    <row r="24" spans="2:50" ht="16" customHeight="1" thickBot="1" x14ac:dyDescent="0.25">
      <c r="B24" s="33" t="s">
        <v>39</v>
      </c>
      <c r="C24" s="34"/>
      <c r="D24" s="35"/>
      <c r="E24" s="36"/>
      <c r="F24" s="37"/>
      <c r="G24" s="18" t="str">
        <f t="shared" ref="G24" si="9">IF(OR(ISBLANK(task_start),ISBLANK(task_end)),"",task_end-task_start+1)</f>
        <v/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</row>
    <row r="25" spans="2:50" ht="16" customHeight="1" thickBot="1" x14ac:dyDescent="0.25">
      <c r="B25" s="38" t="s">
        <v>28</v>
      </c>
      <c r="C25" s="39" t="s">
        <v>43</v>
      </c>
      <c r="D25" s="40">
        <v>1</v>
      </c>
      <c r="E25" s="41">
        <v>44704</v>
      </c>
      <c r="F25" s="42">
        <v>44705</v>
      </c>
      <c r="G25" s="18">
        <f t="shared" ref="G25:G35" si="10">IF(OR(ISBLANK(task_start),ISBLANK(task_end)),"",task_end-task_start+1)</f>
        <v>2</v>
      </c>
      <c r="H25" s="27"/>
      <c r="I25" s="27"/>
      <c r="J25" s="27"/>
      <c r="K25" s="27"/>
      <c r="L25" s="27"/>
      <c r="M25" s="27"/>
      <c r="N25" s="27"/>
      <c r="O25" s="44"/>
      <c r="P25" s="44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</row>
    <row r="26" spans="2:50" ht="16" customHeight="1" thickBot="1" x14ac:dyDescent="0.25">
      <c r="B26" s="38" t="s">
        <v>29</v>
      </c>
      <c r="C26" s="39" t="s">
        <v>45</v>
      </c>
      <c r="D26" s="40">
        <v>1</v>
      </c>
      <c r="E26" s="41">
        <v>44705</v>
      </c>
      <c r="F26" s="41">
        <v>44708</v>
      </c>
      <c r="G26" s="18">
        <f t="shared" si="10"/>
        <v>4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</row>
    <row r="27" spans="2:50" ht="16" customHeight="1" thickBot="1" x14ac:dyDescent="0.25">
      <c r="B27" s="38" t="s">
        <v>30</v>
      </c>
      <c r="C27" s="39" t="s">
        <v>44</v>
      </c>
      <c r="D27" s="40">
        <v>1</v>
      </c>
      <c r="E27" s="41">
        <v>44705</v>
      </c>
      <c r="F27" s="41">
        <v>44725</v>
      </c>
      <c r="G27" s="18">
        <f t="shared" si="10"/>
        <v>21</v>
      </c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8"/>
      <c r="U27" s="28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</row>
    <row r="28" spans="2:50" ht="16" customHeight="1" thickBot="1" x14ac:dyDescent="0.25">
      <c r="B28" s="38" t="s">
        <v>31</v>
      </c>
      <c r="C28" s="39" t="s">
        <v>45</v>
      </c>
      <c r="D28" s="40">
        <v>1</v>
      </c>
      <c r="E28" s="41">
        <v>44705</v>
      </c>
      <c r="F28" s="41">
        <v>44710</v>
      </c>
      <c r="G28" s="18">
        <f t="shared" si="10"/>
        <v>6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8"/>
      <c r="U28" s="28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</row>
    <row r="29" spans="2:50" ht="16" customHeight="1" thickBot="1" x14ac:dyDescent="0.25">
      <c r="B29" s="38" t="s">
        <v>32</v>
      </c>
      <c r="C29" s="39" t="s">
        <v>44</v>
      </c>
      <c r="D29" s="40">
        <v>1</v>
      </c>
      <c r="E29" s="41">
        <v>44710</v>
      </c>
      <c r="F29" s="41">
        <v>44724</v>
      </c>
      <c r="G29" s="18">
        <f t="shared" si="10"/>
        <v>15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8"/>
      <c r="U29" s="28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</row>
    <row r="30" spans="2:50" ht="16" customHeight="1" thickBot="1" x14ac:dyDescent="0.25">
      <c r="B30" s="38" t="s">
        <v>33</v>
      </c>
      <c r="C30" s="39" t="s">
        <v>43</v>
      </c>
      <c r="D30" s="40">
        <v>1</v>
      </c>
      <c r="E30" s="41">
        <v>44724</v>
      </c>
      <c r="F30" s="41">
        <v>44725</v>
      </c>
      <c r="G30" s="18">
        <f t="shared" si="10"/>
        <v>2</v>
      </c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8"/>
      <c r="U30" s="28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</row>
    <row r="31" spans="2:50" ht="16" customHeight="1" thickBot="1" x14ac:dyDescent="0.25">
      <c r="B31" s="43" t="s">
        <v>34</v>
      </c>
      <c r="C31" s="39" t="s">
        <v>45</v>
      </c>
      <c r="D31" s="40">
        <v>1</v>
      </c>
      <c r="E31" s="41">
        <v>44709</v>
      </c>
      <c r="F31" s="41">
        <v>44719</v>
      </c>
      <c r="G31" s="18">
        <f t="shared" si="10"/>
        <v>11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8"/>
      <c r="U31" s="28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</row>
    <row r="32" spans="2:50" ht="16" customHeight="1" thickBot="1" x14ac:dyDescent="0.25">
      <c r="B32" s="43" t="s">
        <v>35</v>
      </c>
      <c r="C32" s="39" t="s">
        <v>45</v>
      </c>
      <c r="D32" s="40">
        <v>1</v>
      </c>
      <c r="E32" s="41">
        <v>44720</v>
      </c>
      <c r="F32" s="41">
        <v>44725</v>
      </c>
      <c r="G32" s="18">
        <f t="shared" si="10"/>
        <v>6</v>
      </c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</row>
    <row r="33" spans="2:63" ht="16" customHeight="1" thickBot="1" x14ac:dyDescent="0.25">
      <c r="B33" s="43" t="s">
        <v>36</v>
      </c>
      <c r="C33" s="39" t="s">
        <v>44</v>
      </c>
      <c r="D33" s="40">
        <v>1</v>
      </c>
      <c r="E33" s="41">
        <v>44726</v>
      </c>
      <c r="F33" s="41">
        <v>44728</v>
      </c>
      <c r="G33" s="18">
        <f t="shared" si="10"/>
        <v>3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</row>
    <row r="34" spans="2:63" ht="16" customHeight="1" thickBot="1" x14ac:dyDescent="0.25">
      <c r="B34" s="43" t="s">
        <v>37</v>
      </c>
      <c r="C34" s="39" t="s">
        <v>44</v>
      </c>
      <c r="D34" s="40">
        <v>1</v>
      </c>
      <c r="E34" s="41">
        <v>44726</v>
      </c>
      <c r="F34" s="41">
        <v>44728</v>
      </c>
      <c r="G34" s="18">
        <f t="shared" si="10"/>
        <v>3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</row>
    <row r="35" spans="2:63" ht="16" customHeight="1" thickBot="1" x14ac:dyDescent="0.25">
      <c r="B35" s="43" t="s">
        <v>38</v>
      </c>
      <c r="C35" s="39" t="s">
        <v>43</v>
      </c>
      <c r="D35" s="40">
        <v>1</v>
      </c>
      <c r="E35" s="41">
        <v>44728</v>
      </c>
      <c r="F35" s="41">
        <v>44731</v>
      </c>
      <c r="G35" s="18">
        <f t="shared" si="10"/>
        <v>4</v>
      </c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</row>
    <row r="36" spans="2:63" ht="16" customHeight="1" thickBot="1" x14ac:dyDescent="0.25">
      <c r="B36" s="62" t="s">
        <v>46</v>
      </c>
      <c r="C36" s="63"/>
      <c r="D36" s="64"/>
      <c r="E36" s="65"/>
      <c r="F36" s="66"/>
      <c r="G36" s="18" t="str">
        <f t="shared" ref="G36:G39" si="11">IF(OR(ISBLANK(task_start),ISBLANK(task_end)),"",task_end-task_start+1)</f>
        <v/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</row>
    <row r="37" spans="2:63" ht="16" customHeight="1" thickBot="1" x14ac:dyDescent="0.25">
      <c r="B37" s="57" t="s">
        <v>67</v>
      </c>
      <c r="C37" s="58" t="s">
        <v>47</v>
      </c>
      <c r="D37" s="56">
        <v>1</v>
      </c>
      <c r="E37" s="59">
        <v>44704</v>
      </c>
      <c r="F37" s="60">
        <v>44710</v>
      </c>
      <c r="G37" s="18">
        <v>7</v>
      </c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</row>
    <row r="38" spans="2:63" ht="16" customHeight="1" thickBot="1" x14ac:dyDescent="0.25">
      <c r="B38" s="57" t="s">
        <v>68</v>
      </c>
      <c r="C38" s="58" t="s">
        <v>47</v>
      </c>
      <c r="D38" s="56">
        <v>1</v>
      </c>
      <c r="E38" s="59">
        <v>44711</v>
      </c>
      <c r="F38" s="59">
        <v>44714</v>
      </c>
      <c r="G38" s="18">
        <f t="shared" si="11"/>
        <v>4</v>
      </c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</row>
    <row r="39" spans="2:63" ht="16" customHeight="1" thickBot="1" x14ac:dyDescent="0.25">
      <c r="B39" s="61" t="s">
        <v>69</v>
      </c>
      <c r="C39" s="58" t="s">
        <v>47</v>
      </c>
      <c r="D39" s="56">
        <v>1</v>
      </c>
      <c r="E39" s="59">
        <v>44715</v>
      </c>
      <c r="F39" s="59">
        <v>44717</v>
      </c>
      <c r="G39" s="18">
        <f t="shared" si="11"/>
        <v>3</v>
      </c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8"/>
      <c r="U39" s="28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</row>
    <row r="40" spans="2:63" ht="16" customHeight="1" thickBot="1" x14ac:dyDescent="0.25">
      <c r="B40" s="61" t="s">
        <v>70</v>
      </c>
      <c r="C40" s="58" t="s">
        <v>47</v>
      </c>
      <c r="D40" s="56">
        <v>1</v>
      </c>
      <c r="E40" s="59">
        <v>44718</v>
      </c>
      <c r="F40" s="59">
        <v>44722</v>
      </c>
      <c r="G40" s="18">
        <f t="shared" ref="G40" si="12">IF(OR(ISBLANK(task_start),ISBLANK(task_end)),"",task_end-task_start+1)</f>
        <v>5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</row>
    <row r="41" spans="2:63" ht="16" customHeight="1" thickBot="1" x14ac:dyDescent="0.25">
      <c r="B41" s="57" t="s">
        <v>71</v>
      </c>
      <c r="C41" s="58" t="s">
        <v>47</v>
      </c>
      <c r="D41" s="56">
        <v>1</v>
      </c>
      <c r="E41" s="59">
        <v>44723</v>
      </c>
      <c r="F41" s="60">
        <v>44725</v>
      </c>
      <c r="G41" s="18">
        <v>3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</row>
    <row r="42" spans="2:63" ht="16" customHeight="1" thickBot="1" x14ac:dyDescent="0.25">
      <c r="B42" s="57" t="s">
        <v>72</v>
      </c>
      <c r="C42" s="58" t="s">
        <v>47</v>
      </c>
      <c r="D42" s="56">
        <v>1</v>
      </c>
      <c r="E42" s="59">
        <v>44726</v>
      </c>
      <c r="F42" s="59">
        <v>44728</v>
      </c>
      <c r="G42" s="18">
        <v>3</v>
      </c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</row>
    <row r="43" spans="2:63" ht="16" customHeight="1" thickBot="1" x14ac:dyDescent="0.25">
      <c r="B43" s="61" t="s">
        <v>73</v>
      </c>
      <c r="C43" s="58" t="s">
        <v>47</v>
      </c>
      <c r="D43" s="56">
        <v>0.6</v>
      </c>
      <c r="E43" s="59">
        <v>44729</v>
      </c>
      <c r="F43" s="59">
        <v>44740</v>
      </c>
      <c r="G43" s="18">
        <f t="shared" ref="G43" si="13">IF(OR(ISBLANK(task_start),ISBLANK(task_end)),"",task_end-task_start+1)</f>
        <v>12</v>
      </c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8"/>
      <c r="U43" s="28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</row>
    <row r="44" spans="2:63" ht="16" customHeight="1" thickBot="1" x14ac:dyDescent="0.25">
      <c r="B44" s="67" t="s">
        <v>48</v>
      </c>
      <c r="C44" s="68"/>
      <c r="D44" s="69"/>
      <c r="E44" s="70"/>
      <c r="F44" s="71"/>
      <c r="G44" s="18" t="str">
        <f t="shared" ref="G44:G48" si="14">IF(OR(ISBLANK(task_start),ISBLANK(task_end)),"",task_end-task_start+1)</f>
        <v/>
      </c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</row>
    <row r="45" spans="2:63" ht="16" customHeight="1" thickBot="1" x14ac:dyDescent="0.25">
      <c r="B45" s="72" t="s">
        <v>74</v>
      </c>
      <c r="C45" s="73" t="s">
        <v>49</v>
      </c>
      <c r="D45" s="74">
        <v>1</v>
      </c>
      <c r="E45" s="75">
        <v>44714</v>
      </c>
      <c r="F45" s="76">
        <v>44716</v>
      </c>
      <c r="G45" s="18">
        <v>2</v>
      </c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</row>
    <row r="46" spans="2:63" ht="16" customHeight="1" thickBot="1" x14ac:dyDescent="0.25">
      <c r="B46" s="72" t="s">
        <v>75</v>
      </c>
      <c r="C46" s="73" t="s">
        <v>49</v>
      </c>
      <c r="D46" s="74">
        <v>1</v>
      </c>
      <c r="E46" s="75">
        <v>44720</v>
      </c>
      <c r="F46" s="75">
        <v>44722</v>
      </c>
      <c r="G46" s="18">
        <f t="shared" si="14"/>
        <v>3</v>
      </c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</row>
    <row r="47" spans="2:63" ht="16" customHeight="1" thickBot="1" x14ac:dyDescent="0.25">
      <c r="B47" s="72" t="s">
        <v>76</v>
      </c>
      <c r="C47" s="73" t="s">
        <v>50</v>
      </c>
      <c r="D47" s="74">
        <v>1</v>
      </c>
      <c r="E47" s="75">
        <v>44723</v>
      </c>
      <c r="F47" s="75">
        <v>44724</v>
      </c>
      <c r="G47" s="18">
        <f t="shared" si="14"/>
        <v>2</v>
      </c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8"/>
      <c r="U47" s="28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</row>
    <row r="48" spans="2:63" ht="16" customHeight="1" thickBot="1" x14ac:dyDescent="0.25">
      <c r="B48" s="77" t="s">
        <v>77</v>
      </c>
      <c r="C48" s="73" t="s">
        <v>51</v>
      </c>
      <c r="D48" s="74">
        <v>1</v>
      </c>
      <c r="E48" s="75">
        <v>44725</v>
      </c>
      <c r="F48" s="75">
        <v>44726</v>
      </c>
      <c r="G48" s="18">
        <f t="shared" si="14"/>
        <v>2</v>
      </c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</row>
    <row r="49" spans="2:50" ht="16" customHeight="1" thickBot="1" x14ac:dyDescent="0.25">
      <c r="B49" s="77" t="s">
        <v>78</v>
      </c>
      <c r="C49" s="73" t="s">
        <v>47</v>
      </c>
      <c r="D49" s="74">
        <v>1</v>
      </c>
      <c r="E49" s="75">
        <v>44727</v>
      </c>
      <c r="F49" s="76">
        <v>44728</v>
      </c>
      <c r="G49" s="18">
        <v>3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</row>
    <row r="50" spans="2:50" ht="16" customHeight="1" thickBot="1" x14ac:dyDescent="0.25">
      <c r="B50" s="72" t="s">
        <v>79</v>
      </c>
      <c r="C50" s="73" t="s">
        <v>50</v>
      </c>
      <c r="D50" s="74">
        <v>1</v>
      </c>
      <c r="E50" s="75">
        <v>44729</v>
      </c>
      <c r="F50" s="75">
        <v>44730</v>
      </c>
      <c r="G50" s="18">
        <v>3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</row>
    <row r="51" spans="2:50" ht="16" customHeight="1" thickBot="1" x14ac:dyDescent="0.25">
      <c r="B51" s="77" t="s">
        <v>80</v>
      </c>
      <c r="C51" s="73" t="s">
        <v>40</v>
      </c>
      <c r="D51" s="74">
        <v>0.5</v>
      </c>
      <c r="E51" s="75">
        <v>44731</v>
      </c>
      <c r="F51" s="75">
        <v>44740</v>
      </c>
      <c r="G51" s="18">
        <f t="shared" ref="G51" si="15">IF(OR(ISBLANK(task_start),ISBLANK(task_end)),"",task_end-task_start+1)</f>
        <v>10</v>
      </c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8"/>
      <c r="U51" s="28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</row>
    <row r="52" spans="2:50" ht="16" customHeight="1" thickBot="1" x14ac:dyDescent="0.25">
      <c r="B52" s="90" t="s">
        <v>81</v>
      </c>
      <c r="C52" s="80"/>
      <c r="D52" s="81"/>
      <c r="E52" s="82"/>
      <c r="F52" s="82"/>
      <c r="G52" s="18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8"/>
      <c r="U52" s="28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</row>
    <row r="53" spans="2:50" ht="16" customHeight="1" thickBot="1" x14ac:dyDescent="0.25">
      <c r="B53" s="83" t="s">
        <v>52</v>
      </c>
      <c r="C53" s="84" t="s">
        <v>50</v>
      </c>
      <c r="D53" s="85">
        <v>1</v>
      </c>
      <c r="E53" s="86">
        <v>44704</v>
      </c>
      <c r="F53" s="87">
        <v>44705</v>
      </c>
      <c r="G53" s="78">
        <f t="shared" ref="G53:G66" si="16">IF(OR(ISBLANK(task_start),ISBLANK(task_end)),"",task_end-task_start+1)</f>
        <v>2</v>
      </c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</row>
    <row r="54" spans="2:50" ht="16" customHeight="1" thickBot="1" x14ac:dyDescent="0.25">
      <c r="B54" s="83" t="s">
        <v>53</v>
      </c>
      <c r="C54" s="84" t="s">
        <v>50</v>
      </c>
      <c r="D54" s="85">
        <v>1</v>
      </c>
      <c r="E54" s="86">
        <v>44705</v>
      </c>
      <c r="F54" s="86">
        <v>44707</v>
      </c>
      <c r="G54" s="78">
        <f t="shared" si="16"/>
        <v>3</v>
      </c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</row>
    <row r="55" spans="2:50" ht="16" customHeight="1" thickBot="1" x14ac:dyDescent="0.25">
      <c r="B55" s="83" t="s">
        <v>54</v>
      </c>
      <c r="C55" s="84" t="s">
        <v>50</v>
      </c>
      <c r="D55" s="85">
        <v>1</v>
      </c>
      <c r="E55" s="86">
        <v>44707</v>
      </c>
      <c r="F55" s="86">
        <v>44734</v>
      </c>
      <c r="G55" s="78">
        <f t="shared" si="16"/>
        <v>28</v>
      </c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79"/>
      <c r="U55" s="79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</row>
    <row r="56" spans="2:50" ht="16" customHeight="1" thickBot="1" x14ac:dyDescent="0.25">
      <c r="B56" s="88" t="s">
        <v>55</v>
      </c>
      <c r="C56" s="84" t="s">
        <v>50</v>
      </c>
      <c r="D56" s="85">
        <v>1</v>
      </c>
      <c r="E56" s="86">
        <v>44707</v>
      </c>
      <c r="F56" s="86">
        <v>44729</v>
      </c>
      <c r="G56" s="78">
        <f t="shared" si="16"/>
        <v>23</v>
      </c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79"/>
      <c r="U56" s="79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</row>
    <row r="57" spans="2:50" ht="16" customHeight="1" thickBot="1" x14ac:dyDescent="0.25">
      <c r="B57" s="88" t="s">
        <v>56</v>
      </c>
      <c r="C57" s="84" t="s">
        <v>57</v>
      </c>
      <c r="D57" s="85">
        <v>1</v>
      </c>
      <c r="E57" s="86">
        <v>44715</v>
      </c>
      <c r="F57" s="86">
        <v>44724</v>
      </c>
      <c r="G57" s="78">
        <f t="shared" si="16"/>
        <v>10</v>
      </c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79"/>
      <c r="U57" s="79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</row>
    <row r="58" spans="2:50" ht="16" customHeight="1" thickBot="1" x14ac:dyDescent="0.25">
      <c r="B58" s="88" t="s">
        <v>58</v>
      </c>
      <c r="C58" s="84" t="s">
        <v>50</v>
      </c>
      <c r="D58" s="85">
        <v>1</v>
      </c>
      <c r="E58" s="86">
        <v>44732</v>
      </c>
      <c r="F58" s="86">
        <v>44734</v>
      </c>
      <c r="G58" s="78">
        <f t="shared" si="16"/>
        <v>3</v>
      </c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79"/>
      <c r="U58" s="79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</row>
    <row r="59" spans="2:50" ht="16" customHeight="1" thickBot="1" x14ac:dyDescent="0.25">
      <c r="B59" s="89" t="s">
        <v>59</v>
      </c>
      <c r="C59" s="84" t="s">
        <v>50</v>
      </c>
      <c r="D59" s="85">
        <v>1</v>
      </c>
      <c r="E59" s="86">
        <v>44728</v>
      </c>
      <c r="F59" s="86">
        <v>44731</v>
      </c>
      <c r="G59" s="78">
        <f t="shared" si="16"/>
        <v>4</v>
      </c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79"/>
      <c r="U59" s="79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</row>
    <row r="60" spans="2:50" ht="16" customHeight="1" thickBot="1" x14ac:dyDescent="0.25">
      <c r="B60" s="89" t="s">
        <v>60</v>
      </c>
      <c r="C60" s="84" t="s">
        <v>50</v>
      </c>
      <c r="D60" s="85">
        <v>1</v>
      </c>
      <c r="E60" s="86">
        <v>44731</v>
      </c>
      <c r="F60" s="86">
        <v>44733</v>
      </c>
      <c r="G60" s="78">
        <f t="shared" si="16"/>
        <v>3</v>
      </c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</row>
    <row r="61" spans="2:50" ht="16" customHeight="1" thickBot="1" x14ac:dyDescent="0.25">
      <c r="B61" s="89" t="s">
        <v>61</v>
      </c>
      <c r="C61" s="84" t="s">
        <v>57</v>
      </c>
      <c r="D61" s="85">
        <v>1</v>
      </c>
      <c r="E61" s="86">
        <v>44724</v>
      </c>
      <c r="F61" s="86">
        <v>44734</v>
      </c>
      <c r="G61" s="78">
        <f t="shared" si="16"/>
        <v>11</v>
      </c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</row>
    <row r="62" spans="2:50" ht="16" customHeight="1" thickBot="1" x14ac:dyDescent="0.25">
      <c r="B62" s="89" t="s">
        <v>62</v>
      </c>
      <c r="C62" s="84" t="s">
        <v>57</v>
      </c>
      <c r="D62" s="85">
        <v>1</v>
      </c>
      <c r="E62" s="86">
        <v>44724</v>
      </c>
      <c r="F62" s="86">
        <v>44729</v>
      </c>
      <c r="G62" s="78">
        <f t="shared" si="16"/>
        <v>6</v>
      </c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</row>
    <row r="63" spans="2:50" ht="16" customHeight="1" thickBot="1" x14ac:dyDescent="0.25">
      <c r="B63" s="89" t="s">
        <v>63</v>
      </c>
      <c r="C63" s="84" t="s">
        <v>57</v>
      </c>
      <c r="D63" s="85">
        <v>1</v>
      </c>
      <c r="E63" s="86">
        <v>44729</v>
      </c>
      <c r="F63" s="86">
        <v>44732</v>
      </c>
      <c r="G63" s="78">
        <f t="shared" si="16"/>
        <v>4</v>
      </c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 spans="2:50" ht="16" customHeight="1" thickBot="1" x14ac:dyDescent="0.25">
      <c r="B64" s="89" t="s">
        <v>64</v>
      </c>
      <c r="C64" s="84" t="s">
        <v>57</v>
      </c>
      <c r="D64" s="85">
        <v>1</v>
      </c>
      <c r="E64" s="86">
        <v>44732</v>
      </c>
      <c r="F64" s="86">
        <v>44734</v>
      </c>
      <c r="G64" s="78">
        <f t="shared" si="16"/>
        <v>3</v>
      </c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 spans="2:50" ht="16" customHeight="1" thickBot="1" x14ac:dyDescent="0.25">
      <c r="B65" s="89" t="s">
        <v>65</v>
      </c>
      <c r="C65" s="84" t="s">
        <v>50</v>
      </c>
      <c r="D65" s="85">
        <v>1</v>
      </c>
      <c r="E65" s="86">
        <v>44733</v>
      </c>
      <c r="F65" s="86">
        <v>44733</v>
      </c>
      <c r="G65" s="78">
        <f t="shared" si="16"/>
        <v>1</v>
      </c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 spans="2:50" ht="16" customHeight="1" thickBot="1" x14ac:dyDescent="0.25">
      <c r="B66" s="89" t="s">
        <v>66</v>
      </c>
      <c r="C66" s="84" t="s">
        <v>50</v>
      </c>
      <c r="D66" s="85">
        <v>1</v>
      </c>
      <c r="E66" s="86">
        <v>44734</v>
      </c>
      <c r="F66" s="86">
        <v>44734</v>
      </c>
      <c r="G66" s="78">
        <f t="shared" si="16"/>
        <v>1</v>
      </c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</row>
  </sheetData>
  <mergeCells count="11">
    <mergeCell ref="E2:F2"/>
    <mergeCell ref="H4:N4"/>
    <mergeCell ref="O4:U4"/>
    <mergeCell ref="V4:AB4"/>
    <mergeCell ref="AC4:AI4"/>
    <mergeCell ref="E3:F3"/>
    <mergeCell ref="I1:Z1"/>
    <mergeCell ref="AJ4:AP4"/>
    <mergeCell ref="AQ4:AW4"/>
    <mergeCell ref="AX4:BD4"/>
    <mergeCell ref="BE4:BK4"/>
  </mergeCells>
  <conditionalFormatting sqref="D7:D8">
    <cfRule type="dataBar" priority="140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H14:BK14 H10:AJ13 AN10:BK13 AL10:AL13 H7:BK9 AX16:AX23">
    <cfRule type="expression" dxfId="65" priority="153">
      <formula>AND(task_start&lt;=H$5,ROUNDDOWN((task_end-task_start+1)*task_progress,0)+task_start-1&gt;=H$5)</formula>
    </cfRule>
    <cfRule type="expression" dxfId="64" priority="154" stopIfTrue="1">
      <formula>AND(task_end&gt;=H$5,task_start&lt;H$5+1)</formula>
    </cfRule>
  </conditionalFormatting>
  <conditionalFormatting sqref="H14:BK14 H10:AJ13 AN10:BK13 AL10:AL13 H5:BK9 AX16:AX23">
    <cfRule type="expression" dxfId="63" priority="155">
      <formula>AND(today&gt;=H$5,today&lt;H$5+1)</formula>
    </cfRule>
  </conditionalFormatting>
  <conditionalFormatting sqref="D9:D13">
    <cfRule type="dataBar" priority="128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{5163F422-6C09-474F-9918-F272077307C5}</x14:id>
        </ext>
      </extLst>
    </cfRule>
  </conditionalFormatting>
  <conditionalFormatting sqref="D14">
    <cfRule type="dataBar" priority="120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{10A6FB62-2003-6543-961E-1624A7ED050C}</x14:id>
        </ext>
      </extLst>
    </cfRule>
  </conditionalFormatting>
  <conditionalFormatting sqref="AM10:AM13">
    <cfRule type="expression" dxfId="62" priority="158">
      <formula>AND(task_start&lt;=AK$5,ROUNDDOWN((task_end-task_start+1)*task_progress,0)+task_start-1&gt;=AK$5)</formula>
    </cfRule>
    <cfRule type="expression" dxfId="61" priority="159" stopIfTrue="1">
      <formula>AND(task_end&gt;=AK$5,task_start&lt;AK$5+1)</formula>
    </cfRule>
  </conditionalFormatting>
  <conditionalFormatting sqref="AM10:AM13">
    <cfRule type="expression" dxfId="60" priority="163">
      <formula>AND(today&gt;=AK$5,today&lt;AK$5+1)</formula>
    </cfRule>
  </conditionalFormatting>
  <conditionalFormatting sqref="AK10:AK13">
    <cfRule type="expression" dxfId="59" priority="106">
      <formula>AND(task_start&lt;=AK$5,ROUNDDOWN((task_end-task_start+1)*task_progress,0)+task_start-1&gt;=AK$5)</formula>
    </cfRule>
    <cfRule type="expression" dxfId="58" priority="107" stopIfTrue="1">
      <formula>AND(task_end&gt;=AK$5,task_start&lt;AK$5+1)</formula>
    </cfRule>
  </conditionalFormatting>
  <conditionalFormatting sqref="AK10:AK13">
    <cfRule type="expression" dxfId="57" priority="108">
      <formula>AND(today&gt;=AK$5,today&lt;AK$5+1)</formula>
    </cfRule>
  </conditionalFormatting>
  <conditionalFormatting sqref="AX24:AX27 AX31:AX35">
    <cfRule type="expression" dxfId="56" priority="103">
      <formula>AND(task_start&lt;=AX$5,ROUNDDOWN((task_end-task_start+1)*task_progress,0)+task_start-1&gt;=AX$5)</formula>
    </cfRule>
    <cfRule type="expression" dxfId="55" priority="104" stopIfTrue="1">
      <formula>AND(task_end&gt;=AX$5,task_start&lt;AX$5+1)</formula>
    </cfRule>
  </conditionalFormatting>
  <conditionalFormatting sqref="AX24:AX27 AX31:AX35">
    <cfRule type="expression" dxfId="54" priority="105">
      <formula>AND(today&gt;=AX$5,today&lt;AX$5+1)</formula>
    </cfRule>
  </conditionalFormatting>
  <conditionalFormatting sqref="AX28:AX30">
    <cfRule type="expression" dxfId="53" priority="92">
      <formula>AND(task_start&lt;=AX$5,ROUNDDOWN((task_end-task_start+1)*task_progress,0)+task_start-1&gt;=AX$5)</formula>
    </cfRule>
    <cfRule type="expression" dxfId="52" priority="93" stopIfTrue="1">
      <formula>AND(task_end&gt;=AX$5,task_start&lt;AX$5+1)</formula>
    </cfRule>
  </conditionalFormatting>
  <conditionalFormatting sqref="AX28:AX30">
    <cfRule type="expression" dxfId="51" priority="94">
      <formula>AND(today&gt;=AX$5,today&lt;AX$5+1)</formula>
    </cfRule>
  </conditionalFormatting>
  <conditionalFormatting sqref="D24:D25">
    <cfRule type="dataBar" priority="87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{C7451B86-5675-3447-8293-BBE8F0EAE1E3}</x14:id>
        </ext>
      </extLst>
    </cfRule>
  </conditionalFormatting>
  <conditionalFormatting sqref="H24:AW27 H31:AW35">
    <cfRule type="expression" dxfId="50" priority="88">
      <formula>AND(task_start&lt;=H$5,ROUNDDOWN((task_end-task_start+1)*task_progress,0)+task_start-1&gt;=H$5)</formula>
    </cfRule>
    <cfRule type="expression" dxfId="49" priority="89" stopIfTrue="1">
      <formula>AND(task_end&gt;=H$5,task_start&lt;H$5+1)</formula>
    </cfRule>
  </conditionalFormatting>
  <conditionalFormatting sqref="H24:AW27 H31:AW35">
    <cfRule type="expression" dxfId="48" priority="90">
      <formula>AND(today&gt;=H$5,today&lt;H$5+1)</formula>
    </cfRule>
  </conditionalFormatting>
  <conditionalFormatting sqref="D26">
    <cfRule type="dataBar" priority="86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{AFCD3C77-C8AD-514E-8B51-0848FA08CC5E}</x14:id>
        </ext>
      </extLst>
    </cfRule>
  </conditionalFormatting>
  <conditionalFormatting sqref="D27">
    <cfRule type="dataBar" priority="85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{34EE2A0B-226A-3E4A-9501-EC345D82A516}</x14:id>
        </ext>
      </extLst>
    </cfRule>
  </conditionalFormatting>
  <conditionalFormatting sqref="D31">
    <cfRule type="dataBar" priority="84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{2676719F-EE5B-5042-BE62-B770CEEC340D}</x14:id>
        </ext>
      </extLst>
    </cfRule>
  </conditionalFormatting>
  <conditionalFormatting sqref="D32">
    <cfRule type="dataBar" priority="83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{17CA4D52-C4D9-874F-9BC6-868121E4C3AA}</x14:id>
        </ext>
      </extLst>
    </cfRule>
  </conditionalFormatting>
  <conditionalFormatting sqref="D33">
    <cfRule type="dataBar" priority="8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{3F024820-AF95-3248-9694-D9C0ECDEDB9D}</x14:id>
        </ext>
      </extLst>
    </cfRule>
  </conditionalFormatting>
  <conditionalFormatting sqref="D34">
    <cfRule type="dataBar" priority="81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{C57380FE-3B80-D146-B655-79C3ACAD266D}</x14:id>
        </ext>
      </extLst>
    </cfRule>
  </conditionalFormatting>
  <conditionalFormatting sqref="D35">
    <cfRule type="dataBar" priority="80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{3880BD61-73BA-224C-9BD0-EE1DEC9909E2}</x14:id>
        </ext>
      </extLst>
    </cfRule>
  </conditionalFormatting>
  <conditionalFormatting sqref="H28:AW30">
    <cfRule type="expression" dxfId="47" priority="77">
      <formula>AND(task_start&lt;=H$5,ROUNDDOWN((task_end-task_start+1)*task_progress,0)+task_start-1&gt;=H$5)</formula>
    </cfRule>
    <cfRule type="expression" dxfId="46" priority="78" stopIfTrue="1">
      <formula>AND(task_end&gt;=H$5,task_start&lt;H$5+1)</formula>
    </cfRule>
  </conditionalFormatting>
  <conditionalFormatting sqref="H28:AW30">
    <cfRule type="expression" dxfId="45" priority="79">
      <formula>AND(today&gt;=H$5,today&lt;H$5+1)</formula>
    </cfRule>
  </conditionalFormatting>
  <conditionalFormatting sqref="D28:D30">
    <cfRule type="dataBar" priority="76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{703C363A-B2A8-5C47-B57D-260525ED4FED}</x14:id>
        </ext>
      </extLst>
    </cfRule>
  </conditionalFormatting>
  <conditionalFormatting sqref="D15:D16">
    <cfRule type="dataBar" priority="7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{B6B33C40-919C-284C-A754-51BC5EEF8FB9}</x14:id>
        </ext>
      </extLst>
    </cfRule>
  </conditionalFormatting>
  <conditionalFormatting sqref="H15:AW23">
    <cfRule type="expression" dxfId="44" priority="73">
      <formula>AND(task_start&lt;=H$5,ROUNDDOWN((task_end-task_start+1)*task_progress,0)+task_start-1&gt;=H$5)</formula>
    </cfRule>
    <cfRule type="expression" dxfId="43" priority="74" stopIfTrue="1">
      <formula>AND(task_end&gt;=H$5,task_start&lt;H$5+1)</formula>
    </cfRule>
  </conditionalFormatting>
  <conditionalFormatting sqref="H15:AW23">
    <cfRule type="expression" dxfId="42" priority="75">
      <formula>AND(today&gt;=H$5,today&lt;H$5+1)</formula>
    </cfRule>
  </conditionalFormatting>
  <conditionalFormatting sqref="D17">
    <cfRule type="dataBar" priority="71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{9436329C-A66B-7B4A-80F5-8F0374E9F328}</x14:id>
        </ext>
      </extLst>
    </cfRule>
  </conditionalFormatting>
  <conditionalFormatting sqref="D18">
    <cfRule type="dataBar" priority="70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{EBB48E82-83B3-5C43-8BFB-E6D2EBC38DDB}</x14:id>
        </ext>
      </extLst>
    </cfRule>
  </conditionalFormatting>
  <conditionalFormatting sqref="D19">
    <cfRule type="dataBar" priority="69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{77898CAD-FC06-424A-B4A7-7B9DD106BB65}</x14:id>
        </ext>
      </extLst>
    </cfRule>
  </conditionalFormatting>
  <conditionalFormatting sqref="D20">
    <cfRule type="dataBar" priority="68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{09FD9C33-2DB4-BF47-82B9-6119AE62DD9A}</x14:id>
        </ext>
      </extLst>
    </cfRule>
  </conditionalFormatting>
  <conditionalFormatting sqref="D21">
    <cfRule type="dataBar" priority="67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{17C337C5-CEDC-E344-A778-FB566C133561}</x14:id>
        </ext>
      </extLst>
    </cfRule>
  </conditionalFormatting>
  <conditionalFormatting sqref="D22">
    <cfRule type="dataBar" priority="66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{7710A1F4-21EA-4A44-9C75-A484A2B00391}</x14:id>
        </ext>
      </extLst>
    </cfRule>
  </conditionalFormatting>
  <conditionalFormatting sqref="D23">
    <cfRule type="dataBar" priority="65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{3A175010-9DAE-3343-87CF-C149C5A380C4}</x14:id>
        </ext>
      </extLst>
    </cfRule>
  </conditionalFormatting>
  <conditionalFormatting sqref="D36:D37">
    <cfRule type="dataBar" priority="61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{BE7F7420-A368-0346-9A90-92B18055125F}</x14:id>
        </ext>
      </extLst>
    </cfRule>
  </conditionalFormatting>
  <conditionalFormatting sqref="H36:BK40">
    <cfRule type="expression" dxfId="41" priority="62">
      <formula>AND(task_start&lt;=H$5,ROUNDDOWN((task_end-task_start+1)*task_progress,0)+task_start-1&gt;=H$5)</formula>
    </cfRule>
    <cfRule type="expression" dxfId="40" priority="63" stopIfTrue="1">
      <formula>AND(task_end&gt;=H$5,task_start&lt;H$5+1)</formula>
    </cfRule>
  </conditionalFormatting>
  <conditionalFormatting sqref="H36:BK40">
    <cfRule type="expression" dxfId="39" priority="64">
      <formula>AND(today&gt;=H$5,today&lt;H$5+1)</formula>
    </cfRule>
  </conditionalFormatting>
  <conditionalFormatting sqref="D38:D39">
    <cfRule type="dataBar" priority="60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{8ED9FBA5-7CF4-0743-9C76-C513BCF3592A}</x14:id>
        </ext>
      </extLst>
    </cfRule>
  </conditionalFormatting>
  <conditionalFormatting sqref="D40">
    <cfRule type="dataBar" priority="59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{E545A921-3142-F643-9015-A6A5D13C9CB4}</x14:id>
        </ext>
      </extLst>
    </cfRule>
  </conditionalFormatting>
  <conditionalFormatting sqref="D41">
    <cfRule type="dataBar" priority="55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{4D8B1334-9AFA-F349-B682-E74BBF95315D}</x14:id>
        </ext>
      </extLst>
    </cfRule>
  </conditionalFormatting>
  <conditionalFormatting sqref="H41:BK43">
    <cfRule type="expression" dxfId="38" priority="56">
      <formula>AND(task_start&lt;=H$5,ROUNDDOWN((task_end-task_start+1)*task_progress,0)+task_start-1&gt;=H$5)</formula>
    </cfRule>
    <cfRule type="expression" dxfId="37" priority="57" stopIfTrue="1">
      <formula>AND(task_end&gt;=H$5,task_start&lt;H$5+1)</formula>
    </cfRule>
  </conditionalFormatting>
  <conditionalFormatting sqref="H41:BK43">
    <cfRule type="expression" dxfId="36" priority="58">
      <formula>AND(today&gt;=H$5,today&lt;H$5+1)</formula>
    </cfRule>
  </conditionalFormatting>
  <conditionalFormatting sqref="D42:D43">
    <cfRule type="dataBar" priority="54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{48031326-94CB-DC4C-8660-3EAB1BA340EB}</x14:id>
        </ext>
      </extLst>
    </cfRule>
  </conditionalFormatting>
  <conditionalFormatting sqref="D44:D45">
    <cfRule type="dataBar" priority="50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{E95984B0-D61D-FC4A-AAC4-D337E24B6F88}</x14:id>
        </ext>
      </extLst>
    </cfRule>
  </conditionalFormatting>
  <conditionalFormatting sqref="H44:AX48">
    <cfRule type="expression" dxfId="35" priority="51">
      <formula>AND(task_start&lt;=H$5,ROUNDDOWN((task_end-task_start+1)*task_progress,0)+task_start-1&gt;=H$5)</formula>
    </cfRule>
    <cfRule type="expression" dxfId="34" priority="52" stopIfTrue="1">
      <formula>AND(task_end&gt;=H$5,task_start&lt;H$5+1)</formula>
    </cfRule>
  </conditionalFormatting>
  <conditionalFormatting sqref="H44:AX48">
    <cfRule type="expression" dxfId="33" priority="53">
      <formula>AND(today&gt;=H$5,today&lt;H$5+1)</formula>
    </cfRule>
  </conditionalFormatting>
  <conditionalFormatting sqref="D46:D47">
    <cfRule type="dataBar" priority="49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{891A2F13-B3A1-194C-8E61-FAEA749616FE}</x14:id>
        </ext>
      </extLst>
    </cfRule>
  </conditionalFormatting>
  <conditionalFormatting sqref="D48">
    <cfRule type="dataBar" priority="48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{0425CD6B-8311-6B4E-941C-1E33AA8C90A4}</x14:id>
        </ext>
      </extLst>
    </cfRule>
  </conditionalFormatting>
  <conditionalFormatting sqref="D49">
    <cfRule type="dataBar" priority="44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{9050FA21-C7B6-EB4A-8BAA-5C26E81B8882}</x14:id>
        </ext>
      </extLst>
    </cfRule>
  </conditionalFormatting>
  <conditionalFormatting sqref="H49:AX52">
    <cfRule type="expression" dxfId="32" priority="45">
      <formula>AND(task_start&lt;=H$5,ROUNDDOWN((task_end-task_start+1)*task_progress,0)+task_start-1&gt;=H$5)</formula>
    </cfRule>
    <cfRule type="expression" dxfId="31" priority="46" stopIfTrue="1">
      <formula>AND(task_end&gt;=H$5,task_start&lt;H$5+1)</formula>
    </cfRule>
  </conditionalFormatting>
  <conditionalFormatting sqref="H49:AX52">
    <cfRule type="expression" dxfId="30" priority="47">
      <formula>AND(today&gt;=H$5,today&lt;H$5+1)</formula>
    </cfRule>
  </conditionalFormatting>
  <conditionalFormatting sqref="D50:D52">
    <cfRule type="dataBar" priority="43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{50A9CDAF-E306-9341-AE7C-1EC97E60CD3B}</x14:id>
        </ext>
      </extLst>
    </cfRule>
  </conditionalFormatting>
  <conditionalFormatting sqref="AX53:AX55 AX59:AX61 AX63">
    <cfRule type="expression" dxfId="29" priority="40">
      <formula>AND(task_start&lt;=AX$5,ROUNDDOWN((task_end-task_start+1)*task_progress,0)+task_start-1&gt;=AX$5)</formula>
    </cfRule>
    <cfRule type="expression" dxfId="28" priority="41" stopIfTrue="1">
      <formula>AND(task_end&gt;=AX$5,task_start&lt;AX$5+1)</formula>
    </cfRule>
  </conditionalFormatting>
  <conditionalFormatting sqref="AX53:AX55 AX59:AX61 AX63">
    <cfRule type="expression" dxfId="27" priority="42">
      <formula>AND(today&gt;=AX$5,today&lt;AX$5+1)</formula>
    </cfRule>
  </conditionalFormatting>
  <conditionalFormatting sqref="AX56:AX58">
    <cfRule type="expression" dxfId="26" priority="37">
      <formula>AND(task_start&lt;=AX$5,ROUNDDOWN((task_end-task_start+1)*task_progress,0)+task_start-1&gt;=AX$5)</formula>
    </cfRule>
    <cfRule type="expression" dxfId="25" priority="38" stopIfTrue="1">
      <formula>AND(task_end&gt;=AX$5,task_start&lt;AX$5+1)</formula>
    </cfRule>
  </conditionalFormatting>
  <conditionalFormatting sqref="AX56:AX58">
    <cfRule type="expression" dxfId="24" priority="39">
      <formula>AND(today&gt;=AX$5,today&lt;AX$5+1)</formula>
    </cfRule>
  </conditionalFormatting>
  <conditionalFormatting sqref="D53">
    <cfRule type="dataBar" priority="33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{719013D3-B2BC-2D4F-B37A-D7A242258263}</x14:id>
        </ext>
      </extLst>
    </cfRule>
  </conditionalFormatting>
  <conditionalFormatting sqref="H53:AW55 H59:AW61 H63:AW63">
    <cfRule type="expression" dxfId="23" priority="34">
      <formula>AND(task_start&lt;=H$5,ROUNDDOWN((task_end-task_start+1)*task_progress,0)+task_start-1&gt;=H$5)</formula>
    </cfRule>
    <cfRule type="expression" dxfId="22" priority="35" stopIfTrue="1">
      <formula>AND(task_end&gt;=H$5,task_start&lt;H$5+1)</formula>
    </cfRule>
  </conditionalFormatting>
  <conditionalFormatting sqref="H53:AW55 H59:AW61 H63:AW63">
    <cfRule type="expression" dxfId="21" priority="36">
      <formula>AND(today&gt;=H$5,today&lt;H$5+1)</formula>
    </cfRule>
  </conditionalFormatting>
  <conditionalFormatting sqref="D54">
    <cfRule type="dataBar" priority="3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{FDE7488E-08B9-C84E-9C78-300AEE1E5D15}</x14:id>
        </ext>
      </extLst>
    </cfRule>
  </conditionalFormatting>
  <conditionalFormatting sqref="D55">
    <cfRule type="dataBar" priority="31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{A6987DFD-0BEC-3C42-AABF-395DA190E65E}</x14:id>
        </ext>
      </extLst>
    </cfRule>
  </conditionalFormatting>
  <conditionalFormatting sqref="D59">
    <cfRule type="dataBar" priority="30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{649013C5-CE06-9940-8F98-0A3508606E71}</x14:id>
        </ext>
      </extLst>
    </cfRule>
  </conditionalFormatting>
  <conditionalFormatting sqref="D60">
    <cfRule type="dataBar" priority="29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{7A4615FC-12AA-E744-BA19-058051E8E653}</x14:id>
        </ext>
      </extLst>
    </cfRule>
  </conditionalFormatting>
  <conditionalFormatting sqref="D61">
    <cfRule type="dataBar" priority="28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{35A04C76-517A-694B-887F-F37C04F7F6F1}</x14:id>
        </ext>
      </extLst>
    </cfRule>
  </conditionalFormatting>
  <conditionalFormatting sqref="D63">
    <cfRule type="dataBar" priority="27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{2023ED2A-3906-5842-B17A-6CF0F772C8AB}</x14:id>
        </ext>
      </extLst>
    </cfRule>
  </conditionalFormatting>
  <conditionalFormatting sqref="H56:AW58">
    <cfRule type="expression" dxfId="20" priority="24">
      <formula>AND(task_start&lt;=H$5,ROUNDDOWN((task_end-task_start+1)*task_progress,0)+task_start-1&gt;=H$5)</formula>
    </cfRule>
    <cfRule type="expression" dxfId="19" priority="25" stopIfTrue="1">
      <formula>AND(task_end&gt;=H$5,task_start&lt;H$5+1)</formula>
    </cfRule>
  </conditionalFormatting>
  <conditionalFormatting sqref="H56:AW58">
    <cfRule type="expression" dxfId="18" priority="26">
      <formula>AND(today&gt;=H$5,today&lt;H$5+1)</formula>
    </cfRule>
  </conditionalFormatting>
  <conditionalFormatting sqref="D56:D58">
    <cfRule type="dataBar" priority="23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{674C039E-3C78-1845-A69E-9F17F0D495D1}</x14:id>
        </ext>
      </extLst>
    </cfRule>
  </conditionalFormatting>
  <conditionalFormatting sqref="AX62">
    <cfRule type="expression" dxfId="17" priority="20">
      <formula>AND(task_start&lt;=AX$5,ROUNDDOWN((task_end-task_start+1)*task_progress,0)+task_start-1&gt;=AX$5)</formula>
    </cfRule>
    <cfRule type="expression" dxfId="16" priority="21" stopIfTrue="1">
      <formula>AND(task_end&gt;=AX$5,task_start&lt;AX$5+1)</formula>
    </cfRule>
  </conditionalFormatting>
  <conditionalFormatting sqref="AX62">
    <cfRule type="expression" dxfId="15" priority="22">
      <formula>AND(today&gt;=AX$5,today&lt;AX$5+1)</formula>
    </cfRule>
  </conditionalFormatting>
  <conditionalFormatting sqref="H62:AW62">
    <cfRule type="expression" dxfId="14" priority="17">
      <formula>AND(task_start&lt;=H$5,ROUNDDOWN((task_end-task_start+1)*task_progress,0)+task_start-1&gt;=H$5)</formula>
    </cfRule>
    <cfRule type="expression" dxfId="13" priority="18" stopIfTrue="1">
      <formula>AND(task_end&gt;=H$5,task_start&lt;H$5+1)</formula>
    </cfRule>
  </conditionalFormatting>
  <conditionalFormatting sqref="H62:AW62">
    <cfRule type="expression" dxfId="12" priority="19">
      <formula>AND(today&gt;=H$5,today&lt;H$5+1)</formula>
    </cfRule>
  </conditionalFormatting>
  <conditionalFormatting sqref="D62">
    <cfRule type="dataBar" priority="16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{535974DC-5E2B-D145-AF9F-0920A0F8343E}</x14:id>
        </ext>
      </extLst>
    </cfRule>
  </conditionalFormatting>
  <conditionalFormatting sqref="AX64 AX66">
    <cfRule type="expression" dxfId="11" priority="13">
      <formula>AND(task_start&lt;=AX$5,ROUNDDOWN((task_end-task_start+1)*task_progress,0)+task_start-1&gt;=AX$5)</formula>
    </cfRule>
    <cfRule type="expression" dxfId="10" priority="14" stopIfTrue="1">
      <formula>AND(task_end&gt;=AX$5,task_start&lt;AX$5+1)</formula>
    </cfRule>
  </conditionalFormatting>
  <conditionalFormatting sqref="AX64 AX66">
    <cfRule type="expression" dxfId="9" priority="15">
      <formula>AND(today&gt;=AX$5,today&lt;AX$5+1)</formula>
    </cfRule>
  </conditionalFormatting>
  <conditionalFormatting sqref="H64:AW64 H66:AW66">
    <cfRule type="expression" dxfId="8" priority="10">
      <formula>AND(task_start&lt;=H$5,ROUNDDOWN((task_end-task_start+1)*task_progress,0)+task_start-1&gt;=H$5)</formula>
    </cfRule>
    <cfRule type="expression" dxfId="7" priority="11" stopIfTrue="1">
      <formula>AND(task_end&gt;=H$5,task_start&lt;H$5+1)</formula>
    </cfRule>
  </conditionalFormatting>
  <conditionalFormatting sqref="H64:AW64 H66:AW66">
    <cfRule type="expression" dxfId="6" priority="12">
      <formula>AND(today&gt;=H$5,today&lt;H$5+1)</formula>
    </cfRule>
  </conditionalFormatting>
  <conditionalFormatting sqref="D64">
    <cfRule type="dataBar" priority="9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{D6CDE884-17A2-F44D-BB9D-000C32C2D89A}</x14:id>
        </ext>
      </extLst>
    </cfRule>
  </conditionalFormatting>
  <conditionalFormatting sqref="D66">
    <cfRule type="dataBar" priority="8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{72690576-9B5D-B347-929E-1EC54BA001AD}</x14:id>
        </ext>
      </extLst>
    </cfRule>
  </conditionalFormatting>
  <conditionalFormatting sqref="AX65">
    <cfRule type="expression" dxfId="5" priority="5">
      <formula>AND(task_start&lt;=AX$5,ROUNDDOWN((task_end-task_start+1)*task_progress,0)+task_start-1&gt;=AX$5)</formula>
    </cfRule>
    <cfRule type="expression" dxfId="4" priority="6" stopIfTrue="1">
      <formula>AND(task_end&gt;=AX$5,task_start&lt;AX$5+1)</formula>
    </cfRule>
  </conditionalFormatting>
  <conditionalFormatting sqref="AX65">
    <cfRule type="expression" dxfId="3" priority="7">
      <formula>AND(today&gt;=AX$5,today&lt;AX$5+1)</formula>
    </cfRule>
  </conditionalFormatting>
  <conditionalFormatting sqref="H65:AW65">
    <cfRule type="expression" dxfId="2" priority="2">
      <formula>AND(task_start&lt;=H$5,ROUNDDOWN((task_end-task_start+1)*task_progress,0)+task_start-1&gt;=H$5)</formula>
    </cfRule>
    <cfRule type="expression" dxfId="1" priority="3" stopIfTrue="1">
      <formula>AND(task_end&gt;=H$5,task_start&lt;H$5+1)</formula>
    </cfRule>
  </conditionalFormatting>
  <conditionalFormatting sqref="H65:AW65">
    <cfRule type="expression" dxfId="0" priority="4">
      <formula>AND(today&gt;=H$5,today&lt;H$5+1)</formula>
    </cfRule>
  </conditionalFormatting>
  <conditionalFormatting sqref="D65">
    <cfRule type="dataBar" priority="1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{EBAF1CCA-0FE4-1D43-988B-23EBF1A9AFA6}</x14:id>
        </ext>
      </extLst>
    </cfRule>
  </conditionalFormatting>
  <dataValidations count="1">
    <dataValidation type="whole" operator="greaterThanOrEqual" allowBlank="1" showInputMessage="1" promptTitle="Display Week" prompt="Changing this number will scroll the Gantt Chart view." sqref="E4" xr:uid="{00000000-0002-0000-0000-000000000000}">
      <formula1>1</formula1>
    </dataValidation>
  </dataValidations>
  <pageMargins left="0.35" right="0.35" top="0.35" bottom="0.5" header="0.3" footer="0.3"/>
  <pageSetup scale="62" fitToHeight="0" orientation="landscape" r:id="rId1"/>
  <headerFooter scaleWithDoc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D7:D8</xm:sqref>
        </x14:conditionalFormatting>
        <x14:conditionalFormatting xmlns:xm="http://schemas.microsoft.com/office/excel/2006/main">
          <x14:cfRule type="dataBar" id="{5163F422-6C09-474F-9918-F272077307C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D9:D13</xm:sqref>
        </x14:conditionalFormatting>
        <x14:conditionalFormatting xmlns:xm="http://schemas.microsoft.com/office/excel/2006/main">
          <x14:cfRule type="dataBar" id="{10A6FB62-2003-6543-961E-1624A7ED05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D14</xm:sqref>
        </x14:conditionalFormatting>
        <x14:conditionalFormatting xmlns:xm="http://schemas.microsoft.com/office/excel/2006/main">
          <x14:cfRule type="dataBar" id="{C7451B86-5675-3447-8293-BBE8F0EAE1E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AFCD3C77-C8AD-514E-8B51-0848FA08CC5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D26</xm:sqref>
        </x14:conditionalFormatting>
        <x14:conditionalFormatting xmlns:xm="http://schemas.microsoft.com/office/excel/2006/main">
          <x14:cfRule type="dataBar" id="{34EE2A0B-226A-3E4A-9501-EC345D82A51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D27</xm:sqref>
        </x14:conditionalFormatting>
        <x14:conditionalFormatting xmlns:xm="http://schemas.microsoft.com/office/excel/2006/main">
          <x14:cfRule type="dataBar" id="{2676719F-EE5B-5042-BE62-B770CEEC340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D31</xm:sqref>
        </x14:conditionalFormatting>
        <x14:conditionalFormatting xmlns:xm="http://schemas.microsoft.com/office/excel/2006/main">
          <x14:cfRule type="dataBar" id="{17CA4D52-C4D9-874F-9BC6-868121E4C3A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D32</xm:sqref>
        </x14:conditionalFormatting>
        <x14:conditionalFormatting xmlns:xm="http://schemas.microsoft.com/office/excel/2006/main">
          <x14:cfRule type="dataBar" id="{3F024820-AF95-3248-9694-D9C0ECDEDB9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D33</xm:sqref>
        </x14:conditionalFormatting>
        <x14:conditionalFormatting xmlns:xm="http://schemas.microsoft.com/office/excel/2006/main">
          <x14:cfRule type="dataBar" id="{C57380FE-3B80-D146-B655-79C3ACAD266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D34</xm:sqref>
        </x14:conditionalFormatting>
        <x14:conditionalFormatting xmlns:xm="http://schemas.microsoft.com/office/excel/2006/main">
          <x14:cfRule type="dataBar" id="{3880BD61-73BA-224C-9BD0-EE1DEC9909E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D35</xm:sqref>
        </x14:conditionalFormatting>
        <x14:conditionalFormatting xmlns:xm="http://schemas.microsoft.com/office/excel/2006/main">
          <x14:cfRule type="dataBar" id="{703C363A-B2A8-5C47-B57D-260525ED4FE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D28:D30</xm:sqref>
        </x14:conditionalFormatting>
        <x14:conditionalFormatting xmlns:xm="http://schemas.microsoft.com/office/excel/2006/main">
          <x14:cfRule type="dataBar" id="{B6B33C40-919C-284C-A754-51BC5EEF8FB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D15:D16</xm:sqref>
        </x14:conditionalFormatting>
        <x14:conditionalFormatting xmlns:xm="http://schemas.microsoft.com/office/excel/2006/main">
          <x14:cfRule type="dataBar" id="{9436329C-A66B-7B4A-80F5-8F0374E9F32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D17</xm:sqref>
        </x14:conditionalFormatting>
        <x14:conditionalFormatting xmlns:xm="http://schemas.microsoft.com/office/excel/2006/main">
          <x14:cfRule type="dataBar" id="{EBB48E82-83B3-5C43-8BFB-E6D2EBC38DD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D18</xm:sqref>
        </x14:conditionalFormatting>
        <x14:conditionalFormatting xmlns:xm="http://schemas.microsoft.com/office/excel/2006/main">
          <x14:cfRule type="dataBar" id="{77898CAD-FC06-424A-B4A7-7B9DD106BB6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D19</xm:sqref>
        </x14:conditionalFormatting>
        <x14:conditionalFormatting xmlns:xm="http://schemas.microsoft.com/office/excel/2006/main">
          <x14:cfRule type="dataBar" id="{09FD9C33-2DB4-BF47-82B9-6119AE62DD9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D20</xm:sqref>
        </x14:conditionalFormatting>
        <x14:conditionalFormatting xmlns:xm="http://schemas.microsoft.com/office/excel/2006/main">
          <x14:cfRule type="dataBar" id="{17C337C5-CEDC-E344-A778-FB566C13356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D21</xm:sqref>
        </x14:conditionalFormatting>
        <x14:conditionalFormatting xmlns:xm="http://schemas.microsoft.com/office/excel/2006/main">
          <x14:cfRule type="dataBar" id="{7710A1F4-21EA-4A44-9C75-A484A2B0039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D22</xm:sqref>
        </x14:conditionalFormatting>
        <x14:conditionalFormatting xmlns:xm="http://schemas.microsoft.com/office/excel/2006/main">
          <x14:cfRule type="dataBar" id="{3A175010-9DAE-3343-87CF-C149C5A380C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D23</xm:sqref>
        </x14:conditionalFormatting>
        <x14:conditionalFormatting xmlns:xm="http://schemas.microsoft.com/office/excel/2006/main">
          <x14:cfRule type="dataBar" id="{BE7F7420-A368-0346-9A90-92B18055125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D36:D37</xm:sqref>
        </x14:conditionalFormatting>
        <x14:conditionalFormatting xmlns:xm="http://schemas.microsoft.com/office/excel/2006/main">
          <x14:cfRule type="dataBar" id="{8ED9FBA5-7CF4-0743-9C76-C513BCF3592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D38:D39</xm:sqref>
        </x14:conditionalFormatting>
        <x14:conditionalFormatting xmlns:xm="http://schemas.microsoft.com/office/excel/2006/main">
          <x14:cfRule type="dataBar" id="{E545A921-3142-F643-9015-A6A5D13C9CB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D40</xm:sqref>
        </x14:conditionalFormatting>
        <x14:conditionalFormatting xmlns:xm="http://schemas.microsoft.com/office/excel/2006/main">
          <x14:cfRule type="dataBar" id="{4D8B1334-9AFA-F349-B682-E74BBF95315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D41</xm:sqref>
        </x14:conditionalFormatting>
        <x14:conditionalFormatting xmlns:xm="http://schemas.microsoft.com/office/excel/2006/main">
          <x14:cfRule type="dataBar" id="{48031326-94CB-DC4C-8660-3EAB1BA340E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D42:D43</xm:sqref>
        </x14:conditionalFormatting>
        <x14:conditionalFormatting xmlns:xm="http://schemas.microsoft.com/office/excel/2006/main">
          <x14:cfRule type="dataBar" id="{E95984B0-D61D-FC4A-AAC4-D337E24B6F8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D44:D45</xm:sqref>
        </x14:conditionalFormatting>
        <x14:conditionalFormatting xmlns:xm="http://schemas.microsoft.com/office/excel/2006/main">
          <x14:cfRule type="dataBar" id="{891A2F13-B3A1-194C-8E61-FAEA749616F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D46:D47</xm:sqref>
        </x14:conditionalFormatting>
        <x14:conditionalFormatting xmlns:xm="http://schemas.microsoft.com/office/excel/2006/main">
          <x14:cfRule type="dataBar" id="{0425CD6B-8311-6B4E-941C-1E33AA8C90A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D48</xm:sqref>
        </x14:conditionalFormatting>
        <x14:conditionalFormatting xmlns:xm="http://schemas.microsoft.com/office/excel/2006/main">
          <x14:cfRule type="dataBar" id="{9050FA21-C7B6-EB4A-8BAA-5C26E81B888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D49</xm:sqref>
        </x14:conditionalFormatting>
        <x14:conditionalFormatting xmlns:xm="http://schemas.microsoft.com/office/excel/2006/main">
          <x14:cfRule type="dataBar" id="{50A9CDAF-E306-9341-AE7C-1EC97E60CD3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D50:D52</xm:sqref>
        </x14:conditionalFormatting>
        <x14:conditionalFormatting xmlns:xm="http://schemas.microsoft.com/office/excel/2006/main">
          <x14:cfRule type="dataBar" id="{719013D3-B2BC-2D4F-B37A-D7A24225826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D53</xm:sqref>
        </x14:conditionalFormatting>
        <x14:conditionalFormatting xmlns:xm="http://schemas.microsoft.com/office/excel/2006/main">
          <x14:cfRule type="dataBar" id="{FDE7488E-08B9-C84E-9C78-300AEE1E5D1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D54</xm:sqref>
        </x14:conditionalFormatting>
        <x14:conditionalFormatting xmlns:xm="http://schemas.microsoft.com/office/excel/2006/main">
          <x14:cfRule type="dataBar" id="{A6987DFD-0BEC-3C42-AABF-395DA190E65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D55</xm:sqref>
        </x14:conditionalFormatting>
        <x14:conditionalFormatting xmlns:xm="http://schemas.microsoft.com/office/excel/2006/main">
          <x14:cfRule type="dataBar" id="{649013C5-CE06-9940-8F98-0A3508606E7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D59</xm:sqref>
        </x14:conditionalFormatting>
        <x14:conditionalFormatting xmlns:xm="http://schemas.microsoft.com/office/excel/2006/main">
          <x14:cfRule type="dataBar" id="{7A4615FC-12AA-E744-BA19-058051E8E6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D60</xm:sqref>
        </x14:conditionalFormatting>
        <x14:conditionalFormatting xmlns:xm="http://schemas.microsoft.com/office/excel/2006/main">
          <x14:cfRule type="dataBar" id="{35A04C76-517A-694B-887F-F37C04F7F6F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D61</xm:sqref>
        </x14:conditionalFormatting>
        <x14:conditionalFormatting xmlns:xm="http://schemas.microsoft.com/office/excel/2006/main">
          <x14:cfRule type="dataBar" id="{2023ED2A-3906-5842-B17A-6CF0F772C8A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D63</xm:sqref>
        </x14:conditionalFormatting>
        <x14:conditionalFormatting xmlns:xm="http://schemas.microsoft.com/office/excel/2006/main">
          <x14:cfRule type="dataBar" id="{674C039E-3C78-1845-A69E-9F17F0D495D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D56:D58</xm:sqref>
        </x14:conditionalFormatting>
        <x14:conditionalFormatting xmlns:xm="http://schemas.microsoft.com/office/excel/2006/main">
          <x14:cfRule type="dataBar" id="{535974DC-5E2B-D145-AF9F-0920A0F8343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D62</xm:sqref>
        </x14:conditionalFormatting>
        <x14:conditionalFormatting xmlns:xm="http://schemas.microsoft.com/office/excel/2006/main">
          <x14:cfRule type="dataBar" id="{D6CDE884-17A2-F44D-BB9D-000C32C2D89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D64</xm:sqref>
        </x14:conditionalFormatting>
        <x14:conditionalFormatting xmlns:xm="http://schemas.microsoft.com/office/excel/2006/main">
          <x14:cfRule type="dataBar" id="{72690576-9B5D-B347-929E-1EC54BA001A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D66</xm:sqref>
        </x14:conditionalFormatting>
        <x14:conditionalFormatting xmlns:xm="http://schemas.microsoft.com/office/excel/2006/main">
          <x14:cfRule type="dataBar" id="{EBAF1CCA-0FE4-1D43-988B-23EBF1A9AFA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D65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9D02C8107430489FB053B8051C13E7" ma:contentTypeVersion="12" ma:contentTypeDescription="Create a new document." ma:contentTypeScope="" ma:versionID="c6a0181e3ed647ea0a7d30522fbf0abb">
  <xsd:schema xmlns:xsd="http://www.w3.org/2001/XMLSchema" xmlns:xs="http://www.w3.org/2001/XMLSchema" xmlns:p="http://schemas.microsoft.com/office/2006/metadata/properties" xmlns:ns2="8cd4d63e-680a-46bc-8d88-fad229925cc1" xmlns:ns3="b5fc80c0-84f3-41d8-a733-b17aa79c90f4" targetNamespace="http://schemas.microsoft.com/office/2006/metadata/properties" ma:root="true" ma:fieldsID="8dca3577e7663a6d6f31555fa8575234" ns2:_="" ns3:_="">
    <xsd:import namespace="8cd4d63e-680a-46bc-8d88-fad229925cc1"/>
    <xsd:import namespace="b5fc80c0-84f3-41d8-a733-b17aa79c9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4d63e-680a-46bc-8d88-fad229925c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80c0-84f3-41d8-a733-b17aa79c90f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0d1496a-4ec0-4a00-99c4-c5d7e11dc58b}" ma:internalName="TaxCatchAll" ma:showField="CatchAllData" ma:web="b5fc80c0-84f3-41d8-a733-b17aa79c90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c80c0-84f3-41d8-a733-b17aa79c90f4" xsi:nil="true"/>
    <lcf76f155ced4ddcb4097134ff3c332f xmlns="8cd4d63e-680a-46bc-8d88-fad229925cc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10AE5C-66B5-4CD6-8553-E801EC9742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d4d63e-680a-46bc-8d88-fad229925cc1"/>
    <ds:schemaRef ds:uri="b5fc80c0-84f3-41d8-a733-b17aa79c9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1F19D4-0DA3-465E-A79C-F5342B35E2D7}">
  <ds:schemaRefs>
    <ds:schemaRef ds:uri="http://schemas.microsoft.com/office/2006/metadata/properties"/>
    <ds:schemaRef ds:uri="http://schemas.microsoft.com/office/infopath/2007/PartnerControls"/>
    <ds:schemaRef ds:uri="b5fc80c0-84f3-41d8-a733-b17aa79c90f4"/>
    <ds:schemaRef ds:uri="8cd4d63e-680a-46bc-8d88-fad229925cc1"/>
  </ds:schemaRefs>
</ds:datastoreItem>
</file>

<file path=customXml/itemProps3.xml><?xml version="1.0" encoding="utf-8"?>
<ds:datastoreItem xmlns:ds="http://schemas.openxmlformats.org/officeDocument/2006/customXml" ds:itemID="{8372004C-6885-41D7-BCF5-6C465EA91F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Gantt Chart</vt:lpstr>
      <vt:lpstr>'Gantt Chart'!Print_Area</vt:lpstr>
      <vt:lpstr>'Gantt Chart'!Print_Titles</vt:lpstr>
      <vt:lpstr>'Gantt Chart'!task_end</vt:lpstr>
      <vt:lpstr>'Gantt Chart'!task_progress</vt:lpstr>
      <vt:lpstr>'Gantt Chart'!task_start</vt:lpstr>
      <vt:lpstr>'Gantt Chart'!today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Gantt Chart</dc:title>
  <dc:subject/>
  <dc:creator>Vertex42.com</dc:creator>
  <cp:keywords/>
  <dc:description>© 2018-2019 Vertex42 LLC. All Rights Reserved.</dc:description>
  <cp:lastModifiedBy>Microsoft Office User</cp:lastModifiedBy>
  <cp:revision/>
  <dcterms:created xsi:type="dcterms:W3CDTF">2017-01-09T18:01:51Z</dcterms:created>
  <dcterms:modified xsi:type="dcterms:W3CDTF">2022-06-24T13:54:56Z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https://www.vertex42.com/</vt:lpwstr>
  </property>
  <property fmtid="{D5CDD505-2E9C-101B-9397-08002B2CF9AE}" pid="3" name="Copyright">
    <vt:lpwstr>© 2019 Vertex42 LLC</vt:lpwstr>
  </property>
  <property fmtid="{D5CDD505-2E9C-101B-9397-08002B2CF9AE}" pid="4" name="Version">
    <vt:lpwstr>1.0.1</vt:lpwstr>
  </property>
  <property fmtid="{D5CDD505-2E9C-101B-9397-08002B2CF9AE}" pid="5" name="ContentTypeId">
    <vt:lpwstr>0x0101004F9D02C8107430489FB053B8051C13E7</vt:lpwstr>
  </property>
  <property fmtid="{D5CDD505-2E9C-101B-9397-08002B2CF9AE}" pid="6" name="MediaServiceImageTags">
    <vt:lpwstr/>
  </property>
</Properties>
</file>