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TN\4to Año\A - Teoría de Circuitos II\Labo_2\"/>
    </mc:Choice>
  </mc:AlternateContent>
  <xr:revisionPtr revIDLastSave="0" documentId="13_ncr:1_{23F15D2F-F5C3-4986-BEBD-B6A1661DD3D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lkthrough" sheetId="1" r:id="rId1"/>
    <sheet name="Equiripple" sheetId="2" r:id="rId2"/>
    <sheet name="Least Squares" sheetId="3" r:id="rId3"/>
    <sheet name="Butterworth" sheetId="4" r:id="rId4"/>
  </sheets>
  <externalReferences>
    <externalReference r:id="rId5"/>
  </externalReferences>
  <definedNames>
    <definedName name="_xlchart.v1.0" hidden="1">Talkthrough!$A$4:$A$31</definedName>
    <definedName name="_xlchart.v1.1" hidden="1">Talkthrough!$D$4:$D$31</definedName>
    <definedName name="_xlchart.v1.2" hidden="1">Talkthrough!$A$4:$A$31</definedName>
    <definedName name="_xlchart.v1.3" hidden="1">Talkthrough!$D$4:$D$31</definedName>
    <definedName name="_xlchart.v1.4" hidden="1">Talkthrough!$A$4:$A$31</definedName>
    <definedName name="_xlchart.v1.5" hidden="1">Talkthrough!$D$4:$D$31</definedName>
    <definedName name="_xlchart.v1.6" hidden="1">Talkthrough!$A$4:$A$31</definedName>
    <definedName name="_xlchart.v1.7" hidden="1">Talkthrough!$D$4:$D$31</definedName>
    <definedName name="_xlchart.v1.8" hidden="1">Talkthrough!$A$4:$A$31</definedName>
    <definedName name="_xlchart.v1.9" hidden="1">Talkthrough!$D$4:$D$31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5" i="3"/>
  <c r="D26" i="3"/>
  <c r="D27" i="3"/>
  <c r="D24" i="3"/>
  <c r="D22" i="3"/>
  <c r="D23" i="3"/>
  <c r="D21" i="3"/>
  <c r="D20" i="3"/>
  <c r="D19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9" i="2"/>
  <c r="D8" i="2"/>
  <c r="D7" i="2"/>
  <c r="D5" i="2"/>
  <c r="D10" i="2"/>
  <c r="D11" i="2"/>
  <c r="D12" i="2"/>
  <c r="D13" i="2"/>
  <c r="D4" i="1" l="1"/>
  <c r="D18" i="3"/>
  <c r="D6" i="2"/>
  <c r="D15" i="2"/>
  <c r="D4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<sst xmlns="http://schemas.openxmlformats.org/spreadsheetml/2006/main" count="26" uniqueCount="10">
  <si>
    <t xml:space="preserve">Tabla de mediciones </t>
  </si>
  <si>
    <t>Laboratorio</t>
  </si>
  <si>
    <t>Modulo dB</t>
  </si>
  <si>
    <t>Frecuencia [Hz]</t>
  </si>
  <si>
    <t>V Max out</t>
  </si>
  <si>
    <t>V Max in</t>
  </si>
  <si>
    <t>Vmax In</t>
  </si>
  <si>
    <t>Vmax out</t>
  </si>
  <si>
    <t>Ruidoso</t>
  </si>
  <si>
    <t>Vmax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</si>
</sst>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0" fontId="0" fillId="4" borderId="1" xfId="0" applyFill="1" applyBorder="1"/>
    <xf numFmtId="0" fontId="2" fillId="0" borderId="0" xfId="0" applyFont="1"/>
    <xf numFmtId="0" fontId="0" fillId="2" borderId="6" xfId="0" applyFill="1" applyBorder="1"/>
    <xf numFmtId="0" fontId="0" fillId="0" borderId="6" xfId="0" applyBorder="1"/>
    <xf numFmtId="164" fontId="0" fillId="0" borderId="6" xfId="0" applyNumberFormat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18209808875917"/>
          <c:y val="2.0458858363484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085688749999533"/>
          <c:y val="0.11234284765744809"/>
          <c:w val="0.83556843510152745"/>
          <c:h val="0.78471614356260511"/>
        </c:manualLayout>
      </c:layout>
      <c:lineChart>
        <c:grouping val="stacked"/>
        <c:varyColors val="0"/>
        <c:ser>
          <c:idx val="0"/>
          <c:order val="0"/>
          <c:tx>
            <c:v>Respuesta de módulo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Talkthrough!$A$4:$A$31</c:f>
              <c:numCache>
                <c:formatCode>General</c:formatCode>
                <c:ptCount val="28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2700</c:v>
                </c:pt>
                <c:pt idx="10">
                  <c:v>3000</c:v>
                </c:pt>
                <c:pt idx="11">
                  <c:v>3200</c:v>
                </c:pt>
                <c:pt idx="12">
                  <c:v>3500</c:v>
                </c:pt>
                <c:pt idx="13">
                  <c:v>3700</c:v>
                </c:pt>
                <c:pt idx="14">
                  <c:v>4000</c:v>
                </c:pt>
                <c:pt idx="15">
                  <c:v>4200</c:v>
                </c:pt>
                <c:pt idx="16">
                  <c:v>4700</c:v>
                </c:pt>
                <c:pt idx="17">
                  <c:v>5000</c:v>
                </c:pt>
                <c:pt idx="18">
                  <c:v>5200</c:v>
                </c:pt>
                <c:pt idx="19">
                  <c:v>5700</c:v>
                </c:pt>
                <c:pt idx="20">
                  <c:v>6000</c:v>
                </c:pt>
                <c:pt idx="21">
                  <c:v>6200</c:v>
                </c:pt>
                <c:pt idx="22">
                  <c:v>7000</c:v>
                </c:pt>
                <c:pt idx="23">
                  <c:v>7500</c:v>
                </c:pt>
                <c:pt idx="24">
                  <c:v>7700</c:v>
                </c:pt>
                <c:pt idx="25">
                  <c:v>8000</c:v>
                </c:pt>
                <c:pt idx="26">
                  <c:v>8200</c:v>
                </c:pt>
                <c:pt idx="27">
                  <c:v>9000</c:v>
                </c:pt>
              </c:numCache>
            </c:numRef>
          </c:cat>
          <c:val>
            <c:numRef>
              <c:f>Talkthrough!$D$4:$D$31</c:f>
              <c:numCache>
                <c:formatCode>General</c:formatCode>
                <c:ptCount val="28"/>
                <c:pt idx="0">
                  <c:v>0</c:v>
                </c:pt>
                <c:pt idx="1">
                  <c:v>-0.11659087321447688</c:v>
                </c:pt>
                <c:pt idx="2">
                  <c:v>-0.11659087321447688</c:v>
                </c:pt>
                <c:pt idx="3">
                  <c:v>-0.23476806542488346</c:v>
                </c:pt>
                <c:pt idx="4">
                  <c:v>-0.23476806542488346</c:v>
                </c:pt>
                <c:pt idx="5">
                  <c:v>-0.23476806542488346</c:v>
                </c:pt>
                <c:pt idx="6">
                  <c:v>-0.23476806542488346</c:v>
                </c:pt>
                <c:pt idx="7">
                  <c:v>-0.23476806542488346</c:v>
                </c:pt>
                <c:pt idx="8">
                  <c:v>-0.42676111060684108</c:v>
                </c:pt>
                <c:pt idx="9">
                  <c:v>-0.53744292800602733</c:v>
                </c:pt>
                <c:pt idx="10">
                  <c:v>-0.55264577256060576</c:v>
                </c:pt>
                <c:pt idx="11">
                  <c:v>-0.47605829345249534</c:v>
                </c:pt>
                <c:pt idx="12">
                  <c:v>-0.5992644675488652</c:v>
                </c:pt>
                <c:pt idx="13">
                  <c:v>-0.72424345308889526</c:v>
                </c:pt>
                <c:pt idx="14">
                  <c:v>-0.78741383798548847</c:v>
                </c:pt>
                <c:pt idx="15">
                  <c:v>-0.78741383798548847</c:v>
                </c:pt>
                <c:pt idx="16">
                  <c:v>-1.1103465569966273</c:v>
                </c:pt>
                <c:pt idx="17">
                  <c:v>-1.3100309751286456</c:v>
                </c:pt>
                <c:pt idx="18">
                  <c:v>-1.3100309751286456</c:v>
                </c:pt>
                <c:pt idx="19">
                  <c:v>-1.7946285676186602</c:v>
                </c:pt>
                <c:pt idx="20">
                  <c:v>-2.1581079461903929</c:v>
                </c:pt>
                <c:pt idx="21">
                  <c:v>-2.3078683740413917</c:v>
                </c:pt>
                <c:pt idx="22">
                  <c:v>-3.4353977054607734</c:v>
                </c:pt>
                <c:pt idx="23">
                  <c:v>-3.8764005203222562</c:v>
                </c:pt>
                <c:pt idx="24">
                  <c:v>-4.0592681091196523</c:v>
                </c:pt>
                <c:pt idx="25">
                  <c:v>-4.6321717381102525</c:v>
                </c:pt>
                <c:pt idx="26">
                  <c:v>-5.0362394598759934</c:v>
                </c:pt>
                <c:pt idx="27">
                  <c:v>-6.6198643808284894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2-45D0-B0F1-7F418B8D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52783"/>
        <c:axId val="1211851823"/>
      </c:lineChart>
      <c:catAx>
        <c:axId val="121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1823"/>
        <c:crosses val="autoZero"/>
        <c:auto val="1"/>
        <c:lblAlgn val="ctr"/>
        <c:lblOffset val="100"/>
        <c:noMultiLvlLbl val="1"/>
      </c:catAx>
      <c:valAx>
        <c:axId val="121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módulo</a:t>
                </a:r>
                <a:r>
                  <a:rPr lang="es-AR" baseline="0"/>
                  <a:t> [dB]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de módulo (con analógicos desagregados)</a:t>
            </a:r>
          </a:p>
        </c:rich>
      </c:tx>
      <c:layout>
        <c:manualLayout>
          <c:xMode val="edge"/>
          <c:yMode val="edge"/>
          <c:x val="0.29091185822933763"/>
          <c:y val="2.0458803859481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085688749999533"/>
          <c:y val="0.11234284765744809"/>
          <c:w val="0.83556843510152745"/>
          <c:h val="0.78471614356260511"/>
        </c:manualLayout>
      </c:layout>
      <c:lineChart>
        <c:grouping val="stacked"/>
        <c:varyColors val="0"/>
        <c:ser>
          <c:idx val="0"/>
          <c:order val="0"/>
          <c:tx>
            <c:v>Respuesta de módulo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Equiripple!$A$4:$A$28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1500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2400</c:v>
                </c:pt>
                <c:pt idx="19">
                  <c:v>2500</c:v>
                </c:pt>
                <c:pt idx="20">
                  <c:v>2700</c:v>
                </c:pt>
                <c:pt idx="21">
                  <c:v>2900</c:v>
                </c:pt>
                <c:pt idx="22">
                  <c:v>3000</c:v>
                </c:pt>
                <c:pt idx="23">
                  <c:v>3200</c:v>
                </c:pt>
                <c:pt idx="24">
                  <c:v>3500</c:v>
                </c:pt>
              </c:numCache>
            </c:numRef>
          </c:cat>
          <c:val>
            <c:numRef>
              <c:f>Equiripple!$D$4:$D$28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-5.8887612935626124E-2</c:v>
                </c:pt>
                <c:pt idx="4">
                  <c:v>-0.23798446599415518</c:v>
                </c:pt>
                <c:pt idx="5">
                  <c:v>-0.60765257987441734</c:v>
                </c:pt>
                <c:pt idx="6">
                  <c:v>-0.60765257987441734</c:v>
                </c:pt>
                <c:pt idx="7">
                  <c:v>-0.9937556837821504</c:v>
                </c:pt>
                <c:pt idx="8">
                  <c:v>-1.1934401019141687</c:v>
                </c:pt>
                <c:pt idx="9">
                  <c:v>-1.7034321947362445</c:v>
                </c:pt>
                <c:pt idx="10">
                  <c:v>-2.1489600889592895</c:v>
                </c:pt>
                <c:pt idx="11">
                  <c:v>-4.152166210034923</c:v>
                </c:pt>
                <c:pt idx="12">
                  <c:v>-6.1404071870633725</c:v>
                </c:pt>
                <c:pt idx="13">
                  <c:v>-8.6391819192293706</c:v>
                </c:pt>
                <c:pt idx="14">
                  <c:v>-11.333153397178496</c:v>
                </c:pt>
                <c:pt idx="15">
                  <c:v>-15.054662996424138</c:v>
                </c:pt>
                <c:pt idx="16">
                  <c:v>-19.424565148599509</c:v>
                </c:pt>
                <c:pt idx="17">
                  <c:v>-25.785831847854741</c:v>
                </c:pt>
                <c:pt idx="18">
                  <c:v>-27.724032108015866</c:v>
                </c:pt>
                <c:pt idx="19">
                  <c:v>-23.095064070506787</c:v>
                </c:pt>
                <c:pt idx="20">
                  <c:v>-19.462557071993974</c:v>
                </c:pt>
                <c:pt idx="21">
                  <c:v>-20.705515206970862</c:v>
                </c:pt>
                <c:pt idx="22">
                  <c:v>-20.690312362416282</c:v>
                </c:pt>
                <c:pt idx="23">
                  <c:v>-34.746299928244774</c:v>
                </c:pt>
                <c:pt idx="24">
                  <c:v>-23.098039199714862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F-43A3-8283-1D8152B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52783"/>
        <c:axId val="1211851823"/>
      </c:lineChart>
      <c:catAx>
        <c:axId val="121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1823"/>
        <c:crosses val="autoZero"/>
        <c:auto val="1"/>
        <c:lblAlgn val="ctr"/>
        <c:lblOffset val="100"/>
        <c:noMultiLvlLbl val="1"/>
      </c:catAx>
      <c:valAx>
        <c:axId val="121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módulo</a:t>
                </a:r>
                <a:r>
                  <a:rPr lang="es-AR" baseline="0"/>
                  <a:t> [dB]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de módulo (con</a:t>
            </a:r>
            <a:r>
              <a:rPr lang="en-US" baseline="0"/>
              <a:t> analógicos desagregados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31974069033021951"/>
          <c:y val="2.0458803859481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085688749999533"/>
          <c:y val="0.11234284765744809"/>
          <c:w val="0.83556843510152745"/>
          <c:h val="0.78471614356260511"/>
        </c:manualLayout>
      </c:layout>
      <c:lineChart>
        <c:grouping val="stacked"/>
        <c:varyColors val="0"/>
        <c:ser>
          <c:idx val="0"/>
          <c:order val="0"/>
          <c:tx>
            <c:v>Respuesta de módulo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'Least Squares'!$A$4:$A$27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2500</c:v>
                </c:pt>
                <c:pt idx="8">
                  <c:v>3000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4800</c:v>
                </c:pt>
                <c:pt idx="15">
                  <c:v>6400</c:v>
                </c:pt>
                <c:pt idx="16">
                  <c:v>7000</c:v>
                </c:pt>
                <c:pt idx="17">
                  <c:v>7500</c:v>
                </c:pt>
                <c:pt idx="18">
                  <c:v>7900</c:v>
                </c:pt>
                <c:pt idx="19">
                  <c:v>8000</c:v>
                </c:pt>
                <c:pt idx="20">
                  <c:v>8100</c:v>
                </c:pt>
                <c:pt idx="21">
                  <c:v>8200</c:v>
                </c:pt>
                <c:pt idx="22">
                  <c:v>8500</c:v>
                </c:pt>
                <c:pt idx="23">
                  <c:v>9000</c:v>
                </c:pt>
              </c:numCache>
            </c:numRef>
          </c:cat>
          <c:val>
            <c:numRef>
              <c:f>'Least Squares'!$D$4:$D$27</c:f>
              <c:numCache>
                <c:formatCode>0.000</c:formatCode>
                <c:ptCount val="24"/>
                <c:pt idx="0">
                  <c:v>-0.175478486150103</c:v>
                </c:pt>
                <c:pt idx="1">
                  <c:v>-0.42085205479155047</c:v>
                </c:pt>
                <c:pt idx="2">
                  <c:v>-0.30267486258114384</c:v>
                </c:pt>
                <c:pt idx="3">
                  <c:v>-0.48947538766401077</c:v>
                </c:pt>
                <c:pt idx="4">
                  <c:v>-0.68038174578861887</c:v>
                </c:pt>
                <c:pt idx="5">
                  <c:v>-0.87557849157174383</c:v>
                </c:pt>
                <c:pt idx="6">
                  <c:v>-1.0752629097037623</c:v>
                </c:pt>
                <c:pt idx="7">
                  <c:v>-1.7313468355835506</c:v>
                </c:pt>
                <c:pt idx="8">
                  <c:v>-5.4679541407190184</c:v>
                </c:pt>
                <c:pt idx="9">
                  <c:v>-17.131557153953736</c:v>
                </c:pt>
                <c:pt idx="10">
                  <c:v>-21.150786422175639</c:v>
                </c:pt>
                <c:pt idx="11">
                  <c:v>-23.649561154341637</c:v>
                </c:pt>
                <c:pt idx="12">
                  <c:v>-26.747600354056498</c:v>
                </c:pt>
                <c:pt idx="13">
                  <c:v>-33.191986248734885</c:v>
                </c:pt>
                <c:pt idx="14">
                  <c:v>-33.979400086720375</c:v>
                </c:pt>
                <c:pt idx="15">
                  <c:v>-34.769570912393853</c:v>
                </c:pt>
                <c:pt idx="16">
                  <c:v>-13.893824127134877</c:v>
                </c:pt>
                <c:pt idx="17">
                  <c:v>-7.824132520261383</c:v>
                </c:pt>
                <c:pt idx="18">
                  <c:v>-4.3450599585441436</c:v>
                </c:pt>
                <c:pt idx="19">
                  <c:v>-2.6581533255915053</c:v>
                </c:pt>
                <c:pt idx="20">
                  <c:v>-2.0947070104002581</c:v>
                </c:pt>
                <c:pt idx="21">
                  <c:v>-2.0947070104002581</c:v>
                </c:pt>
                <c:pt idx="22">
                  <c:v>-0.91679144601627716</c:v>
                </c:pt>
                <c:pt idx="23">
                  <c:v>0.24468912834023371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4AE9-BCE5-3D9B47DF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52783"/>
        <c:axId val="1211851823"/>
      </c:lineChart>
      <c:catAx>
        <c:axId val="121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1823"/>
        <c:crosses val="autoZero"/>
        <c:auto val="1"/>
        <c:lblAlgn val="ctr"/>
        <c:lblOffset val="100"/>
        <c:noMultiLvlLbl val="1"/>
      </c:catAx>
      <c:valAx>
        <c:axId val="121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módulo</a:t>
                </a:r>
                <a:r>
                  <a:rPr lang="es-AR" baseline="0"/>
                  <a:t> [dB]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de módulo (con analógicos desagregados)</a:t>
            </a:r>
          </a:p>
        </c:rich>
      </c:tx>
      <c:layout>
        <c:manualLayout>
          <c:xMode val="edge"/>
          <c:yMode val="edge"/>
          <c:x val="0.2865875334142054"/>
          <c:y val="2.2831283100288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085688749999533"/>
          <c:y val="0.11234284765744809"/>
          <c:w val="0.83556843510152745"/>
          <c:h val="0.78471614356260511"/>
        </c:manualLayout>
      </c:layout>
      <c:lineChart>
        <c:grouping val="stacked"/>
        <c:varyColors val="0"/>
        <c:ser>
          <c:idx val="0"/>
          <c:order val="0"/>
          <c:tx>
            <c:v>Respuesta de módulo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Butterworth!$A$4:$A$18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2900</c:v>
                </c:pt>
                <c:pt idx="11">
                  <c:v>3000</c:v>
                </c:pt>
                <c:pt idx="12">
                  <c:v>3100</c:v>
                </c:pt>
                <c:pt idx="13">
                  <c:v>3200</c:v>
                </c:pt>
                <c:pt idx="14">
                  <c:v>3500</c:v>
                </c:pt>
              </c:numCache>
            </c:numRef>
          </c:cat>
          <c:val>
            <c:numRef>
              <c:f>Butterworth!$D$4:$D$18</c:f>
              <c:numCache>
                <c:formatCode>0.000</c:formatCode>
                <c:ptCount val="15"/>
                <c:pt idx="0">
                  <c:v>-0.175478486150103</c:v>
                </c:pt>
                <c:pt idx="1">
                  <c:v>-0.42085205479155047</c:v>
                </c:pt>
                <c:pt idx="2">
                  <c:v>-0.30267486258114384</c:v>
                </c:pt>
                <c:pt idx="3">
                  <c:v>-0.48947538766401077</c:v>
                </c:pt>
                <c:pt idx="4">
                  <c:v>-0.68038174578861887</c:v>
                </c:pt>
                <c:pt idx="5">
                  <c:v>-0.68038174578861887</c:v>
                </c:pt>
                <c:pt idx="6">
                  <c:v>-0.87557849157174383</c:v>
                </c:pt>
                <c:pt idx="7">
                  <c:v>-1.4889548869007834</c:v>
                </c:pt>
                <c:pt idx="8">
                  <c:v>-4.9253636929337876</c:v>
                </c:pt>
                <c:pt idx="9">
                  <c:v>-11.50375689855322</c:v>
                </c:pt>
                <c:pt idx="10">
                  <c:v>-14.357106969927852</c:v>
                </c:pt>
                <c:pt idx="11">
                  <c:v>-17.863729306486899</c:v>
                </c:pt>
                <c:pt idx="12">
                  <c:v>-20.248185159636396</c:v>
                </c:pt>
                <c:pt idx="13">
                  <c:v>-23.002445652530973</c:v>
                </c:pt>
                <c:pt idx="14">
                  <c:v>-31.101268573034773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9-4762-AA9B-8226F841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52783"/>
        <c:axId val="1211851823"/>
      </c:lineChart>
      <c:catAx>
        <c:axId val="121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1823"/>
        <c:crosses val="autoZero"/>
        <c:auto val="1"/>
        <c:lblAlgn val="ctr"/>
        <c:lblOffset val="100"/>
        <c:noMultiLvlLbl val="1"/>
      </c:catAx>
      <c:valAx>
        <c:axId val="121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módulo</a:t>
                </a:r>
                <a:r>
                  <a:rPr lang="es-AR" baseline="0"/>
                  <a:t> [dB]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1190625</xdr:colOff>
      <xdr:row>3</xdr:row>
      <xdr:rowOff>9525</xdr:rowOff>
    </xdr:from>
    <xdr:to>
      <xdr:col>14</xdr:col>
      <xdr:colOff>266699</xdr:colOff>
      <xdr:row>31</xdr:row>
      <xdr:rowOff>20956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C4C8ADF-B1AD-49EF-87D1-0E7C48087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0</xdr:rowOff>
    </xdr:from>
    <xdr:to>
      <xdr:col>14</xdr:col>
      <xdr:colOff>619124</xdr:colOff>
      <xdr:row>30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E65D215-FF13-424B-A4B7-91DEB1B2F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171450</xdr:rowOff>
    </xdr:from>
    <xdr:to>
      <xdr:col>16</xdr:col>
      <xdr:colOff>666749</xdr:colOff>
      <xdr:row>30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A052819-BEB8-4B6D-942F-BCCB1FB13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</xdr:row>
      <xdr:rowOff>0</xdr:rowOff>
    </xdr:from>
    <xdr:to>
      <xdr:col>15</xdr:col>
      <xdr:colOff>685799</xdr:colOff>
      <xdr:row>29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DF49021-656B-4522-82B8-BABB00304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TN\4to%20A&#241;o\A%20-%20Teor&#237;a%20de%20Circuitos%20II\Labo\Trabajo_Laboratorio_1\Mediciones\Mediciones_labo_y_spice_1.xlsx" TargetMode="External"/><Relationship Id="rId1" Type="http://schemas.openxmlformats.org/officeDocument/2006/relationships/externalLinkPath" Target="/UTN/4to%20A&#241;o/A%20-%20Teor&#237;a%20de%20Circuitos%20II/Labo/Trabajo_Laboratorio_1/Mediciones/Mediciones_labo_y_spic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ciones"/>
      <sheetName val="Instrumental"/>
    </sheetNames>
    <sheetDataSet>
      <sheetData sheetId="0">
        <row r="4">
          <cell r="A4">
            <v>25</v>
          </cell>
          <cell r="G4">
            <v>8.376043344626255E-2</v>
          </cell>
        </row>
        <row r="5">
          <cell r="A5">
            <v>30</v>
          </cell>
          <cell r="G5">
            <v>-0.10041602750101497</v>
          </cell>
        </row>
        <row r="6">
          <cell r="A6">
            <v>35</v>
          </cell>
          <cell r="G6">
            <v>-0.28535923633960636</v>
          </cell>
        </row>
        <row r="7">
          <cell r="A7">
            <v>40</v>
          </cell>
          <cell r="G7">
            <v>-0.79017082567347174</v>
          </cell>
        </row>
        <row r="8">
          <cell r="A8">
            <v>42</v>
          </cell>
          <cell r="G8">
            <v>-1.2303607583843004</v>
          </cell>
        </row>
        <row r="9">
          <cell r="A9">
            <v>44</v>
          </cell>
          <cell r="G9">
            <v>-2.0619917565150776</v>
          </cell>
        </row>
        <row r="10">
          <cell r="A10">
            <v>45</v>
          </cell>
          <cell r="G10">
            <v>-2.7988929046651654</v>
          </cell>
        </row>
        <row r="11">
          <cell r="A11">
            <v>46</v>
          </cell>
          <cell r="G11">
            <v>-3.5546641224531594</v>
          </cell>
        </row>
        <row r="12">
          <cell r="A12">
            <v>47</v>
          </cell>
          <cell r="G12">
            <v>-5.7468791652216211</v>
          </cell>
        </row>
        <row r="13">
          <cell r="A13">
            <v>48</v>
          </cell>
          <cell r="G13">
            <v>-8.9726543381644994</v>
          </cell>
        </row>
        <row r="14">
          <cell r="A14">
            <v>49</v>
          </cell>
          <cell r="G14">
            <v>-15.641898554308572</v>
          </cell>
        </row>
        <row r="15">
          <cell r="A15">
            <v>49.823999999999998</v>
          </cell>
          <cell r="G15">
            <v>-33.595430845896232</v>
          </cell>
        </row>
        <row r="16">
          <cell r="A16">
            <v>50</v>
          </cell>
          <cell r="G16">
            <v>-25.715236545024126</v>
          </cell>
        </row>
        <row r="17">
          <cell r="A17">
            <v>51</v>
          </cell>
          <cell r="G17">
            <v>-11.895215051729258</v>
          </cell>
        </row>
        <row r="18">
          <cell r="A18">
            <v>52</v>
          </cell>
          <cell r="G18">
            <v>-7.3215229991032036</v>
          </cell>
        </row>
        <row r="19">
          <cell r="A19">
            <v>53</v>
          </cell>
          <cell r="G19">
            <v>-4.9758075515077147</v>
          </cell>
        </row>
        <row r="20">
          <cell r="A20">
            <v>54</v>
          </cell>
          <cell r="G20">
            <v>-3.5136655847990825</v>
          </cell>
        </row>
        <row r="21">
          <cell r="A21">
            <v>55</v>
          </cell>
          <cell r="G21">
            <v>-2.5862907333717593</v>
          </cell>
        </row>
        <row r="22">
          <cell r="A22">
            <v>56</v>
          </cell>
          <cell r="G22">
            <v>-1.9504540448947338</v>
          </cell>
        </row>
        <row r="23">
          <cell r="A23">
            <v>58</v>
          </cell>
          <cell r="G23">
            <v>-1.2041845694338289</v>
          </cell>
        </row>
        <row r="24">
          <cell r="A24">
            <v>60</v>
          </cell>
          <cell r="G24">
            <v>-0.80181879528557698</v>
          </cell>
        </row>
        <row r="25">
          <cell r="A25">
            <v>65</v>
          </cell>
          <cell r="G25">
            <v>-0.36612617783719015</v>
          </cell>
        </row>
        <row r="26">
          <cell r="A26">
            <v>70</v>
          </cell>
          <cell r="G26">
            <v>-0.16388957230543039</v>
          </cell>
        </row>
        <row r="27">
          <cell r="A27">
            <v>75</v>
          </cell>
          <cell r="G27">
            <v>-9.7962199720852988E-2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2" workbookViewId="0">
      <selection activeCell="B35" sqref="B35"/>
    </sheetView>
  </sheetViews>
  <sheetFormatPr baseColWidth="10" defaultColWidth="8.85546875" defaultRowHeight="15" x14ac:dyDescent="0.25"/>
  <cols>
    <col min="1" max="4" width="14.28515625" customWidth="1"/>
    <col min="5" max="5" width="18.140625" customWidth="1"/>
    <col min="6" max="6" width="12.7109375" customWidth="1"/>
    <col min="7" max="7" width="19.5703125" customWidth="1"/>
    <col min="8" max="8" width="19.28515625" customWidth="1"/>
    <col min="10" max="10" width="20.28515625" customWidth="1"/>
  </cols>
  <sheetData>
    <row r="1" spans="1:6" x14ac:dyDescent="0.25">
      <c r="A1" s="19" t="s">
        <v>0</v>
      </c>
      <c r="B1" s="20"/>
      <c r="C1" s="20"/>
      <c r="D1" s="21"/>
      <c r="E1" s="8"/>
      <c r="F1" s="8"/>
    </row>
    <row r="2" spans="1:6" x14ac:dyDescent="0.25">
      <c r="A2" s="15" t="s">
        <v>3</v>
      </c>
      <c r="B2" s="16" t="s">
        <v>1</v>
      </c>
      <c r="C2" s="17"/>
      <c r="D2" s="18"/>
    </row>
    <row r="3" spans="1:6" x14ac:dyDescent="0.25">
      <c r="A3" s="15"/>
      <c r="B3" s="9" t="s">
        <v>5</v>
      </c>
      <c r="C3" s="9" t="s">
        <v>4</v>
      </c>
      <c r="D3" s="9" t="s">
        <v>2</v>
      </c>
      <c r="F3" s="7"/>
    </row>
    <row r="4" spans="1:6" x14ac:dyDescent="0.25">
      <c r="A4" s="3">
        <v>500</v>
      </c>
      <c r="B4" s="1">
        <v>1.46</v>
      </c>
      <c r="C4" s="1">
        <v>1.46</v>
      </c>
      <c r="D4" s="1">
        <f>20*LOG10(C4/B4)</f>
        <v>0</v>
      </c>
    </row>
    <row r="5" spans="1:6" x14ac:dyDescent="0.25">
      <c r="A5" s="4">
        <v>800</v>
      </c>
      <c r="B5" s="1">
        <v>1.5</v>
      </c>
      <c r="C5" s="1">
        <v>1.48</v>
      </c>
      <c r="D5" s="1">
        <f t="shared" ref="D5:D31" si="0">20*LOG10(C5/B5)</f>
        <v>-0.11659087321447688</v>
      </c>
    </row>
    <row r="6" spans="1:6" x14ac:dyDescent="0.25">
      <c r="A6" s="4">
        <v>1000</v>
      </c>
      <c r="B6" s="1">
        <v>1.5</v>
      </c>
      <c r="C6" s="1">
        <v>1.48</v>
      </c>
      <c r="D6" s="1">
        <f t="shared" si="0"/>
        <v>-0.11659087321447688</v>
      </c>
    </row>
    <row r="7" spans="1:6" x14ac:dyDescent="0.25">
      <c r="A7" s="4">
        <v>1250</v>
      </c>
      <c r="B7" s="1">
        <v>1.5</v>
      </c>
      <c r="C7" s="1">
        <v>1.46</v>
      </c>
      <c r="D7" s="1">
        <f t="shared" si="0"/>
        <v>-0.23476806542488346</v>
      </c>
    </row>
    <row r="8" spans="1:6" x14ac:dyDescent="0.25">
      <c r="A8" s="4">
        <v>1500</v>
      </c>
      <c r="B8" s="1">
        <v>1.5</v>
      </c>
      <c r="C8" s="1">
        <v>1.46</v>
      </c>
      <c r="D8" s="1">
        <f t="shared" si="0"/>
        <v>-0.23476806542488346</v>
      </c>
    </row>
    <row r="9" spans="1:6" x14ac:dyDescent="0.25">
      <c r="A9" s="4">
        <v>1700</v>
      </c>
      <c r="B9" s="1">
        <v>1.5</v>
      </c>
      <c r="C9" s="1">
        <v>1.46</v>
      </c>
      <c r="D9" s="1">
        <f t="shared" si="0"/>
        <v>-0.23476806542488346</v>
      </c>
    </row>
    <row r="10" spans="1:6" x14ac:dyDescent="0.25">
      <c r="A10" s="4">
        <v>2000</v>
      </c>
      <c r="B10" s="1">
        <v>1.5</v>
      </c>
      <c r="C10" s="1">
        <v>1.46</v>
      </c>
      <c r="D10" s="1">
        <f t="shared" si="0"/>
        <v>-0.23476806542488346</v>
      </c>
    </row>
    <row r="11" spans="1:6" x14ac:dyDescent="0.25">
      <c r="A11" s="4">
        <v>2200</v>
      </c>
      <c r="B11" s="1">
        <v>1.5</v>
      </c>
      <c r="C11" s="1">
        <v>1.46</v>
      </c>
      <c r="D11" s="1">
        <f t="shared" si="0"/>
        <v>-0.23476806542488346</v>
      </c>
    </row>
    <row r="12" spans="1:6" x14ac:dyDescent="0.25">
      <c r="A12" s="4">
        <v>2500</v>
      </c>
      <c r="B12" s="1">
        <v>1.46</v>
      </c>
      <c r="C12" s="1">
        <v>1.39</v>
      </c>
      <c r="D12" s="1">
        <f t="shared" si="0"/>
        <v>-0.42676111060684108</v>
      </c>
    </row>
    <row r="13" spans="1:6" x14ac:dyDescent="0.25">
      <c r="A13" s="4">
        <v>2700</v>
      </c>
      <c r="B13" s="1">
        <v>1.5</v>
      </c>
      <c r="C13" s="1">
        <v>1.41</v>
      </c>
      <c r="D13" s="1">
        <f t="shared" si="0"/>
        <v>-0.53744292800602733</v>
      </c>
    </row>
    <row r="14" spans="1:6" x14ac:dyDescent="0.25">
      <c r="A14" s="4">
        <v>3000</v>
      </c>
      <c r="B14" s="1">
        <v>1.46</v>
      </c>
      <c r="C14" s="1">
        <v>1.37</v>
      </c>
      <c r="D14" s="1">
        <f t="shared" si="0"/>
        <v>-0.55264577256060576</v>
      </c>
    </row>
    <row r="15" spans="1:6" x14ac:dyDescent="0.25">
      <c r="A15" s="3">
        <v>3200</v>
      </c>
      <c r="B15" s="1">
        <v>1.5</v>
      </c>
      <c r="C15" s="1">
        <v>1.42</v>
      </c>
      <c r="D15" s="1">
        <f t="shared" si="0"/>
        <v>-0.47605829345249534</v>
      </c>
    </row>
    <row r="16" spans="1:6" x14ac:dyDescent="0.25">
      <c r="A16" s="4">
        <v>3500</v>
      </c>
      <c r="B16" s="1">
        <v>1.5</v>
      </c>
      <c r="C16" s="1">
        <v>1.4</v>
      </c>
      <c r="D16" s="1">
        <f t="shared" si="0"/>
        <v>-0.5992644675488652</v>
      </c>
    </row>
    <row r="17" spans="1:6" x14ac:dyDescent="0.25">
      <c r="A17" s="4">
        <v>3700</v>
      </c>
      <c r="B17" s="1">
        <v>1.5</v>
      </c>
      <c r="C17" s="1">
        <v>1.38</v>
      </c>
      <c r="D17" s="1">
        <f t="shared" si="0"/>
        <v>-0.72424345308889526</v>
      </c>
    </row>
    <row r="18" spans="1:6" x14ac:dyDescent="0.25">
      <c r="A18" s="4">
        <v>4000</v>
      </c>
      <c r="B18" s="1">
        <v>1.5</v>
      </c>
      <c r="C18" s="1">
        <v>1.37</v>
      </c>
      <c r="D18" s="1">
        <f t="shared" si="0"/>
        <v>-0.78741383798548847</v>
      </c>
    </row>
    <row r="19" spans="1:6" x14ac:dyDescent="0.25">
      <c r="A19" s="4">
        <v>4200</v>
      </c>
      <c r="B19" s="1">
        <v>1.5</v>
      </c>
      <c r="C19" s="1">
        <v>1.37</v>
      </c>
      <c r="D19" s="1">
        <f t="shared" si="0"/>
        <v>-0.78741383798548847</v>
      </c>
    </row>
    <row r="20" spans="1:6" x14ac:dyDescent="0.25">
      <c r="A20" s="4">
        <v>4700</v>
      </c>
      <c r="B20" s="1">
        <v>1.5</v>
      </c>
      <c r="C20" s="1">
        <v>1.32</v>
      </c>
      <c r="D20" s="1">
        <f t="shared" si="0"/>
        <v>-1.1103465569966273</v>
      </c>
    </row>
    <row r="21" spans="1:6" x14ac:dyDescent="0.25">
      <c r="A21" s="4">
        <v>5000</v>
      </c>
      <c r="B21" s="1">
        <v>1.5</v>
      </c>
      <c r="C21" s="1">
        <v>1.29</v>
      </c>
      <c r="D21" s="1">
        <f t="shared" si="0"/>
        <v>-1.3100309751286456</v>
      </c>
    </row>
    <row r="22" spans="1:6" x14ac:dyDescent="0.25">
      <c r="A22" s="4">
        <v>5200</v>
      </c>
      <c r="B22" s="1">
        <v>1.5</v>
      </c>
      <c r="C22" s="1">
        <v>1.29</v>
      </c>
      <c r="D22" s="1">
        <f t="shared" si="0"/>
        <v>-1.3100309751286456</v>
      </c>
    </row>
    <row r="23" spans="1:6" x14ac:dyDescent="0.25">
      <c r="A23" s="4">
        <v>5700</v>
      </c>
      <c r="B23" s="1">
        <v>1.5</v>
      </c>
      <c r="C23" s="1">
        <v>1.22</v>
      </c>
      <c r="D23" s="1">
        <f t="shared" si="0"/>
        <v>-1.7946285676186602</v>
      </c>
    </row>
    <row r="24" spans="1:6" x14ac:dyDescent="0.25">
      <c r="A24" s="4">
        <v>6000</v>
      </c>
      <c r="B24" s="1">
        <v>1.5</v>
      </c>
      <c r="C24" s="1">
        <v>1.17</v>
      </c>
      <c r="D24" s="1">
        <f t="shared" si="0"/>
        <v>-2.1581079461903929</v>
      </c>
    </row>
    <row r="25" spans="1:6" x14ac:dyDescent="0.25">
      <c r="A25" s="4">
        <v>6200</v>
      </c>
      <c r="B25" s="1">
        <v>1.5</v>
      </c>
      <c r="C25" s="1">
        <v>1.1499999999999999</v>
      </c>
      <c r="D25" s="1">
        <f t="shared" si="0"/>
        <v>-2.3078683740413917</v>
      </c>
    </row>
    <row r="26" spans="1:6" x14ac:dyDescent="0.25">
      <c r="A26" s="3">
        <v>7000</v>
      </c>
      <c r="B26" s="1">
        <v>1.5</v>
      </c>
      <c r="C26" s="1">
        <v>1.01</v>
      </c>
      <c r="D26" s="1">
        <f t="shared" si="0"/>
        <v>-3.4353977054607734</v>
      </c>
    </row>
    <row r="27" spans="1:6" x14ac:dyDescent="0.25">
      <c r="A27" s="4">
        <v>7500</v>
      </c>
      <c r="B27" s="1">
        <v>1.5</v>
      </c>
      <c r="C27" s="1">
        <v>0.96</v>
      </c>
      <c r="D27" s="1">
        <f t="shared" si="0"/>
        <v>-3.8764005203222562</v>
      </c>
    </row>
    <row r="28" spans="1:6" x14ac:dyDescent="0.25">
      <c r="A28" s="4">
        <v>7700</v>
      </c>
      <c r="B28" s="1">
        <v>1.5</v>
      </c>
      <c r="C28" s="5">
        <v>0.94</v>
      </c>
      <c r="D28" s="1">
        <f t="shared" si="0"/>
        <v>-4.0592681091196523</v>
      </c>
      <c r="E28" s="6"/>
      <c r="F28" s="6"/>
    </row>
    <row r="29" spans="1:6" x14ac:dyDescent="0.25">
      <c r="A29" s="4">
        <v>8000</v>
      </c>
      <c r="B29" s="1">
        <v>1.5</v>
      </c>
      <c r="C29" s="2">
        <v>0.88</v>
      </c>
      <c r="D29" s="1">
        <f t="shared" si="0"/>
        <v>-4.6321717381102525</v>
      </c>
      <c r="E29" s="6"/>
      <c r="F29" s="6"/>
    </row>
    <row r="30" spans="1:6" x14ac:dyDescent="0.25">
      <c r="A30" s="4">
        <v>8200</v>
      </c>
      <c r="B30" s="1">
        <v>1.5</v>
      </c>
      <c r="C30" s="2">
        <v>0.84</v>
      </c>
      <c r="D30" s="1">
        <f t="shared" si="0"/>
        <v>-5.0362394598759934</v>
      </c>
      <c r="E30" s="6"/>
      <c r="F30" s="6"/>
    </row>
    <row r="31" spans="1:6" x14ac:dyDescent="0.25">
      <c r="A31" s="4">
        <v>9000</v>
      </c>
      <c r="B31" s="1">
        <v>1.5</v>
      </c>
      <c r="C31" s="2">
        <v>0.7</v>
      </c>
      <c r="D31" s="1">
        <f t="shared" si="0"/>
        <v>-6.6198643808284894</v>
      </c>
      <c r="E31" s="6"/>
      <c r="F31" s="6"/>
    </row>
  </sheetData>
  <mergeCells count="3">
    <mergeCell ref="A2:A3"/>
    <mergeCell ref="B2:D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D2EB-542A-484B-BF59-E527F0C59BE5}">
  <dimension ref="A1:M29"/>
  <sheetViews>
    <sheetView workbookViewId="0">
      <selection activeCell="Q3" sqref="Q3"/>
    </sheetView>
  </sheetViews>
  <sheetFormatPr baseColWidth="10" defaultRowHeight="15" x14ac:dyDescent="0.25"/>
  <cols>
    <col min="1" max="2" width="14.28515625" customWidth="1"/>
    <col min="3" max="3" width="14.140625" customWidth="1"/>
    <col min="4" max="4" width="14.28515625" customWidth="1"/>
    <col min="8" max="8" width="22.7109375" customWidth="1"/>
    <col min="10" max="10" width="19.85546875" customWidth="1"/>
  </cols>
  <sheetData>
    <row r="1" spans="1:13" x14ac:dyDescent="0.25">
      <c r="A1" s="19" t="s">
        <v>0</v>
      </c>
      <c r="B1" s="20"/>
      <c r="C1" s="20"/>
      <c r="D1" s="21"/>
    </row>
    <row r="2" spans="1:13" x14ac:dyDescent="0.25">
      <c r="A2" s="22" t="s">
        <v>3</v>
      </c>
      <c r="B2" s="22" t="s">
        <v>1</v>
      </c>
      <c r="C2" s="22"/>
      <c r="D2" s="22"/>
    </row>
    <row r="3" spans="1:13" x14ac:dyDescent="0.25">
      <c r="A3" s="22"/>
      <c r="B3" s="14" t="s">
        <v>6</v>
      </c>
      <c r="C3" s="14" t="s">
        <v>7</v>
      </c>
      <c r="D3" s="14" t="s">
        <v>2</v>
      </c>
      <c r="I3" s="7"/>
    </row>
    <row r="4" spans="1:13" x14ac:dyDescent="0.25">
      <c r="A4" s="3">
        <v>100</v>
      </c>
      <c r="B4" s="1">
        <v>1.05</v>
      </c>
      <c r="C4" s="1">
        <v>1.05</v>
      </c>
      <c r="D4" s="2">
        <f>20*LOG10(C4/B4)</f>
        <v>0</v>
      </c>
    </row>
    <row r="5" spans="1:13" x14ac:dyDescent="0.25">
      <c r="A5" s="4">
        <v>500</v>
      </c>
      <c r="B5" s="1">
        <v>1</v>
      </c>
      <c r="C5" s="1">
        <v>1</v>
      </c>
      <c r="D5" s="2">
        <f>20*LOG10(C5/B5) - Talkthrough!D4</f>
        <v>0</v>
      </c>
    </row>
    <row r="6" spans="1:13" x14ac:dyDescent="0.25">
      <c r="A6" s="4">
        <v>700</v>
      </c>
      <c r="B6" s="1">
        <v>1</v>
      </c>
      <c r="C6" s="1">
        <v>1</v>
      </c>
      <c r="D6" s="2">
        <f t="shared" ref="D5:D22" si="0">20*LOG10(C6/B6)</f>
        <v>0</v>
      </c>
    </row>
    <row r="7" spans="1:13" x14ac:dyDescent="0.25">
      <c r="A7" s="4">
        <v>800</v>
      </c>
      <c r="B7" s="1">
        <v>1</v>
      </c>
      <c r="C7" s="1">
        <v>0.98</v>
      </c>
      <c r="D7" s="2">
        <f>20*LOG10(C7/B7) - Talkthrough!D5</f>
        <v>-5.8887612935626124E-2</v>
      </c>
      <c r="M7" s="10"/>
    </row>
    <row r="8" spans="1:13" x14ac:dyDescent="0.25">
      <c r="A8" s="4">
        <v>900</v>
      </c>
      <c r="B8" s="1">
        <v>1</v>
      </c>
      <c r="C8" s="1">
        <v>0.96</v>
      </c>
      <c r="D8" s="2">
        <f>20*LOG10(C8/B8)  - Talkthrough!D5</f>
        <v>-0.23798446599415518</v>
      </c>
    </row>
    <row r="9" spans="1:13" x14ac:dyDescent="0.25">
      <c r="A9" s="4">
        <v>950</v>
      </c>
      <c r="B9" s="1">
        <v>1</v>
      </c>
      <c r="C9" s="1">
        <v>0.92</v>
      </c>
      <c r="D9" s="2">
        <f>20*LOG10(C9/B9)  - Talkthrough!D5</f>
        <v>-0.60765257987441734</v>
      </c>
    </row>
    <row r="10" spans="1:13" x14ac:dyDescent="0.25">
      <c r="A10" s="4">
        <v>1000</v>
      </c>
      <c r="B10" s="1">
        <v>1</v>
      </c>
      <c r="C10" s="1">
        <v>0.92</v>
      </c>
      <c r="D10" s="2">
        <f>20*LOG10(C10/B10) - Talkthrough!D6</f>
        <v>-0.60765257987441734</v>
      </c>
    </row>
    <row r="11" spans="1:13" x14ac:dyDescent="0.25">
      <c r="A11" s="4">
        <v>1050</v>
      </c>
      <c r="B11" s="1">
        <v>1</v>
      </c>
      <c r="C11" s="1">
        <v>0.88</v>
      </c>
      <c r="D11" s="2">
        <f>20*LOG10(C11/B11) - Talkthrough!D6</f>
        <v>-0.9937556837821504</v>
      </c>
    </row>
    <row r="12" spans="1:13" x14ac:dyDescent="0.25">
      <c r="A12" s="4">
        <v>1100</v>
      </c>
      <c r="B12" s="1">
        <v>1</v>
      </c>
      <c r="C12" s="1">
        <v>0.86</v>
      </c>
      <c r="D12" s="2">
        <f>20*LOG10(C12/B12) - Talkthrough!D6</f>
        <v>-1.1934401019141687</v>
      </c>
    </row>
    <row r="13" spans="1:13" x14ac:dyDescent="0.25">
      <c r="A13" s="4">
        <v>1200</v>
      </c>
      <c r="B13" s="1">
        <v>1</v>
      </c>
      <c r="C13" s="1">
        <v>0.8</v>
      </c>
      <c r="D13" s="2">
        <f>20*LOG10(C13/B13) - Talkthrough!D7</f>
        <v>-1.7034321947362445</v>
      </c>
    </row>
    <row r="14" spans="1:13" x14ac:dyDescent="0.25">
      <c r="A14" s="4">
        <v>1300</v>
      </c>
      <c r="B14" s="1">
        <v>1</v>
      </c>
      <c r="C14" s="1">
        <v>0.76</v>
      </c>
      <c r="D14" s="2">
        <f>20*LOG10(C14/B14)  - Talkthrough!D7</f>
        <v>-2.1489600889592895</v>
      </c>
    </row>
    <row r="15" spans="1:13" x14ac:dyDescent="0.25">
      <c r="A15" s="4">
        <v>1500</v>
      </c>
      <c r="B15" s="1">
        <v>1</v>
      </c>
      <c r="C15" s="1">
        <v>0.62</v>
      </c>
      <c r="D15" s="2">
        <f t="shared" si="0"/>
        <v>-4.152166210034923</v>
      </c>
    </row>
    <row r="16" spans="1:13" x14ac:dyDescent="0.25">
      <c r="A16" s="4">
        <v>1700</v>
      </c>
      <c r="B16" s="1">
        <v>1</v>
      </c>
      <c r="C16" s="1">
        <v>0.48</v>
      </c>
      <c r="D16" s="2">
        <f>20*LOG10(C16/B16) -Talkthrough!D9</f>
        <v>-6.1404071870633725</v>
      </c>
    </row>
    <row r="17" spans="1:5" x14ac:dyDescent="0.25">
      <c r="A17" s="3">
        <v>1800</v>
      </c>
      <c r="B17" s="1">
        <v>1</v>
      </c>
      <c r="C17" s="1">
        <v>0.36</v>
      </c>
      <c r="D17" s="2">
        <f>20*LOG10(C17/B17) -Talkthrough!D9</f>
        <v>-8.6391819192293706</v>
      </c>
    </row>
    <row r="18" spans="1:5" x14ac:dyDescent="0.25">
      <c r="A18" s="4">
        <v>1900</v>
      </c>
      <c r="B18" s="1">
        <v>1</v>
      </c>
      <c r="C18" s="1">
        <v>0.26400000000000001</v>
      </c>
      <c r="D18" s="2">
        <f>20*LOG10(C18/B18) -Talkthrough!D10</f>
        <v>-11.333153397178496</v>
      </c>
    </row>
    <row r="19" spans="1:5" x14ac:dyDescent="0.25">
      <c r="A19" s="4">
        <v>2000</v>
      </c>
      <c r="B19" s="1">
        <v>1</v>
      </c>
      <c r="C19" s="1">
        <v>0.17199999999999999</v>
      </c>
      <c r="D19" s="2">
        <f>20*LOG10(C19/B19) -Talkthrough!D10</f>
        <v>-15.054662996424138</v>
      </c>
    </row>
    <row r="20" spans="1:5" x14ac:dyDescent="0.25">
      <c r="A20" s="4">
        <v>2100</v>
      </c>
      <c r="B20" s="1">
        <v>1</v>
      </c>
      <c r="C20" s="1">
        <v>0.104</v>
      </c>
      <c r="D20" s="2">
        <f>20*LOG10(C20/B20) -Talkthrough!D10</f>
        <v>-19.424565148599509</v>
      </c>
    </row>
    <row r="21" spans="1:5" x14ac:dyDescent="0.25">
      <c r="A21" s="4">
        <v>2200</v>
      </c>
      <c r="B21" s="1">
        <v>1</v>
      </c>
      <c r="C21" s="1">
        <v>0.05</v>
      </c>
      <c r="D21" s="2">
        <f>20*LOG10(C21/B21) - Talkthrough!D11</f>
        <v>-25.785831847854741</v>
      </c>
    </row>
    <row r="22" spans="1:5" x14ac:dyDescent="0.25">
      <c r="A22" s="4">
        <v>2400</v>
      </c>
      <c r="B22" s="1">
        <v>1.5</v>
      </c>
      <c r="C22" s="1">
        <v>0.06</v>
      </c>
      <c r="D22" s="2">
        <f>20*LOG10(C22/B22) - Talkthrough!D10</f>
        <v>-27.724032108015866</v>
      </c>
    </row>
    <row r="23" spans="1:5" x14ac:dyDescent="0.25">
      <c r="A23" s="4">
        <v>2500</v>
      </c>
      <c r="B23" s="1">
        <v>1.5</v>
      </c>
      <c r="C23" s="1">
        <v>0.1</v>
      </c>
      <c r="D23" s="2">
        <f>20*LOG10(C23/B23) -Talkthrough!D12</f>
        <v>-23.095064070506787</v>
      </c>
    </row>
    <row r="24" spans="1:5" x14ac:dyDescent="0.25">
      <c r="A24" s="4">
        <v>2700</v>
      </c>
      <c r="B24" s="1">
        <v>1.5</v>
      </c>
      <c r="C24" s="1">
        <v>0.15</v>
      </c>
      <c r="D24" s="2">
        <f>20*LOG10(C24/B24) -Talkthrough!D13</f>
        <v>-19.462557071993974</v>
      </c>
    </row>
    <row r="25" spans="1:5" x14ac:dyDescent="0.25">
      <c r="A25" s="4">
        <v>2900</v>
      </c>
      <c r="B25" s="1">
        <v>1.5</v>
      </c>
      <c r="C25" s="1">
        <v>0.13</v>
      </c>
      <c r="D25" s="2">
        <f>20*LOG10(C25/B25) -Talkthrough!D13</f>
        <v>-20.705515206970862</v>
      </c>
    </row>
    <row r="26" spans="1:5" x14ac:dyDescent="0.25">
      <c r="A26" s="4">
        <v>3000</v>
      </c>
      <c r="B26" s="1">
        <v>1.5</v>
      </c>
      <c r="C26" s="1">
        <v>0.13</v>
      </c>
      <c r="D26" s="2">
        <f>20*LOG10(C26/B26) - Talkthrough!D14</f>
        <v>-20.690312362416282</v>
      </c>
    </row>
    <row r="27" spans="1:5" x14ac:dyDescent="0.25">
      <c r="A27" s="4">
        <v>3200</v>
      </c>
      <c r="B27" s="1">
        <v>1.5</v>
      </c>
      <c r="C27" s="1">
        <v>2.5999999999999999E-2</v>
      </c>
      <c r="D27" s="2">
        <f>20*LOG10(C27/B27) -Talkthrough!D15</f>
        <v>-34.746299928244774</v>
      </c>
      <c r="E27" t="s">
        <v>8</v>
      </c>
    </row>
    <row r="28" spans="1:5" x14ac:dyDescent="0.25">
      <c r="A28" s="11">
        <v>3500</v>
      </c>
      <c r="B28" s="12">
        <v>1.5</v>
      </c>
      <c r="C28" s="12">
        <v>9.8000000000000004E-2</v>
      </c>
      <c r="D28" s="13">
        <f>20*LOG10(C28/B28) - Talkthrough!D16</f>
        <v>-23.098039199714862</v>
      </c>
    </row>
    <row r="29" spans="1:5" x14ac:dyDescent="0.25">
      <c r="A29" s="23"/>
      <c r="B29" s="23"/>
      <c r="C29" s="23"/>
      <c r="D29" s="23"/>
    </row>
  </sheetData>
  <mergeCells count="4">
    <mergeCell ref="A2:A3"/>
    <mergeCell ref="B2:D2"/>
    <mergeCell ref="A29:D29"/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F67F-9262-4F46-9A23-37FFBDE16815}">
  <dimension ref="A1:E27"/>
  <sheetViews>
    <sheetView workbookViewId="0">
      <selection activeCell="E33" sqref="E33"/>
    </sheetView>
  </sheetViews>
  <sheetFormatPr baseColWidth="10" defaultRowHeight="15" x14ac:dyDescent="0.25"/>
  <cols>
    <col min="1" max="3" width="14.28515625" customWidth="1"/>
    <col min="4" max="4" width="14.140625" customWidth="1"/>
    <col min="10" max="10" width="19.42578125" customWidth="1"/>
  </cols>
  <sheetData>
    <row r="1" spans="1:4" x14ac:dyDescent="0.25">
      <c r="A1" s="19" t="s">
        <v>0</v>
      </c>
      <c r="B1" s="20"/>
      <c r="C1" s="20"/>
      <c r="D1" s="21"/>
    </row>
    <row r="2" spans="1:4" x14ac:dyDescent="0.25">
      <c r="A2" s="22" t="s">
        <v>3</v>
      </c>
      <c r="B2" s="24" t="s">
        <v>1</v>
      </c>
      <c r="C2" s="25"/>
      <c r="D2" s="26"/>
    </row>
    <row r="3" spans="1:4" x14ac:dyDescent="0.25">
      <c r="A3" s="22"/>
      <c r="B3" s="14" t="s">
        <v>9</v>
      </c>
      <c r="C3" s="14" t="s">
        <v>7</v>
      </c>
      <c r="D3" s="14" t="s">
        <v>2</v>
      </c>
    </row>
    <row r="4" spans="1:4" x14ac:dyDescent="0.25">
      <c r="A4" s="3">
        <v>500</v>
      </c>
      <c r="B4" s="1">
        <v>1</v>
      </c>
      <c r="C4" s="1">
        <v>0.98</v>
      </c>
      <c r="D4" s="2">
        <f>20*LOG10(C4/B4) - Talkthrough!D4</f>
        <v>-0.175478486150103</v>
      </c>
    </row>
    <row r="5" spans="1:4" x14ac:dyDescent="0.25">
      <c r="A5" s="4">
        <v>1000</v>
      </c>
      <c r="B5" s="1">
        <v>1</v>
      </c>
      <c r="C5" s="1">
        <v>0.94</v>
      </c>
      <c r="D5" s="2">
        <f>20*LOG10(C5/B5) - Talkthrough!D6</f>
        <v>-0.42085205479155047</v>
      </c>
    </row>
    <row r="6" spans="1:4" x14ac:dyDescent="0.25">
      <c r="A6" s="4">
        <v>1800</v>
      </c>
      <c r="B6" s="1">
        <v>1</v>
      </c>
      <c r="C6" s="1">
        <v>0.94</v>
      </c>
      <c r="D6" s="2">
        <f>20*LOG10(C6/B6) - Talkthrough!D9</f>
        <v>-0.30267486258114384</v>
      </c>
    </row>
    <row r="7" spans="1:4" x14ac:dyDescent="0.25">
      <c r="A7" s="4">
        <v>1900</v>
      </c>
      <c r="B7" s="1">
        <v>1</v>
      </c>
      <c r="C7" s="1">
        <v>0.92</v>
      </c>
      <c r="D7" s="2">
        <f>20*LOG10(C7/B7) -Talkthrough!D10</f>
        <v>-0.48947538766401077</v>
      </c>
    </row>
    <row r="8" spans="1:4" x14ac:dyDescent="0.25">
      <c r="A8" s="4">
        <v>2000</v>
      </c>
      <c r="B8" s="1">
        <v>1</v>
      </c>
      <c r="C8" s="1">
        <v>0.9</v>
      </c>
      <c r="D8" s="2">
        <f>20*LOG10(C8/B8) -Talkthrough!D10</f>
        <v>-0.68038174578861887</v>
      </c>
    </row>
    <row r="9" spans="1:4" x14ac:dyDescent="0.25">
      <c r="A9" s="4">
        <v>2100</v>
      </c>
      <c r="B9" s="1">
        <v>1</v>
      </c>
      <c r="C9" s="1">
        <v>0.88</v>
      </c>
      <c r="D9" s="2">
        <f>20*LOG10(C9/B9) -Talkthrough!D11</f>
        <v>-0.87557849157174383</v>
      </c>
    </row>
    <row r="10" spans="1:4" x14ac:dyDescent="0.25">
      <c r="A10" s="4">
        <v>2200</v>
      </c>
      <c r="B10" s="1">
        <v>1</v>
      </c>
      <c r="C10" s="1">
        <v>0.86</v>
      </c>
      <c r="D10" s="2">
        <f>20*LOG10(C10/B10) -Talkthrough!D11</f>
        <v>-1.0752629097037623</v>
      </c>
    </row>
    <row r="11" spans="1:4" x14ac:dyDescent="0.25">
      <c r="A11" s="4">
        <v>2500</v>
      </c>
      <c r="B11" s="1">
        <v>1</v>
      </c>
      <c r="C11" s="1">
        <v>0.78</v>
      </c>
      <c r="D11" s="2">
        <f>20*LOG10(C11/B11) -Talkthrough!D12</f>
        <v>-1.7313468355835506</v>
      </c>
    </row>
    <row r="12" spans="1:4" x14ac:dyDescent="0.25">
      <c r="A12" s="4">
        <v>3000</v>
      </c>
      <c r="B12" s="1">
        <v>1</v>
      </c>
      <c r="C12" s="1">
        <v>0.5</v>
      </c>
      <c r="D12" s="2">
        <f>20*LOG10(C12/B12) -Talkthrough!D14</f>
        <v>-5.4679541407190184</v>
      </c>
    </row>
    <row r="13" spans="1:4" x14ac:dyDescent="0.25">
      <c r="A13" s="4">
        <v>3800</v>
      </c>
      <c r="B13" s="1">
        <v>1</v>
      </c>
      <c r="C13" s="1">
        <v>0.128</v>
      </c>
      <c r="D13" s="2">
        <f>20*LOG10(C13/B13) -Talkthrough!D17</f>
        <v>-17.131557153953736</v>
      </c>
    </row>
    <row r="14" spans="1:4" x14ac:dyDescent="0.25">
      <c r="A14" s="4">
        <v>3900</v>
      </c>
      <c r="B14" s="1">
        <v>1</v>
      </c>
      <c r="C14" s="1">
        <v>0.08</v>
      </c>
      <c r="D14" s="2">
        <f>20*LOG10(C14/B14) -Talkthrough!D18</f>
        <v>-21.150786422175639</v>
      </c>
    </row>
    <row r="15" spans="1:4" x14ac:dyDescent="0.25">
      <c r="A15" s="3">
        <v>4000</v>
      </c>
      <c r="B15" s="1">
        <v>1</v>
      </c>
      <c r="C15" s="1">
        <v>0.06</v>
      </c>
      <c r="D15" s="2">
        <f>20*LOG10(C15/B15) -Talkthrough!D18</f>
        <v>-23.649561154341637</v>
      </c>
    </row>
    <row r="16" spans="1:4" x14ac:dyDescent="0.25">
      <c r="A16" s="4">
        <v>4100</v>
      </c>
      <c r="B16" s="1">
        <v>1</v>
      </c>
      <c r="C16" s="1">
        <v>4.2000000000000003E-2</v>
      </c>
      <c r="D16" s="2">
        <f>20*LOG10(C16/B16) -Talkthrough!D19</f>
        <v>-26.747600354056498</v>
      </c>
    </row>
    <row r="17" spans="1:5" x14ac:dyDescent="0.25">
      <c r="A17" s="4">
        <v>4200</v>
      </c>
      <c r="B17" s="1">
        <v>1</v>
      </c>
      <c r="C17" s="1">
        <v>0.02</v>
      </c>
      <c r="D17" s="2">
        <f>20*LOG10(C17/B17) -Talkthrough!D19</f>
        <v>-33.191986248734885</v>
      </c>
    </row>
    <row r="18" spans="1:5" x14ac:dyDescent="0.25">
      <c r="A18" s="4">
        <v>4800</v>
      </c>
      <c r="B18" s="1">
        <v>1</v>
      </c>
      <c r="C18" s="1">
        <v>0.02</v>
      </c>
      <c r="D18" s="2">
        <f t="shared" ref="D5:D27" si="0">20*LOG10(C18/B18)</f>
        <v>-33.979400086720375</v>
      </c>
      <c r="E18" t="s">
        <v>8</v>
      </c>
    </row>
    <row r="19" spans="1:5" x14ac:dyDescent="0.25">
      <c r="A19" s="4">
        <v>6400</v>
      </c>
      <c r="B19" s="1">
        <v>1.5</v>
      </c>
      <c r="C19" s="1">
        <v>2.1000000000000001E-2</v>
      </c>
      <c r="D19" s="2">
        <f>20*LOG10(C19/B19) -Talkthrough!D25</f>
        <v>-34.769570912393853</v>
      </c>
    </row>
    <row r="20" spans="1:5" x14ac:dyDescent="0.25">
      <c r="A20" s="4">
        <v>7000</v>
      </c>
      <c r="B20" s="1">
        <v>1</v>
      </c>
      <c r="C20" s="1">
        <v>0.13600000000000001</v>
      </c>
      <c r="D20" s="2">
        <f>20*LOG10(C20/B20) -Talkthrough!D26</f>
        <v>-13.893824127134877</v>
      </c>
    </row>
    <row r="21" spans="1:5" x14ac:dyDescent="0.25">
      <c r="A21" s="4">
        <v>7500</v>
      </c>
      <c r="B21" s="1">
        <v>1</v>
      </c>
      <c r="C21" s="1">
        <v>0.26</v>
      </c>
      <c r="D21" s="2">
        <f>20*LOG10(C21/B21) -Talkthrough!D27</f>
        <v>-7.824132520261383</v>
      </c>
    </row>
    <row r="22" spans="1:5" x14ac:dyDescent="0.25">
      <c r="A22" s="4">
        <v>7900</v>
      </c>
      <c r="B22" s="1">
        <v>1</v>
      </c>
      <c r="C22" s="1">
        <v>0.38</v>
      </c>
      <c r="D22" s="2">
        <f>20*LOG10(C22/B22) -Talkthrough!D28</f>
        <v>-4.3450599585441436</v>
      </c>
    </row>
    <row r="23" spans="1:5" x14ac:dyDescent="0.25">
      <c r="A23" s="4">
        <v>8000</v>
      </c>
      <c r="B23" s="1">
        <v>1</v>
      </c>
      <c r="C23" s="1">
        <v>0.432</v>
      </c>
      <c r="D23" s="2">
        <f>20*LOG10(C23/B23) -Talkthrough!D29</f>
        <v>-2.6581533255915053</v>
      </c>
    </row>
    <row r="24" spans="1:5" x14ac:dyDescent="0.25">
      <c r="A24" s="4">
        <v>8100</v>
      </c>
      <c r="B24" s="1">
        <v>1</v>
      </c>
      <c r="C24" s="1">
        <v>0.44</v>
      </c>
      <c r="D24" s="2">
        <f>20*LOG10(C24/B24) -Talkthrough!D30</f>
        <v>-2.0947070104002581</v>
      </c>
    </row>
    <row r="25" spans="1:5" x14ac:dyDescent="0.25">
      <c r="A25" s="4">
        <v>8200</v>
      </c>
      <c r="B25" s="1">
        <v>1</v>
      </c>
      <c r="C25" s="1">
        <v>0.44</v>
      </c>
      <c r="D25" s="2">
        <f>20*LOG10(C25/B25) -Talkthrough!D30</f>
        <v>-2.0947070104002581</v>
      </c>
    </row>
    <row r="26" spans="1:5" x14ac:dyDescent="0.25">
      <c r="A26" s="3">
        <v>8500</v>
      </c>
      <c r="B26" s="1">
        <v>1</v>
      </c>
      <c r="C26" s="1">
        <v>0.46</v>
      </c>
      <c r="D26" s="2">
        <f>20*LOG10(C26/B26) -(Talkthrough!D30 + Talkthrough!D31)/2</f>
        <v>-0.91679144601627716</v>
      </c>
    </row>
    <row r="27" spans="1:5" x14ac:dyDescent="0.25">
      <c r="A27" s="4">
        <v>9000</v>
      </c>
      <c r="B27" s="1">
        <v>1</v>
      </c>
      <c r="C27" s="1">
        <v>0.48</v>
      </c>
      <c r="D27" s="2">
        <f>20*LOG10(C27/B27) -Talkthrough!D31</f>
        <v>0.24468912834023371</v>
      </c>
    </row>
  </sheetData>
  <mergeCells count="3">
    <mergeCell ref="A2:A3"/>
    <mergeCell ref="B2:D2"/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38C0-E575-4468-B2F2-AA685034CC48}">
  <dimension ref="A1:D18"/>
  <sheetViews>
    <sheetView tabSelected="1" workbookViewId="0">
      <selection activeCell="D32" sqref="D32"/>
    </sheetView>
  </sheetViews>
  <sheetFormatPr baseColWidth="10" defaultRowHeight="15" x14ac:dyDescent="0.25"/>
  <cols>
    <col min="1" max="1" width="14.28515625" customWidth="1"/>
    <col min="2" max="3" width="14.140625" customWidth="1"/>
    <col min="4" max="4" width="14.28515625" customWidth="1"/>
    <col min="8" max="8" width="18.5703125" customWidth="1"/>
  </cols>
  <sheetData>
    <row r="1" spans="1:4" x14ac:dyDescent="0.25">
      <c r="A1" s="19" t="s">
        <v>0</v>
      </c>
      <c r="B1" s="20"/>
      <c r="C1" s="20"/>
      <c r="D1" s="21"/>
    </row>
    <row r="2" spans="1:4" x14ac:dyDescent="0.25">
      <c r="A2" s="22" t="s">
        <v>3</v>
      </c>
      <c r="B2" s="24" t="s">
        <v>1</v>
      </c>
      <c r="C2" s="25"/>
      <c r="D2" s="26"/>
    </row>
    <row r="3" spans="1:4" x14ac:dyDescent="0.25">
      <c r="A3" s="22"/>
      <c r="B3" s="14" t="s">
        <v>5</v>
      </c>
      <c r="C3" s="14" t="s">
        <v>4</v>
      </c>
      <c r="D3" s="14" t="s">
        <v>2</v>
      </c>
    </row>
    <row r="4" spans="1:4" x14ac:dyDescent="0.25">
      <c r="A4" s="3">
        <v>500</v>
      </c>
      <c r="B4" s="1">
        <v>1</v>
      </c>
      <c r="C4" s="1">
        <v>0.98</v>
      </c>
      <c r="D4" s="2">
        <f>20*LOG10(C4/B4) -Talkthrough!D4</f>
        <v>-0.175478486150103</v>
      </c>
    </row>
    <row r="5" spans="1:4" x14ac:dyDescent="0.25">
      <c r="A5" s="4">
        <v>1000</v>
      </c>
      <c r="B5" s="1">
        <v>1</v>
      </c>
      <c r="C5" s="1">
        <v>0.94</v>
      </c>
      <c r="D5" s="2">
        <f>20*LOG10(C5/B5) -Talkthrough!D6</f>
        <v>-0.42085205479155047</v>
      </c>
    </row>
    <row r="6" spans="1:4" x14ac:dyDescent="0.25">
      <c r="A6" s="4">
        <v>1500</v>
      </c>
      <c r="B6" s="1">
        <v>1</v>
      </c>
      <c r="C6" s="1">
        <v>0.94</v>
      </c>
      <c r="D6" s="2">
        <f>20*LOG10(C6/B6) -Talkthrough!D8</f>
        <v>-0.30267486258114384</v>
      </c>
    </row>
    <row r="7" spans="1:4" x14ac:dyDescent="0.25">
      <c r="A7" s="4">
        <v>1800</v>
      </c>
      <c r="B7" s="1">
        <v>1</v>
      </c>
      <c r="C7" s="1">
        <v>0.92</v>
      </c>
      <c r="D7" s="2">
        <f>20*LOG10(C7/B7) -Talkthrough!D9</f>
        <v>-0.48947538766401077</v>
      </c>
    </row>
    <row r="8" spans="1:4" x14ac:dyDescent="0.25">
      <c r="A8" s="4">
        <v>1900</v>
      </c>
      <c r="B8" s="1">
        <v>1</v>
      </c>
      <c r="C8" s="1">
        <v>0.9</v>
      </c>
      <c r="D8" s="2">
        <f>20*LOG10(C8/B8) -Talkthrough!D10</f>
        <v>-0.68038174578861887</v>
      </c>
    </row>
    <row r="9" spans="1:4" x14ac:dyDescent="0.25">
      <c r="A9" s="4">
        <v>2000</v>
      </c>
      <c r="B9" s="1">
        <v>1</v>
      </c>
      <c r="C9" s="1">
        <v>0.9</v>
      </c>
      <c r="D9" s="2">
        <f>20*LOG10(C9/B9) -Talkthrough!D10</f>
        <v>-0.68038174578861887</v>
      </c>
    </row>
    <row r="10" spans="1:4" x14ac:dyDescent="0.25">
      <c r="A10" s="4">
        <v>2100</v>
      </c>
      <c r="B10" s="1">
        <v>1</v>
      </c>
      <c r="C10" s="1">
        <v>0.88</v>
      </c>
      <c r="D10" s="2">
        <f>20*LOG10(C10/B10) -Talkthrough!D10</f>
        <v>-0.87557849157174383</v>
      </c>
    </row>
    <row r="11" spans="1:4" x14ac:dyDescent="0.25">
      <c r="A11" s="4">
        <v>2200</v>
      </c>
      <c r="B11" s="1">
        <v>1</v>
      </c>
      <c r="C11" s="1">
        <v>0.82</v>
      </c>
      <c r="D11" s="2">
        <f>20*LOG10(C11/B11) - Talkthrough!D11</f>
        <v>-1.4889548869007834</v>
      </c>
    </row>
    <row r="12" spans="1:4" x14ac:dyDescent="0.25">
      <c r="A12" s="4">
        <v>2500</v>
      </c>
      <c r="B12" s="1">
        <v>1</v>
      </c>
      <c r="C12" s="1">
        <v>0.54</v>
      </c>
      <c r="D12" s="2">
        <f>20*LOG10(C12/B12) - Talkthrough!D12</f>
        <v>-4.9253636929337876</v>
      </c>
    </row>
    <row r="13" spans="1:4" x14ac:dyDescent="0.25">
      <c r="A13" s="4">
        <v>2800</v>
      </c>
      <c r="B13" s="1">
        <v>1</v>
      </c>
      <c r="C13" s="1">
        <v>0.25</v>
      </c>
      <c r="D13" s="2">
        <f>20*LOG10(C13/B13) - Talkthrough!D13</f>
        <v>-11.50375689855322</v>
      </c>
    </row>
    <row r="14" spans="1:4" x14ac:dyDescent="0.25">
      <c r="A14" s="4">
        <v>2900</v>
      </c>
      <c r="B14" s="1">
        <v>1</v>
      </c>
      <c r="C14" s="1">
        <v>0.18</v>
      </c>
      <c r="D14" s="2">
        <f>20*LOG10(C14/B14) - Talkthrough!D13</f>
        <v>-14.357106969927852</v>
      </c>
    </row>
    <row r="15" spans="1:4" x14ac:dyDescent="0.25">
      <c r="A15" s="3">
        <v>3000</v>
      </c>
      <c r="B15" s="1">
        <v>1</v>
      </c>
      <c r="C15" s="1">
        <v>0.12</v>
      </c>
      <c r="D15" s="2">
        <f>20*LOG10(C15/B15) - Talkthrough!D14</f>
        <v>-17.863729306486899</v>
      </c>
    </row>
    <row r="16" spans="1:4" x14ac:dyDescent="0.25">
      <c r="A16" s="4">
        <v>3100</v>
      </c>
      <c r="B16" s="1">
        <v>1</v>
      </c>
      <c r="C16" s="1">
        <v>9.1999999999999998E-2</v>
      </c>
      <c r="D16" s="2">
        <f>20*LOG10(C16/B16) - Talkthrough!D15</f>
        <v>-20.248185159636396</v>
      </c>
    </row>
    <row r="17" spans="1:4" x14ac:dyDescent="0.25">
      <c r="A17" s="4">
        <v>3200</v>
      </c>
      <c r="B17" s="1">
        <v>1</v>
      </c>
      <c r="C17" s="1">
        <v>6.7000000000000004E-2</v>
      </c>
      <c r="D17" s="2">
        <f>20*LOG10(C17/B17) - Talkthrough!D15</f>
        <v>-23.002445652530973</v>
      </c>
    </row>
    <row r="18" spans="1:4" x14ac:dyDescent="0.25">
      <c r="A18" s="4">
        <v>3500</v>
      </c>
      <c r="B18" s="1">
        <v>1</v>
      </c>
      <c r="C18" s="1">
        <v>2.5999999999999999E-2</v>
      </c>
      <c r="D18" s="2">
        <f>20*LOG10(C18/B18) - Talkthrough!D16</f>
        <v>-31.101268573034773</v>
      </c>
    </row>
  </sheetData>
  <mergeCells count="3">
    <mergeCell ref="A2:A3"/>
    <mergeCell ref="B2:D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Talkthrough</vt:lpstr>
      <vt:lpstr>Equiripple</vt:lpstr>
      <vt:lpstr>Least Squares</vt:lpstr>
      <vt:lpstr>Butterworth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Ya�ez Landa</dc:creator>
  <cp:lastModifiedBy>Gonza</cp:lastModifiedBy>
  <dcterms:created xsi:type="dcterms:W3CDTF">2015-06-05T18:19:34Z</dcterms:created>
  <dcterms:modified xsi:type="dcterms:W3CDTF">2023-12-02T04:35:31Z</dcterms:modified>
</cp:coreProperties>
</file>