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laragon\www\"/>
    </mc:Choice>
  </mc:AlternateContent>
  <xr:revisionPtr revIDLastSave="0" documentId="13_ncr:1_{C0A71453-FC46-4694-B49B-A0C5A8E320CD}" xr6:coauthVersionLast="46" xr6:coauthVersionMax="46" xr10:uidLastSave="{00000000-0000-0000-0000-000000000000}"/>
  <bookViews>
    <workbookView xWindow="-120" yWindow="-120" windowWidth="20730" windowHeight="11310" tabRatio="678" firstSheet="3" activeTab="8" xr2:uid="{00000000-000D-0000-FFFF-FFFF00000000}"/>
  </bookViews>
  <sheets>
    <sheet name="Algot cuadrado medios" sheetId="1" r:id="rId1"/>
    <sheet name="Hoja1 (2)" sheetId="4" r:id="rId2"/>
    <sheet name="Hoja1 (3)" sheetId="5" r:id="rId3"/>
    <sheet name="Hoja1 (4)" sheetId="6" r:id="rId4"/>
    <sheet name="Hoja1 (5)" sheetId="7" r:id="rId5"/>
    <sheet name="Hoja1 (6)" sheetId="8" r:id="rId6"/>
    <sheet name="Hoja1 (7)" sheetId="9" r:id="rId7"/>
    <sheet name="Hoja1 (8)" sheetId="10" r:id="rId8"/>
    <sheet name="Hoja1 (9)" sheetId="11" r:id="rId9"/>
    <sheet name="Hoja1 (10)" sheetId="12" r:id="rId10"/>
    <sheet name="Hoja2" sheetId="2" r:id="rId11"/>
    <sheet name="Hoja2 (2)" sheetId="13" r:id="rId12"/>
    <sheet name="Hoja3" sheetId="3" r:id="rId13"/>
    <sheet name="ejer" sheetId="14" r:id="rId14"/>
  </sheets>
  <calcPr calcId="191029"/>
</workbook>
</file>

<file path=xl/calcChain.xml><?xml version="1.0" encoding="utf-8"?>
<calcChain xmlns="http://schemas.openxmlformats.org/spreadsheetml/2006/main">
  <c r="B36" i="11" l="1"/>
  <c r="B28" i="11"/>
  <c r="C13" i="11"/>
  <c r="B16" i="11"/>
  <c r="D20" i="14"/>
  <c r="D19" i="14"/>
  <c r="D17" i="14"/>
  <c r="K24" i="14"/>
  <c r="G21" i="14"/>
  <c r="E12" i="14"/>
  <c r="D10" i="14"/>
  <c r="D20" i="13"/>
  <c r="D19" i="13"/>
  <c r="G21" i="13"/>
  <c r="K24" i="13"/>
  <c r="D10" i="13"/>
  <c r="D22" i="14" l="1"/>
  <c r="E12" i="13"/>
  <c r="D17" i="13" s="1"/>
  <c r="D22" i="13" s="1"/>
  <c r="D18" i="2" l="1"/>
  <c r="D17" i="2"/>
  <c r="E14" i="2"/>
  <c r="E11" i="2"/>
  <c r="B9" i="12"/>
  <c r="B10" i="12" s="1"/>
  <c r="B11" i="12" s="1"/>
  <c r="C11" i="12" s="1"/>
  <c r="D20" i="2" l="1"/>
  <c r="B12" i="12"/>
  <c r="C10" i="12"/>
  <c r="B12" i="11"/>
  <c r="B13" i="11" s="1"/>
  <c r="B14" i="11" s="1"/>
  <c r="B15" i="11" s="1"/>
  <c r="B13" i="12" l="1"/>
  <c r="C12" i="12"/>
  <c r="C15" i="11"/>
  <c r="C14" i="11"/>
  <c r="B6" i="10"/>
  <c r="B7" i="10"/>
  <c r="B10" i="10"/>
  <c r="B10" i="9"/>
  <c r="B11" i="9" s="1"/>
  <c r="B13" i="8"/>
  <c r="B14" i="8" s="1"/>
  <c r="B12" i="8"/>
  <c r="C12" i="8" s="1"/>
  <c r="B8" i="7"/>
  <c r="B6" i="7"/>
  <c r="B11" i="7"/>
  <c r="C13" i="12" l="1"/>
  <c r="B14" i="12"/>
  <c r="B17" i="11"/>
  <c r="C16" i="11"/>
  <c r="B11" i="10"/>
  <c r="B12" i="10" s="1"/>
  <c r="B12" i="9"/>
  <c r="C12" i="9" s="1"/>
  <c r="C11" i="9"/>
  <c r="B15" i="8"/>
  <c r="C14" i="8"/>
  <c r="C13" i="8"/>
  <c r="B12" i="7"/>
  <c r="C12" i="7" s="1"/>
  <c r="B11" i="6"/>
  <c r="B12" i="6" s="1"/>
  <c r="C12" i="6" s="1"/>
  <c r="B15" i="12" l="1"/>
  <c r="C14" i="12"/>
  <c r="C17" i="11"/>
  <c r="B18" i="11"/>
  <c r="C11" i="10"/>
  <c r="B13" i="10"/>
  <c r="C12" i="10"/>
  <c r="B13" i="9"/>
  <c r="B14" i="9" s="1"/>
  <c r="B16" i="8"/>
  <c r="C15" i="8"/>
  <c r="B13" i="7"/>
  <c r="B14" i="7" s="1"/>
  <c r="B13" i="6"/>
  <c r="C13" i="6" s="1"/>
  <c r="B8" i="5"/>
  <c r="C8" i="5" s="1"/>
  <c r="B9" i="5" s="1"/>
  <c r="C9" i="5" s="1"/>
  <c r="D9" i="5" s="1"/>
  <c r="D8" i="5" l="1"/>
  <c r="C13" i="9"/>
  <c r="C15" i="12"/>
  <c r="B16" i="12"/>
  <c r="C18" i="11"/>
  <c r="B19" i="11"/>
  <c r="B14" i="10"/>
  <c r="C13" i="10"/>
  <c r="C14" i="9"/>
  <c r="B15" i="9"/>
  <c r="B17" i="8"/>
  <c r="C17" i="8" s="1"/>
  <c r="C16" i="8"/>
  <c r="C13" i="7"/>
  <c r="C14" i="7"/>
  <c r="B15" i="7"/>
  <c r="B14" i="6"/>
  <c r="B15" i="6" s="1"/>
  <c r="B10" i="5"/>
  <c r="C10" i="5" s="1"/>
  <c r="D10" i="5" s="1"/>
  <c r="B8" i="4"/>
  <c r="C8" i="4" s="1"/>
  <c r="D8" i="4" s="1"/>
  <c r="B17" i="12" l="1"/>
  <c r="C16" i="12"/>
  <c r="C19" i="11"/>
  <c r="B20" i="11"/>
  <c r="B15" i="10"/>
  <c r="C14" i="10"/>
  <c r="B16" i="9"/>
  <c r="C15" i="9"/>
  <c r="B16" i="7"/>
  <c r="C15" i="7"/>
  <c r="C14" i="6"/>
  <c r="B16" i="6"/>
  <c r="C15" i="6"/>
  <c r="B11" i="5"/>
  <c r="C11" i="5" s="1"/>
  <c r="D11" i="5" s="1"/>
  <c r="B9" i="4"/>
  <c r="C9" i="4" s="1"/>
  <c r="D9" i="4" s="1"/>
  <c r="B7" i="1"/>
  <c r="C7" i="1" s="1"/>
  <c r="D7" i="1" s="1"/>
  <c r="B10" i="4" l="1"/>
  <c r="C10" i="4" s="1"/>
  <c r="D10" i="4" s="1"/>
  <c r="C17" i="12"/>
  <c r="B18" i="12"/>
  <c r="B21" i="11"/>
  <c r="C20" i="11"/>
  <c r="B16" i="10"/>
  <c r="C15" i="10"/>
  <c r="C16" i="9"/>
  <c r="B17" i="9"/>
  <c r="C16" i="7"/>
  <c r="B17" i="7"/>
  <c r="B17" i="6"/>
  <c r="C16" i="6"/>
  <c r="B12" i="5"/>
  <c r="C12" i="5" s="1"/>
  <c r="D12" i="5" s="1"/>
  <c r="B11" i="4"/>
  <c r="C11" i="4" s="1"/>
  <c r="B8" i="1"/>
  <c r="C8" i="1" s="1"/>
  <c r="B19" i="12" l="1"/>
  <c r="C19" i="12" s="1"/>
  <c r="C18" i="12"/>
  <c r="B22" i="11"/>
  <c r="C21" i="11"/>
  <c r="B17" i="10"/>
  <c r="C16" i="10"/>
  <c r="B18" i="9"/>
  <c r="C17" i="9"/>
  <c r="B18" i="7"/>
  <c r="C17" i="7"/>
  <c r="C17" i="6"/>
  <c r="B18" i="6"/>
  <c r="B13" i="5"/>
  <c r="C13" i="5" s="1"/>
  <c r="D13" i="5" s="1"/>
  <c r="D11" i="4"/>
  <c r="B12" i="4"/>
  <c r="C12" i="4" s="1"/>
  <c r="B9" i="1"/>
  <c r="C9" i="1" s="1"/>
  <c r="D8" i="1"/>
  <c r="C22" i="11" l="1"/>
  <c r="B23" i="11"/>
  <c r="B18" i="10"/>
  <c r="C17" i="10"/>
  <c r="C18" i="9"/>
  <c r="B19" i="9"/>
  <c r="C18" i="7"/>
  <c r="B19" i="7"/>
  <c r="B19" i="6"/>
  <c r="C18" i="6"/>
  <c r="B14" i="5"/>
  <c r="C14" i="5" s="1"/>
  <c r="D14" i="5" s="1"/>
  <c r="D12" i="4"/>
  <c r="B13" i="4"/>
  <c r="C13" i="4" s="1"/>
  <c r="D9" i="1"/>
  <c r="B10" i="1"/>
  <c r="C10" i="1" s="1"/>
  <c r="B24" i="11" l="1"/>
  <c r="C23" i="11"/>
  <c r="B19" i="10"/>
  <c r="C18" i="10"/>
  <c r="B20" i="9"/>
  <c r="C20" i="9" s="1"/>
  <c r="C19" i="9"/>
  <c r="B20" i="7"/>
  <c r="C19" i="7"/>
  <c r="B20" i="6"/>
  <c r="C19" i="6"/>
  <c r="B15" i="5"/>
  <c r="C15" i="5" s="1"/>
  <c r="D15" i="5" s="1"/>
  <c r="D13" i="4"/>
  <c r="B14" i="4"/>
  <c r="C14" i="4" s="1"/>
  <c r="D10" i="1"/>
  <c r="B11" i="1"/>
  <c r="C11" i="1" s="1"/>
  <c r="C24" i="11" l="1"/>
  <c r="B25" i="11"/>
  <c r="B20" i="10"/>
  <c r="C20" i="10" s="1"/>
  <c r="C19" i="10"/>
  <c r="C20" i="7"/>
  <c r="B21" i="7"/>
  <c r="C21" i="7" s="1"/>
  <c r="B21" i="6"/>
  <c r="C21" i="6" s="1"/>
  <c r="C20" i="6"/>
  <c r="B16" i="5"/>
  <c r="C16" i="5" s="1"/>
  <c r="D16" i="5" s="1"/>
  <c r="D14" i="4"/>
  <c r="B15" i="4"/>
  <c r="C15" i="4" s="1"/>
  <c r="D11" i="1"/>
  <c r="B12" i="1"/>
  <c r="C12" i="1" s="1"/>
  <c r="B26" i="11" l="1"/>
  <c r="C25" i="11"/>
  <c r="B17" i="5"/>
  <c r="C17" i="5" s="1"/>
  <c r="D17" i="5" s="1"/>
  <c r="D15" i="4"/>
  <c r="B16" i="4"/>
  <c r="C16" i="4" s="1"/>
  <c r="D12" i="1"/>
  <c r="B13" i="1"/>
  <c r="C13" i="1" s="1"/>
  <c r="D16" i="4" l="1"/>
  <c r="B27" i="11"/>
  <c r="C26" i="11"/>
  <c r="B17" i="4"/>
  <c r="C17" i="4" s="1"/>
  <c r="B18" i="4" s="1"/>
  <c r="C18" i="4" s="1"/>
  <c r="D18" i="4" s="1"/>
  <c r="D13" i="1"/>
  <c r="B14" i="1"/>
  <c r="C14" i="1" s="1"/>
  <c r="D17" i="4" l="1"/>
  <c r="B19" i="4"/>
  <c r="C19" i="4" s="1"/>
  <c r="C27" i="11"/>
  <c r="D14" i="1"/>
  <c r="B15" i="1"/>
  <c r="C15" i="1" s="1"/>
  <c r="B20" i="4" l="1"/>
  <c r="C20" i="4" s="1"/>
  <c r="B21" i="4" s="1"/>
  <c r="C21" i="4" s="1"/>
  <c r="D19" i="4"/>
  <c r="C28" i="11"/>
  <c r="B29" i="11"/>
  <c r="D15" i="1"/>
  <c r="B16" i="1"/>
  <c r="C16" i="1" s="1"/>
  <c r="D16" i="1" s="1"/>
  <c r="D21" i="4" l="1"/>
  <c r="D20" i="4"/>
  <c r="B22" i="4"/>
  <c r="C22" i="4" s="1"/>
  <c r="C29" i="11"/>
  <c r="B30" i="11"/>
  <c r="D22" i="4" l="1"/>
  <c r="B23" i="4"/>
  <c r="C23" i="4" s="1"/>
  <c r="B31" i="11"/>
  <c r="B32" i="11" s="1"/>
  <c r="B33" i="11" s="1"/>
  <c r="C30" i="11"/>
  <c r="C33" i="11" l="1"/>
  <c r="B34" i="11"/>
  <c r="D23" i="4"/>
  <c r="B24" i="4"/>
  <c r="C24" i="4" s="1"/>
  <c r="C31" i="11"/>
  <c r="D24" i="4" l="1"/>
  <c r="B25" i="4"/>
  <c r="C25" i="4" s="1"/>
  <c r="C32" i="11"/>
  <c r="D25" i="4" l="1"/>
  <c r="B26" i="4"/>
  <c r="C26" i="4" s="1"/>
  <c r="D26" i="4" l="1"/>
  <c r="B27" i="4"/>
  <c r="C27" i="4" s="1"/>
  <c r="B35" i="11"/>
  <c r="C34" i="11"/>
  <c r="D27" i="4" l="1"/>
  <c r="B28" i="4"/>
  <c r="C28" i="4" s="1"/>
  <c r="C35" i="11"/>
  <c r="D28" i="4" l="1"/>
  <c r="B29" i="4"/>
  <c r="C29" i="4" s="1"/>
  <c r="B37" i="11"/>
  <c r="C36" i="11"/>
  <c r="D29" i="4" l="1"/>
  <c r="B30" i="4"/>
  <c r="C30" i="4" s="1"/>
  <c r="B31" i="4" s="1"/>
  <c r="C31" i="4" s="1"/>
  <c r="C37" i="11"/>
  <c r="B38" i="11"/>
  <c r="D31" i="4" l="1"/>
  <c r="D30" i="4"/>
  <c r="B32" i="4"/>
  <c r="C32" i="4" s="1"/>
  <c r="C38" i="11"/>
  <c r="B39" i="11"/>
  <c r="D32" i="4" l="1"/>
  <c r="B40" i="11"/>
  <c r="C39" i="11"/>
  <c r="B33" i="4"/>
  <c r="C33" i="4" s="1"/>
  <c r="B34" i="4" s="1"/>
  <c r="C34" i="4" s="1"/>
  <c r="D34" i="4" l="1"/>
  <c r="B41" i="11"/>
  <c r="C40" i="11"/>
  <c r="D33" i="4"/>
  <c r="B35" i="4"/>
  <c r="C35" i="4" s="1"/>
  <c r="D35" i="4" l="1"/>
  <c r="B36" i="4"/>
  <c r="C36" i="4" s="1"/>
  <c r="C41" i="11"/>
  <c r="B42" i="11"/>
  <c r="D36" i="4" l="1"/>
  <c r="B37" i="4"/>
  <c r="C37" i="4" s="1"/>
  <c r="B43" i="11"/>
  <c r="C42" i="11"/>
  <c r="D37" i="4" l="1"/>
  <c r="B38" i="4"/>
  <c r="C38" i="4" s="1"/>
  <c r="C43" i="11"/>
  <c r="B44" i="11"/>
  <c r="D38" i="4" l="1"/>
  <c r="B39" i="4"/>
  <c r="C39" i="4" s="1"/>
  <c r="C44" i="11"/>
  <c r="B45" i="11"/>
  <c r="D39" i="4" l="1"/>
  <c r="B40" i="4"/>
  <c r="C40" i="4" s="1"/>
  <c r="C45" i="11"/>
  <c r="B46" i="11"/>
  <c r="D40" i="4" l="1"/>
  <c r="B41" i="4"/>
  <c r="C41" i="4" s="1"/>
  <c r="C46" i="11"/>
  <c r="B47" i="11"/>
  <c r="D41" i="4" l="1"/>
  <c r="B42" i="4"/>
  <c r="C42" i="4" s="1"/>
  <c r="C47" i="11"/>
  <c r="B48" i="11"/>
  <c r="D42" i="4" l="1"/>
  <c r="B43" i="4"/>
  <c r="C43" i="4" s="1"/>
  <c r="C48" i="11"/>
  <c r="B49" i="11"/>
  <c r="D43" i="4" l="1"/>
  <c r="B44" i="4"/>
  <c r="C44" i="4" s="1"/>
  <c r="C49" i="11"/>
  <c r="B50" i="11"/>
  <c r="B51" i="11" l="1"/>
  <c r="C50" i="11"/>
  <c r="D44" i="4"/>
  <c r="B45" i="4"/>
  <c r="C45" i="4" s="1"/>
  <c r="B46" i="4" s="1"/>
  <c r="C46" i="4" s="1"/>
  <c r="D46" i="4" l="1"/>
  <c r="D45" i="4"/>
  <c r="B47" i="4"/>
  <c r="C47" i="4" s="1"/>
  <c r="B48" i="4" s="1"/>
  <c r="C48" i="4" s="1"/>
  <c r="B52" i="11"/>
  <c r="C51" i="11"/>
  <c r="D48" i="4" l="1"/>
  <c r="D47" i="4"/>
  <c r="B49" i="4"/>
  <c r="C49" i="4" s="1"/>
  <c r="B53" i="11"/>
  <c r="C52" i="11"/>
  <c r="D49" i="4" l="1"/>
  <c r="B50" i="4"/>
  <c r="C50" i="4" s="1"/>
  <c r="C53" i="11"/>
  <c r="B54" i="11"/>
  <c r="D50" i="4" l="1"/>
  <c r="B55" i="11"/>
  <c r="C54" i="11"/>
  <c r="B51" i="4"/>
  <c r="C51" i="4" s="1"/>
  <c r="B52" i="4" s="1"/>
  <c r="C52" i="4" s="1"/>
  <c r="D52" i="4" l="1"/>
  <c r="B56" i="11"/>
  <c r="C55" i="11"/>
  <c r="D51" i="4"/>
  <c r="B53" i="4"/>
  <c r="C53" i="4" s="1"/>
  <c r="B57" i="11" l="1"/>
  <c r="C56" i="11"/>
  <c r="D53" i="4"/>
  <c r="B54" i="4"/>
  <c r="C54" i="4" s="1"/>
  <c r="B55" i="4" s="1"/>
  <c r="C55" i="4" s="1"/>
  <c r="D55" i="4" l="1"/>
  <c r="D54" i="4"/>
  <c r="B56" i="4"/>
  <c r="C56" i="4" s="1"/>
  <c r="D56" i="4" s="1"/>
  <c r="C57" i="11"/>
  <c r="B58" i="11"/>
  <c r="C58" i="11" l="1"/>
  <c r="B59" i="11"/>
  <c r="B57" i="4"/>
  <c r="C57" i="4" s="1"/>
  <c r="D57" i="4" s="1"/>
  <c r="C59" i="11" l="1"/>
  <c r="B60" i="11"/>
  <c r="C60" i="11" l="1"/>
  <c r="B61" i="11"/>
  <c r="C61" i="11" l="1"/>
  <c r="B62" i="11"/>
  <c r="B63" i="11" l="1"/>
  <c r="C62" i="11"/>
  <c r="B64" i="11" l="1"/>
  <c r="C63" i="11"/>
  <c r="B65" i="11" l="1"/>
  <c r="C64" i="11"/>
  <c r="C65" i="11" l="1"/>
  <c r="B66" i="11"/>
  <c r="B67" i="11" l="1"/>
  <c r="C66" i="11"/>
  <c r="B68" i="11" l="1"/>
  <c r="C67" i="11"/>
  <c r="B69" i="11" l="1"/>
  <c r="C68" i="11"/>
  <c r="B70" i="11" l="1"/>
  <c r="C69" i="11"/>
  <c r="C70" i="11" l="1"/>
  <c r="B71" i="11"/>
  <c r="B72" i="11" l="1"/>
  <c r="C71" i="11"/>
  <c r="B73" i="11" l="1"/>
  <c r="C72" i="11"/>
  <c r="C73" i="11" l="1"/>
  <c r="B74" i="11"/>
  <c r="C74" i="11" l="1"/>
  <c r="B75" i="11"/>
  <c r="B76" i="11" l="1"/>
  <c r="C76" i="11" s="1"/>
  <c r="C75" i="11"/>
</calcChain>
</file>

<file path=xl/sharedStrings.xml><?xml version="1.0" encoding="utf-8"?>
<sst xmlns="http://schemas.openxmlformats.org/spreadsheetml/2006/main" count="385" uniqueCount="151">
  <si>
    <t>Xn</t>
  </si>
  <si>
    <r>
      <t>(X</t>
    </r>
    <r>
      <rPr>
        <b/>
        <vertAlign val="subscript"/>
        <sz val="10"/>
        <color theme="1"/>
        <rFont val="Calibri"/>
        <family val="2"/>
        <scheme val="minor"/>
      </rPr>
      <t>n-1</t>
    </r>
    <r>
      <rPr>
        <b/>
        <sz val="10"/>
        <color theme="1"/>
        <rFont val="Calibri"/>
        <family val="2"/>
        <scheme val="minor"/>
      </rPr>
      <t>)</t>
    </r>
    <r>
      <rPr>
        <b/>
        <vertAlign val="superscript"/>
        <sz val="10"/>
        <color theme="1"/>
        <rFont val="Calibri"/>
        <family val="2"/>
        <scheme val="minor"/>
      </rPr>
      <t>2</t>
    </r>
  </si>
  <si>
    <t>Número aleatorio</t>
  </si>
  <si>
    <r>
      <t>X</t>
    </r>
    <r>
      <rPr>
        <vertAlign val="subscript"/>
        <sz val="10"/>
        <color theme="1"/>
        <rFont val="Calibri"/>
        <family val="2"/>
        <scheme val="minor"/>
      </rPr>
      <t>0</t>
    </r>
  </si>
  <si>
    <r>
      <t>X</t>
    </r>
    <r>
      <rPr>
        <vertAlign val="subscript"/>
        <sz val="10"/>
        <color theme="1"/>
        <rFont val="Calibri"/>
        <family val="2"/>
        <scheme val="minor"/>
      </rPr>
      <t>1</t>
    </r>
  </si>
  <si>
    <r>
      <t>X</t>
    </r>
    <r>
      <rPr>
        <vertAlign val="subscript"/>
        <sz val="10"/>
        <color theme="1"/>
        <rFont val="Calibri"/>
        <family val="2"/>
        <scheme val="minor"/>
      </rPr>
      <t>2</t>
    </r>
  </si>
  <si>
    <r>
      <t>X</t>
    </r>
    <r>
      <rPr>
        <vertAlign val="subscript"/>
        <sz val="10"/>
        <color theme="1"/>
        <rFont val="Calibri"/>
        <family val="2"/>
        <scheme val="minor"/>
      </rPr>
      <t>3</t>
    </r>
  </si>
  <si>
    <r>
      <t>X</t>
    </r>
    <r>
      <rPr>
        <vertAlign val="subscript"/>
        <sz val="10"/>
        <color theme="1"/>
        <rFont val="Calibri"/>
        <family val="2"/>
        <scheme val="minor"/>
      </rPr>
      <t>4</t>
    </r>
  </si>
  <si>
    <r>
      <t>X</t>
    </r>
    <r>
      <rPr>
        <vertAlign val="subscript"/>
        <sz val="10"/>
        <color theme="1"/>
        <rFont val="Calibri"/>
        <family val="2"/>
        <scheme val="minor"/>
      </rPr>
      <t>5</t>
    </r>
  </si>
  <si>
    <r>
      <t>X</t>
    </r>
    <r>
      <rPr>
        <vertAlign val="subscript"/>
        <sz val="10"/>
        <color theme="1"/>
        <rFont val="Calibri"/>
        <family val="2"/>
        <scheme val="minor"/>
      </rPr>
      <t>6</t>
    </r>
  </si>
  <si>
    <r>
      <t>X</t>
    </r>
    <r>
      <rPr>
        <vertAlign val="subscript"/>
        <sz val="10"/>
        <color theme="1"/>
        <rFont val="Calibri"/>
        <family val="2"/>
        <scheme val="minor"/>
      </rPr>
      <t>7</t>
    </r>
  </si>
  <si>
    <r>
      <t>X</t>
    </r>
    <r>
      <rPr>
        <vertAlign val="subscript"/>
        <sz val="10"/>
        <color theme="1"/>
        <rFont val="Calibri"/>
        <family val="2"/>
        <scheme val="minor"/>
      </rPr>
      <t>8</t>
    </r>
  </si>
  <si>
    <r>
      <t>X</t>
    </r>
    <r>
      <rPr>
        <vertAlign val="subscript"/>
        <sz val="10"/>
        <color theme="1"/>
        <rFont val="Calibri"/>
        <family val="2"/>
        <scheme val="minor"/>
      </rPr>
      <t>9</t>
    </r>
  </si>
  <si>
    <r>
      <t>X</t>
    </r>
    <r>
      <rPr>
        <vertAlign val="subscript"/>
        <sz val="10"/>
        <color theme="1"/>
        <rFont val="Calibri"/>
        <family val="2"/>
        <scheme val="minor"/>
      </rPr>
      <t>10</t>
    </r>
  </si>
  <si>
    <t>ALGORITMO DE CUADRADOS MEDIOS</t>
  </si>
  <si>
    <t>NUMEROS PSEUDOALEATORIOS</t>
  </si>
  <si>
    <t>ALGORITMOS DE PRODUCTOS MEDIOS</t>
  </si>
  <si>
    <r>
      <t>X</t>
    </r>
    <r>
      <rPr>
        <b/>
        <vertAlign val="subscript"/>
        <sz val="10"/>
        <color theme="1"/>
        <rFont val="Calibri"/>
        <family val="2"/>
        <scheme val="minor"/>
      </rPr>
      <t xml:space="preserve">n-2 </t>
    </r>
    <r>
      <rPr>
        <b/>
        <sz val="10"/>
        <color theme="1"/>
        <rFont val="Calibri"/>
        <family val="2"/>
        <scheme val="minor"/>
      </rPr>
      <t>* X</t>
    </r>
    <r>
      <rPr>
        <b/>
        <vertAlign val="subscript"/>
        <sz val="10"/>
        <color theme="1"/>
        <rFont val="Calibri"/>
        <family val="2"/>
        <scheme val="minor"/>
      </rPr>
      <t>n-1</t>
    </r>
  </si>
  <si>
    <r>
      <t>X</t>
    </r>
    <r>
      <rPr>
        <vertAlign val="subscript"/>
        <sz val="10"/>
        <color theme="1"/>
        <rFont val="Calibri"/>
        <family val="2"/>
        <scheme val="minor"/>
      </rPr>
      <t>11</t>
    </r>
  </si>
  <si>
    <t>ALGORITMOS DE MULTIPLICADOR CONSTANTE</t>
  </si>
  <si>
    <r>
      <t>K</t>
    </r>
    <r>
      <rPr>
        <b/>
        <vertAlign val="subscript"/>
        <sz val="10"/>
        <color theme="1"/>
        <rFont val="Calibri"/>
        <family val="2"/>
        <scheme val="minor"/>
      </rPr>
      <t xml:space="preserve"> </t>
    </r>
    <r>
      <rPr>
        <b/>
        <sz val="10"/>
        <color theme="1"/>
        <rFont val="Calibri"/>
        <family val="2"/>
        <scheme val="minor"/>
      </rPr>
      <t>* X</t>
    </r>
    <r>
      <rPr>
        <b/>
        <vertAlign val="subscript"/>
        <sz val="10"/>
        <color theme="1"/>
        <rFont val="Calibri"/>
        <family val="2"/>
        <scheme val="minor"/>
      </rPr>
      <t>n-1</t>
    </r>
  </si>
  <si>
    <t>K=</t>
  </si>
  <si>
    <t>ALGORITMOS LINEAL</t>
  </si>
  <si>
    <t xml:space="preserve">Xo </t>
  </si>
  <si>
    <t>a</t>
  </si>
  <si>
    <t>c</t>
  </si>
  <si>
    <t>m</t>
  </si>
  <si>
    <t>Xo es la semilla</t>
  </si>
  <si>
    <t>a es la constante multiplicativa</t>
  </si>
  <si>
    <t>c es la constante aditiva</t>
  </si>
  <si>
    <t>m es el modulo</t>
  </si>
  <si>
    <t>Xo, a, c, m debe ser &gt; 0 y numeros enteros</t>
  </si>
  <si>
    <t>el maximo periodo de vida se representa con la n</t>
  </si>
  <si>
    <t>m=2g</t>
  </si>
  <si>
    <t>a= 1+K</t>
  </si>
  <si>
    <t>condiciones</t>
  </si>
  <si>
    <t>k debe ser entero</t>
  </si>
  <si>
    <t xml:space="preserve">c relativamente primo a m </t>
  </si>
  <si>
    <t>g debe ser entero</t>
  </si>
  <si>
    <t>k</t>
  </si>
  <si>
    <t>g</t>
  </si>
  <si>
    <t>para verificar k (a-1)/4 es igual a entero</t>
  </si>
  <si>
    <t>raiz cuadrada de m = 2 , si es diferente no cumple</t>
  </si>
  <si>
    <t>(aXn-1+c) mod (m)</t>
  </si>
  <si>
    <t>ALGORITMOS CONGRUENCIAL ADITIVO</t>
  </si>
  <si>
    <t>(Xn-1+Xn-4) mod m</t>
  </si>
  <si>
    <t>ALGORITMOS CONGRUENCIAL MULTIPLICATIVO</t>
  </si>
  <si>
    <t>(aXn-1) mod (m)</t>
  </si>
  <si>
    <t>a= 3+8K</t>
  </si>
  <si>
    <t>K = Valor numero entero</t>
  </si>
  <si>
    <t>Xo debe ser un numero impar</t>
  </si>
  <si>
    <t>g es un numero entero</t>
  </si>
  <si>
    <t>N= m/4 = 2^g-2</t>
  </si>
  <si>
    <t>N = periodo de vida</t>
  </si>
  <si>
    <t>maximo periodo de vida = 8</t>
  </si>
  <si>
    <t>8= m/4</t>
  </si>
  <si>
    <t>ALGORITMOS CONGRUENCIALCUADRATICO</t>
  </si>
  <si>
    <t>b</t>
  </si>
  <si>
    <t>admin</t>
  </si>
  <si>
    <t>TRIACOM</t>
  </si>
  <si>
    <r>
      <t>(aXn-1</t>
    </r>
    <r>
      <rPr>
        <b/>
        <sz val="10"/>
        <color theme="1"/>
        <rFont val="Calibri"/>
        <family val="2"/>
      </rPr>
      <t>²</t>
    </r>
    <r>
      <rPr>
        <b/>
        <sz val="10"/>
        <color theme="1"/>
        <rFont val="Calibri"/>
        <family val="2"/>
        <scheme val="minor"/>
      </rPr>
      <t xml:space="preserve">+bx n-1+c) mod m </t>
    </r>
  </si>
  <si>
    <r>
      <t>X</t>
    </r>
    <r>
      <rPr>
        <vertAlign val="subscript"/>
        <sz val="10"/>
        <color theme="1"/>
        <rFont val="Calibri"/>
        <family val="2"/>
        <scheme val="minor"/>
      </rPr>
      <t>11</t>
    </r>
    <r>
      <rPr>
        <sz val="11"/>
        <color theme="1"/>
        <rFont val="Calibri"/>
        <family val="2"/>
        <scheme val="minor"/>
      </rPr>
      <t/>
    </r>
  </si>
  <si>
    <r>
      <t>X</t>
    </r>
    <r>
      <rPr>
        <vertAlign val="subscript"/>
        <sz val="10"/>
        <color theme="1"/>
        <rFont val="Calibri"/>
        <family val="2"/>
        <scheme val="minor"/>
      </rPr>
      <t>12</t>
    </r>
    <r>
      <rPr>
        <sz val="11"/>
        <color theme="1"/>
        <rFont val="Calibri"/>
        <family val="2"/>
        <scheme val="minor"/>
      </rPr>
      <t/>
    </r>
  </si>
  <si>
    <r>
      <t>X</t>
    </r>
    <r>
      <rPr>
        <vertAlign val="subscript"/>
        <sz val="10"/>
        <color theme="1"/>
        <rFont val="Calibri"/>
        <family val="2"/>
        <scheme val="minor"/>
      </rPr>
      <t>13</t>
    </r>
    <r>
      <rPr>
        <sz val="11"/>
        <color theme="1"/>
        <rFont val="Calibri"/>
        <family val="2"/>
        <scheme val="minor"/>
      </rPr>
      <t/>
    </r>
  </si>
  <si>
    <r>
      <t>X</t>
    </r>
    <r>
      <rPr>
        <vertAlign val="subscript"/>
        <sz val="10"/>
        <color theme="1"/>
        <rFont val="Calibri"/>
        <family val="2"/>
        <scheme val="minor"/>
      </rPr>
      <t>14</t>
    </r>
    <r>
      <rPr>
        <sz val="11"/>
        <color theme="1"/>
        <rFont val="Calibri"/>
        <family val="2"/>
        <scheme val="minor"/>
      </rPr>
      <t/>
    </r>
  </si>
  <si>
    <r>
      <t>X</t>
    </r>
    <r>
      <rPr>
        <vertAlign val="subscript"/>
        <sz val="10"/>
        <color theme="1"/>
        <rFont val="Calibri"/>
        <family val="2"/>
        <scheme val="minor"/>
      </rPr>
      <t>15</t>
    </r>
    <r>
      <rPr>
        <sz val="11"/>
        <color theme="1"/>
        <rFont val="Calibri"/>
        <family val="2"/>
        <scheme val="minor"/>
      </rPr>
      <t/>
    </r>
  </si>
  <si>
    <r>
      <t>X</t>
    </r>
    <r>
      <rPr>
        <vertAlign val="subscript"/>
        <sz val="10"/>
        <color theme="1"/>
        <rFont val="Calibri"/>
        <family val="2"/>
        <scheme val="minor"/>
      </rPr>
      <t>16</t>
    </r>
    <r>
      <rPr>
        <sz val="11"/>
        <color theme="1"/>
        <rFont val="Calibri"/>
        <family val="2"/>
        <scheme val="minor"/>
      </rPr>
      <t/>
    </r>
  </si>
  <si>
    <r>
      <t>X</t>
    </r>
    <r>
      <rPr>
        <vertAlign val="subscript"/>
        <sz val="10"/>
        <color theme="1"/>
        <rFont val="Calibri"/>
        <family val="2"/>
        <scheme val="minor"/>
      </rPr>
      <t>17</t>
    </r>
    <r>
      <rPr>
        <sz val="11"/>
        <color theme="1"/>
        <rFont val="Calibri"/>
        <family val="2"/>
        <scheme val="minor"/>
      </rPr>
      <t/>
    </r>
  </si>
  <si>
    <r>
      <t>X</t>
    </r>
    <r>
      <rPr>
        <vertAlign val="subscript"/>
        <sz val="10"/>
        <color theme="1"/>
        <rFont val="Calibri"/>
        <family val="2"/>
        <scheme val="minor"/>
      </rPr>
      <t>18</t>
    </r>
    <r>
      <rPr>
        <sz val="11"/>
        <color theme="1"/>
        <rFont val="Calibri"/>
        <family val="2"/>
        <scheme val="minor"/>
      </rPr>
      <t/>
    </r>
  </si>
  <si>
    <r>
      <t>X</t>
    </r>
    <r>
      <rPr>
        <vertAlign val="subscript"/>
        <sz val="10"/>
        <color theme="1"/>
        <rFont val="Calibri"/>
        <family val="2"/>
        <scheme val="minor"/>
      </rPr>
      <t>19</t>
    </r>
    <r>
      <rPr>
        <sz val="11"/>
        <color theme="1"/>
        <rFont val="Calibri"/>
        <family val="2"/>
        <scheme val="minor"/>
      </rPr>
      <t/>
    </r>
  </si>
  <si>
    <r>
      <t>X</t>
    </r>
    <r>
      <rPr>
        <vertAlign val="subscript"/>
        <sz val="10"/>
        <color theme="1"/>
        <rFont val="Calibri"/>
        <family val="2"/>
        <scheme val="minor"/>
      </rPr>
      <t>20</t>
    </r>
    <r>
      <rPr>
        <sz val="11"/>
        <color theme="1"/>
        <rFont val="Calibri"/>
        <family val="2"/>
        <scheme val="minor"/>
      </rPr>
      <t/>
    </r>
  </si>
  <si>
    <t>N=m</t>
  </si>
  <si>
    <t>a es un numero par</t>
  </si>
  <si>
    <t>c es impar</t>
  </si>
  <si>
    <r>
      <t>m= 2</t>
    </r>
    <r>
      <rPr>
        <sz val="11"/>
        <color theme="1"/>
        <rFont val="Calibri"/>
        <family val="2"/>
      </rPr>
      <t>g</t>
    </r>
  </si>
  <si>
    <t>g es entero</t>
  </si>
  <si>
    <t>(b-1) mod 4=2</t>
  </si>
  <si>
    <t>ALGORITMOS DE BLUM, BLUM Y SHUB</t>
  </si>
  <si>
    <r>
      <t>(aXn-1</t>
    </r>
    <r>
      <rPr>
        <b/>
        <sz val="10"/>
        <color theme="1"/>
        <rFont val="Calibri"/>
        <family val="2"/>
      </rPr>
      <t>²</t>
    </r>
    <r>
      <rPr>
        <b/>
        <sz val="10"/>
        <color theme="1"/>
        <rFont val="Calibri"/>
        <family val="2"/>
        <scheme val="minor"/>
      </rPr>
      <t xml:space="preserve">) mod m </t>
    </r>
  </si>
  <si>
    <t>PROPIEDADES DE LOS NUMEROS PSEUDOALEATORIOS ENTRE 0 Y 1</t>
  </si>
  <si>
    <t>MEDIA</t>
  </si>
  <si>
    <t>M= 0.5</t>
  </si>
  <si>
    <t>PRUEBAS DE MEDIAS</t>
  </si>
  <si>
    <t>r=</t>
  </si>
  <si>
    <t xml:space="preserve">Nivel de aceptacion </t>
  </si>
  <si>
    <t>n= cantidad de numeros</t>
  </si>
  <si>
    <t>LI</t>
  </si>
  <si>
    <t>Ls</t>
  </si>
  <si>
    <t>promedio</t>
  </si>
  <si>
    <r>
      <t>X</t>
    </r>
    <r>
      <rPr>
        <vertAlign val="subscript"/>
        <sz val="10"/>
        <color theme="1"/>
        <rFont val="Calibri"/>
        <family val="2"/>
        <scheme val="minor"/>
      </rPr>
      <t>21</t>
    </r>
    <r>
      <rPr>
        <sz val="11"/>
        <color theme="1"/>
        <rFont val="Calibri"/>
        <family val="2"/>
        <scheme val="minor"/>
      </rPr>
      <t/>
    </r>
  </si>
  <si>
    <r>
      <t>X</t>
    </r>
    <r>
      <rPr>
        <vertAlign val="subscript"/>
        <sz val="10"/>
        <color theme="1"/>
        <rFont val="Calibri"/>
        <family val="2"/>
        <scheme val="minor"/>
      </rPr>
      <t>22</t>
    </r>
    <r>
      <rPr>
        <sz val="11"/>
        <color theme="1"/>
        <rFont val="Calibri"/>
        <family val="2"/>
        <scheme val="minor"/>
      </rPr>
      <t/>
    </r>
  </si>
  <si>
    <r>
      <t>X</t>
    </r>
    <r>
      <rPr>
        <vertAlign val="subscript"/>
        <sz val="10"/>
        <color theme="1"/>
        <rFont val="Calibri"/>
        <family val="2"/>
        <scheme val="minor"/>
      </rPr>
      <t>23</t>
    </r>
    <r>
      <rPr>
        <sz val="11"/>
        <color theme="1"/>
        <rFont val="Calibri"/>
        <family val="2"/>
        <scheme val="minor"/>
      </rPr>
      <t/>
    </r>
  </si>
  <si>
    <r>
      <t>X</t>
    </r>
    <r>
      <rPr>
        <vertAlign val="subscript"/>
        <sz val="10"/>
        <color theme="1"/>
        <rFont val="Calibri"/>
        <family val="2"/>
        <scheme val="minor"/>
      </rPr>
      <t>24</t>
    </r>
    <r>
      <rPr>
        <sz val="11"/>
        <color theme="1"/>
        <rFont val="Calibri"/>
        <family val="2"/>
        <scheme val="minor"/>
      </rPr>
      <t/>
    </r>
  </si>
  <si>
    <r>
      <t>X</t>
    </r>
    <r>
      <rPr>
        <vertAlign val="subscript"/>
        <sz val="10"/>
        <color theme="1"/>
        <rFont val="Calibri"/>
        <family val="2"/>
        <scheme val="minor"/>
      </rPr>
      <t>25</t>
    </r>
    <r>
      <rPr>
        <sz val="11"/>
        <color theme="1"/>
        <rFont val="Calibri"/>
        <family val="2"/>
        <scheme val="minor"/>
      </rPr>
      <t/>
    </r>
  </si>
  <si>
    <r>
      <t>X</t>
    </r>
    <r>
      <rPr>
        <vertAlign val="subscript"/>
        <sz val="10"/>
        <color theme="1"/>
        <rFont val="Calibri"/>
        <family val="2"/>
        <scheme val="minor"/>
      </rPr>
      <t>26</t>
    </r>
    <r>
      <rPr>
        <sz val="11"/>
        <color theme="1"/>
        <rFont val="Calibri"/>
        <family val="2"/>
        <scheme val="minor"/>
      </rPr>
      <t/>
    </r>
  </si>
  <si>
    <r>
      <t>X</t>
    </r>
    <r>
      <rPr>
        <vertAlign val="subscript"/>
        <sz val="10"/>
        <color theme="1"/>
        <rFont val="Calibri"/>
        <family val="2"/>
        <scheme val="minor"/>
      </rPr>
      <t>27</t>
    </r>
    <r>
      <rPr>
        <sz val="11"/>
        <color theme="1"/>
        <rFont val="Calibri"/>
        <family val="2"/>
        <scheme val="minor"/>
      </rPr>
      <t/>
    </r>
  </si>
  <si>
    <r>
      <t>X</t>
    </r>
    <r>
      <rPr>
        <vertAlign val="subscript"/>
        <sz val="10"/>
        <color theme="1"/>
        <rFont val="Calibri"/>
        <family val="2"/>
        <scheme val="minor"/>
      </rPr>
      <t>28</t>
    </r>
    <r>
      <rPr>
        <sz val="11"/>
        <color theme="1"/>
        <rFont val="Calibri"/>
        <family val="2"/>
        <scheme val="minor"/>
      </rPr>
      <t/>
    </r>
  </si>
  <si>
    <r>
      <t>X</t>
    </r>
    <r>
      <rPr>
        <vertAlign val="subscript"/>
        <sz val="10"/>
        <color theme="1"/>
        <rFont val="Calibri"/>
        <family val="2"/>
        <scheme val="minor"/>
      </rPr>
      <t>29</t>
    </r>
    <r>
      <rPr>
        <sz val="11"/>
        <color theme="1"/>
        <rFont val="Calibri"/>
        <family val="2"/>
        <scheme val="minor"/>
      </rPr>
      <t/>
    </r>
  </si>
  <si>
    <r>
      <t>X</t>
    </r>
    <r>
      <rPr>
        <vertAlign val="subscript"/>
        <sz val="10"/>
        <color theme="1"/>
        <rFont val="Calibri"/>
        <family val="2"/>
        <scheme val="minor"/>
      </rPr>
      <t>30</t>
    </r>
    <r>
      <rPr>
        <sz val="11"/>
        <color theme="1"/>
        <rFont val="Calibri"/>
        <family val="2"/>
        <scheme val="minor"/>
      </rPr>
      <t/>
    </r>
  </si>
  <si>
    <r>
      <t>X</t>
    </r>
    <r>
      <rPr>
        <vertAlign val="subscript"/>
        <sz val="10"/>
        <color theme="1"/>
        <rFont val="Calibri"/>
        <family val="2"/>
        <scheme val="minor"/>
      </rPr>
      <t>31</t>
    </r>
    <r>
      <rPr>
        <sz val="11"/>
        <color theme="1"/>
        <rFont val="Calibri"/>
        <family val="2"/>
        <scheme val="minor"/>
      </rPr>
      <t/>
    </r>
  </si>
  <si>
    <r>
      <t>X</t>
    </r>
    <r>
      <rPr>
        <vertAlign val="subscript"/>
        <sz val="10"/>
        <color theme="1"/>
        <rFont val="Calibri"/>
        <family val="2"/>
        <scheme val="minor"/>
      </rPr>
      <t>32</t>
    </r>
    <r>
      <rPr>
        <sz val="11"/>
        <color theme="1"/>
        <rFont val="Calibri"/>
        <family val="2"/>
        <scheme val="minor"/>
      </rPr>
      <t/>
    </r>
  </si>
  <si>
    <r>
      <t>X</t>
    </r>
    <r>
      <rPr>
        <vertAlign val="subscript"/>
        <sz val="10"/>
        <color theme="1"/>
        <rFont val="Calibri"/>
        <family val="2"/>
        <scheme val="minor"/>
      </rPr>
      <t>33</t>
    </r>
    <r>
      <rPr>
        <sz val="11"/>
        <color theme="1"/>
        <rFont val="Calibri"/>
        <family val="2"/>
        <scheme val="minor"/>
      </rPr>
      <t/>
    </r>
  </si>
  <si>
    <r>
      <t>X</t>
    </r>
    <r>
      <rPr>
        <vertAlign val="subscript"/>
        <sz val="10"/>
        <color theme="1"/>
        <rFont val="Calibri"/>
        <family val="2"/>
        <scheme val="minor"/>
      </rPr>
      <t>34</t>
    </r>
    <r>
      <rPr>
        <sz val="11"/>
        <color theme="1"/>
        <rFont val="Calibri"/>
        <family val="2"/>
        <scheme val="minor"/>
      </rPr>
      <t/>
    </r>
  </si>
  <si>
    <r>
      <t>X</t>
    </r>
    <r>
      <rPr>
        <vertAlign val="subscript"/>
        <sz val="10"/>
        <color theme="1"/>
        <rFont val="Calibri"/>
        <family val="2"/>
        <scheme val="minor"/>
      </rPr>
      <t>35</t>
    </r>
    <r>
      <rPr>
        <sz val="11"/>
        <color theme="1"/>
        <rFont val="Calibri"/>
        <family val="2"/>
        <scheme val="minor"/>
      </rPr>
      <t/>
    </r>
  </si>
  <si>
    <r>
      <t>X</t>
    </r>
    <r>
      <rPr>
        <vertAlign val="subscript"/>
        <sz val="10"/>
        <color theme="1"/>
        <rFont val="Calibri"/>
        <family val="2"/>
        <scheme val="minor"/>
      </rPr>
      <t>36</t>
    </r>
    <r>
      <rPr>
        <sz val="11"/>
        <color theme="1"/>
        <rFont val="Calibri"/>
        <family val="2"/>
        <scheme val="minor"/>
      </rPr>
      <t/>
    </r>
  </si>
  <si>
    <r>
      <t>X</t>
    </r>
    <r>
      <rPr>
        <vertAlign val="subscript"/>
        <sz val="10"/>
        <color theme="1"/>
        <rFont val="Calibri"/>
        <family val="2"/>
        <scheme val="minor"/>
      </rPr>
      <t>37</t>
    </r>
    <r>
      <rPr>
        <sz val="11"/>
        <color theme="1"/>
        <rFont val="Calibri"/>
        <family val="2"/>
        <scheme val="minor"/>
      </rPr>
      <t/>
    </r>
  </si>
  <si>
    <r>
      <t>X</t>
    </r>
    <r>
      <rPr>
        <vertAlign val="subscript"/>
        <sz val="10"/>
        <color theme="1"/>
        <rFont val="Calibri"/>
        <family val="2"/>
        <scheme val="minor"/>
      </rPr>
      <t>38</t>
    </r>
    <r>
      <rPr>
        <sz val="11"/>
        <color theme="1"/>
        <rFont val="Calibri"/>
        <family val="2"/>
        <scheme val="minor"/>
      </rPr>
      <t/>
    </r>
  </si>
  <si>
    <r>
      <t>X</t>
    </r>
    <r>
      <rPr>
        <vertAlign val="subscript"/>
        <sz val="10"/>
        <color theme="1"/>
        <rFont val="Calibri"/>
        <family val="2"/>
        <scheme val="minor"/>
      </rPr>
      <t>39</t>
    </r>
    <r>
      <rPr>
        <sz val="11"/>
        <color theme="1"/>
        <rFont val="Calibri"/>
        <family val="2"/>
        <scheme val="minor"/>
      </rPr>
      <t/>
    </r>
  </si>
  <si>
    <r>
      <t>X</t>
    </r>
    <r>
      <rPr>
        <vertAlign val="subscript"/>
        <sz val="10"/>
        <color theme="1"/>
        <rFont val="Calibri"/>
        <family val="2"/>
        <scheme val="minor"/>
      </rPr>
      <t>40</t>
    </r>
    <r>
      <rPr>
        <sz val="11"/>
        <color theme="1"/>
        <rFont val="Calibri"/>
        <family val="2"/>
        <scheme val="minor"/>
      </rPr>
      <t/>
    </r>
  </si>
  <si>
    <r>
      <t>X</t>
    </r>
    <r>
      <rPr>
        <vertAlign val="subscript"/>
        <sz val="10"/>
        <color theme="1"/>
        <rFont val="Calibri"/>
        <family val="2"/>
        <scheme val="minor"/>
      </rPr>
      <t>41</t>
    </r>
    <r>
      <rPr>
        <sz val="11"/>
        <color theme="1"/>
        <rFont val="Calibri"/>
        <family val="2"/>
        <scheme val="minor"/>
      </rPr>
      <t/>
    </r>
  </si>
  <si>
    <r>
      <t>X</t>
    </r>
    <r>
      <rPr>
        <vertAlign val="subscript"/>
        <sz val="10"/>
        <color theme="1"/>
        <rFont val="Calibri"/>
        <family val="2"/>
        <scheme val="minor"/>
      </rPr>
      <t>42</t>
    </r>
    <r>
      <rPr>
        <sz val="11"/>
        <color theme="1"/>
        <rFont val="Calibri"/>
        <family val="2"/>
        <scheme val="minor"/>
      </rPr>
      <t/>
    </r>
  </si>
  <si>
    <r>
      <t>X</t>
    </r>
    <r>
      <rPr>
        <vertAlign val="subscript"/>
        <sz val="10"/>
        <color theme="1"/>
        <rFont val="Calibri"/>
        <family val="2"/>
        <scheme val="minor"/>
      </rPr>
      <t>43</t>
    </r>
    <r>
      <rPr>
        <sz val="11"/>
        <color theme="1"/>
        <rFont val="Calibri"/>
        <family val="2"/>
        <scheme val="minor"/>
      </rPr>
      <t/>
    </r>
  </si>
  <si>
    <r>
      <t>X</t>
    </r>
    <r>
      <rPr>
        <vertAlign val="subscript"/>
        <sz val="10"/>
        <color theme="1"/>
        <rFont val="Calibri"/>
        <family val="2"/>
        <scheme val="minor"/>
      </rPr>
      <t>44</t>
    </r>
    <r>
      <rPr>
        <sz val="11"/>
        <color theme="1"/>
        <rFont val="Calibri"/>
        <family val="2"/>
        <scheme val="minor"/>
      </rPr>
      <t/>
    </r>
  </si>
  <si>
    <r>
      <t>X</t>
    </r>
    <r>
      <rPr>
        <vertAlign val="subscript"/>
        <sz val="10"/>
        <color theme="1"/>
        <rFont val="Calibri"/>
        <family val="2"/>
        <scheme val="minor"/>
      </rPr>
      <t>45</t>
    </r>
    <r>
      <rPr>
        <sz val="11"/>
        <color theme="1"/>
        <rFont val="Calibri"/>
        <family val="2"/>
        <scheme val="minor"/>
      </rPr>
      <t/>
    </r>
  </si>
  <si>
    <r>
      <t>X</t>
    </r>
    <r>
      <rPr>
        <vertAlign val="subscript"/>
        <sz val="10"/>
        <color theme="1"/>
        <rFont val="Calibri"/>
        <family val="2"/>
        <scheme val="minor"/>
      </rPr>
      <t>46</t>
    </r>
    <r>
      <rPr>
        <sz val="11"/>
        <color theme="1"/>
        <rFont val="Calibri"/>
        <family val="2"/>
        <scheme val="minor"/>
      </rPr>
      <t/>
    </r>
  </si>
  <si>
    <r>
      <t>X</t>
    </r>
    <r>
      <rPr>
        <vertAlign val="subscript"/>
        <sz val="10"/>
        <color theme="1"/>
        <rFont val="Calibri"/>
        <family val="2"/>
        <scheme val="minor"/>
      </rPr>
      <t>47</t>
    </r>
    <r>
      <rPr>
        <sz val="11"/>
        <color theme="1"/>
        <rFont val="Calibri"/>
        <family val="2"/>
        <scheme val="minor"/>
      </rPr>
      <t/>
    </r>
  </si>
  <si>
    <r>
      <t>X</t>
    </r>
    <r>
      <rPr>
        <vertAlign val="subscript"/>
        <sz val="10"/>
        <color theme="1"/>
        <rFont val="Calibri"/>
        <family val="2"/>
        <scheme val="minor"/>
      </rPr>
      <t>48</t>
    </r>
    <r>
      <rPr>
        <sz val="11"/>
        <color theme="1"/>
        <rFont val="Calibri"/>
        <family val="2"/>
        <scheme val="minor"/>
      </rPr>
      <t/>
    </r>
  </si>
  <si>
    <r>
      <t>X</t>
    </r>
    <r>
      <rPr>
        <vertAlign val="subscript"/>
        <sz val="10"/>
        <color theme="1"/>
        <rFont val="Calibri"/>
        <family val="2"/>
        <scheme val="minor"/>
      </rPr>
      <t>49</t>
    </r>
    <r>
      <rPr>
        <sz val="11"/>
        <color theme="1"/>
        <rFont val="Calibri"/>
        <family val="2"/>
        <scheme val="minor"/>
      </rPr>
      <t/>
    </r>
  </si>
  <si>
    <r>
      <t>X</t>
    </r>
    <r>
      <rPr>
        <vertAlign val="subscript"/>
        <sz val="10"/>
        <color theme="1"/>
        <rFont val="Calibri"/>
        <family val="2"/>
        <scheme val="minor"/>
      </rPr>
      <t>50</t>
    </r>
    <r>
      <rPr>
        <sz val="11"/>
        <color theme="1"/>
        <rFont val="Calibri"/>
        <family val="2"/>
        <scheme val="minor"/>
      </rPr>
      <t/>
    </r>
  </si>
  <si>
    <r>
      <t>X</t>
    </r>
    <r>
      <rPr>
        <vertAlign val="subscript"/>
        <sz val="10"/>
        <color theme="1"/>
        <rFont val="Calibri"/>
        <family val="2"/>
        <scheme val="minor"/>
      </rPr>
      <t>51</t>
    </r>
    <r>
      <rPr>
        <sz val="11"/>
        <color theme="1"/>
        <rFont val="Calibri"/>
        <family val="2"/>
        <scheme val="minor"/>
      </rPr>
      <t/>
    </r>
  </si>
  <si>
    <r>
      <t>X</t>
    </r>
    <r>
      <rPr>
        <vertAlign val="subscript"/>
        <sz val="10"/>
        <color theme="1"/>
        <rFont val="Calibri"/>
        <family val="2"/>
        <scheme val="minor"/>
      </rPr>
      <t>52</t>
    </r>
    <r>
      <rPr>
        <sz val="11"/>
        <color theme="1"/>
        <rFont val="Calibri"/>
        <family val="2"/>
        <scheme val="minor"/>
      </rPr>
      <t/>
    </r>
  </si>
  <si>
    <r>
      <t>X</t>
    </r>
    <r>
      <rPr>
        <vertAlign val="subscript"/>
        <sz val="10"/>
        <color theme="1"/>
        <rFont val="Calibri"/>
        <family val="2"/>
        <scheme val="minor"/>
      </rPr>
      <t>53</t>
    </r>
    <r>
      <rPr>
        <sz val="11"/>
        <color theme="1"/>
        <rFont val="Calibri"/>
        <family val="2"/>
        <scheme val="minor"/>
      </rPr>
      <t/>
    </r>
  </si>
  <si>
    <r>
      <t>X</t>
    </r>
    <r>
      <rPr>
        <vertAlign val="subscript"/>
        <sz val="10"/>
        <color theme="1"/>
        <rFont val="Calibri"/>
        <family val="2"/>
        <scheme val="minor"/>
      </rPr>
      <t>54</t>
    </r>
    <r>
      <rPr>
        <sz val="11"/>
        <color theme="1"/>
        <rFont val="Calibri"/>
        <family val="2"/>
        <scheme val="minor"/>
      </rPr>
      <t/>
    </r>
  </si>
  <si>
    <r>
      <t>X</t>
    </r>
    <r>
      <rPr>
        <vertAlign val="subscript"/>
        <sz val="10"/>
        <color theme="1"/>
        <rFont val="Calibri"/>
        <family val="2"/>
        <scheme val="minor"/>
      </rPr>
      <t>55</t>
    </r>
    <r>
      <rPr>
        <sz val="11"/>
        <color theme="1"/>
        <rFont val="Calibri"/>
        <family val="2"/>
        <scheme val="minor"/>
      </rPr>
      <t/>
    </r>
  </si>
  <si>
    <r>
      <t>X</t>
    </r>
    <r>
      <rPr>
        <vertAlign val="subscript"/>
        <sz val="10"/>
        <color theme="1"/>
        <rFont val="Calibri"/>
        <family val="2"/>
        <scheme val="minor"/>
      </rPr>
      <t>56</t>
    </r>
    <r>
      <rPr>
        <sz val="11"/>
        <color theme="1"/>
        <rFont val="Calibri"/>
        <family val="2"/>
        <scheme val="minor"/>
      </rPr>
      <t/>
    </r>
  </si>
  <si>
    <r>
      <t>X</t>
    </r>
    <r>
      <rPr>
        <vertAlign val="subscript"/>
        <sz val="10"/>
        <color theme="1"/>
        <rFont val="Calibri"/>
        <family val="2"/>
        <scheme val="minor"/>
      </rPr>
      <t>57</t>
    </r>
    <r>
      <rPr>
        <sz val="11"/>
        <color theme="1"/>
        <rFont val="Calibri"/>
        <family val="2"/>
        <scheme val="minor"/>
      </rPr>
      <t/>
    </r>
  </si>
  <si>
    <r>
      <t>X</t>
    </r>
    <r>
      <rPr>
        <vertAlign val="subscript"/>
        <sz val="10"/>
        <color theme="1"/>
        <rFont val="Calibri"/>
        <family val="2"/>
        <scheme val="minor"/>
      </rPr>
      <t>58</t>
    </r>
    <r>
      <rPr>
        <sz val="11"/>
        <color theme="1"/>
        <rFont val="Calibri"/>
        <family val="2"/>
        <scheme val="minor"/>
      </rPr>
      <t/>
    </r>
  </si>
  <si>
    <r>
      <t>X</t>
    </r>
    <r>
      <rPr>
        <vertAlign val="subscript"/>
        <sz val="10"/>
        <color theme="1"/>
        <rFont val="Calibri"/>
        <family val="2"/>
        <scheme val="minor"/>
      </rPr>
      <t>59</t>
    </r>
    <r>
      <rPr>
        <sz val="11"/>
        <color theme="1"/>
        <rFont val="Calibri"/>
        <family val="2"/>
        <scheme val="minor"/>
      </rPr>
      <t/>
    </r>
  </si>
  <si>
    <r>
      <t>X</t>
    </r>
    <r>
      <rPr>
        <vertAlign val="subscript"/>
        <sz val="10"/>
        <color theme="1"/>
        <rFont val="Calibri"/>
        <family val="2"/>
        <scheme val="minor"/>
      </rPr>
      <t>60</t>
    </r>
    <r>
      <rPr>
        <sz val="11"/>
        <color theme="1"/>
        <rFont val="Calibri"/>
        <family val="2"/>
        <scheme val="minor"/>
      </rPr>
      <t/>
    </r>
  </si>
  <si>
    <r>
      <t>X</t>
    </r>
    <r>
      <rPr>
        <vertAlign val="subscript"/>
        <sz val="10"/>
        <color theme="1"/>
        <rFont val="Calibri"/>
        <family val="2"/>
        <scheme val="minor"/>
      </rPr>
      <t>61</t>
    </r>
    <r>
      <rPr>
        <sz val="11"/>
        <color theme="1"/>
        <rFont val="Calibri"/>
        <family val="2"/>
        <scheme val="minor"/>
      </rPr>
      <t/>
    </r>
  </si>
  <si>
    <r>
      <t>X</t>
    </r>
    <r>
      <rPr>
        <vertAlign val="subscript"/>
        <sz val="10"/>
        <color theme="1"/>
        <rFont val="Calibri"/>
        <family val="2"/>
        <scheme val="minor"/>
      </rPr>
      <t>62</t>
    </r>
    <r>
      <rPr>
        <sz val="11"/>
        <color theme="1"/>
        <rFont val="Calibri"/>
        <family val="2"/>
        <scheme val="minor"/>
      </rPr>
      <t/>
    </r>
  </si>
  <si>
    <r>
      <t>X</t>
    </r>
    <r>
      <rPr>
        <vertAlign val="subscript"/>
        <sz val="10"/>
        <color theme="1"/>
        <rFont val="Calibri"/>
        <family val="2"/>
        <scheme val="minor"/>
      </rPr>
      <t>63</t>
    </r>
    <r>
      <rPr>
        <sz val="11"/>
        <color theme="1"/>
        <rFont val="Calibri"/>
        <family val="2"/>
        <scheme val="minor"/>
      </rPr>
      <t/>
    </r>
  </si>
  <si>
    <r>
      <t>X</t>
    </r>
    <r>
      <rPr>
        <vertAlign val="subscript"/>
        <sz val="10"/>
        <color theme="1"/>
        <rFont val="Calibri"/>
        <family val="2"/>
        <scheme val="minor"/>
      </rPr>
      <t>64</t>
    </r>
    <r>
      <rPr>
        <sz val="11"/>
        <color theme="1"/>
        <rFont val="Calibri"/>
        <family val="2"/>
        <scheme val="minor"/>
      </rPr>
      <t/>
    </r>
  </si>
  <si>
    <r>
      <rPr>
        <b/>
        <sz val="11"/>
        <color theme="1"/>
        <rFont val="Calibri"/>
        <family val="2"/>
        <scheme val="minor"/>
      </rPr>
      <t>Respuesta:</t>
    </r>
    <r>
      <rPr>
        <sz val="11"/>
        <color theme="1"/>
        <rFont val="Calibri"/>
        <family val="2"/>
        <scheme val="minor"/>
      </rPr>
      <t xml:space="preserve"> Deacuerdo al valor promedio de los numeros pseudoaleatorios = a 0,4974 se encuentra entre los limites de aceptacion, podemos concluir que no podemos rechazar que el conjunto de 50 numeros  r, tiene un valor esperado de 0,5 con un nivel de aceptacion del 90%</t>
    </r>
  </si>
  <si>
    <t>VARIANZA</t>
  </si>
  <si>
    <t>σ² = 1/12 = 0,08333</t>
  </si>
  <si>
    <t>PRUEBAS DE VARIANZA</t>
  </si>
  <si>
    <t>V(R) = varianza de los numeros pseudoaleatorios</t>
  </si>
  <si>
    <t>nivel de aceptacion</t>
  </si>
  <si>
    <t>LI(var)</t>
  </si>
  <si>
    <t>LS(VAR)</t>
  </si>
  <si>
    <t>PROMEDIO</t>
  </si>
  <si>
    <t>VARIAN</t>
  </si>
  <si>
    <t>a= 5% = 0,05</t>
  </si>
  <si>
    <r>
      <rPr>
        <sz val="16"/>
        <color theme="1"/>
        <rFont val="Calibri"/>
        <family val="2"/>
        <scheme val="minor"/>
      </rPr>
      <t>X</t>
    </r>
    <r>
      <rPr>
        <sz val="11"/>
        <color theme="1"/>
        <rFont val="Calibri"/>
        <family val="2"/>
        <scheme val="minor"/>
      </rPr>
      <t>0,005/2,6-1</t>
    </r>
  </si>
  <si>
    <r>
      <rPr>
        <sz val="18"/>
        <color theme="1"/>
        <rFont val="Calibri"/>
        <family val="2"/>
        <scheme val="minor"/>
      </rPr>
      <t>X</t>
    </r>
    <r>
      <rPr>
        <sz val="11"/>
        <color theme="1"/>
        <rFont val="Calibri"/>
        <family val="2"/>
        <scheme val="minor"/>
      </rPr>
      <t>0.025.5</t>
    </r>
  </si>
  <si>
    <t>X1-0,005/2, 6-1</t>
  </si>
  <si>
    <t>X0.975.5</t>
  </si>
  <si>
    <r>
      <t xml:space="preserve">Respuesta: </t>
    </r>
    <r>
      <rPr>
        <sz val="11"/>
        <color theme="1"/>
        <rFont val="Calibri"/>
        <family val="2"/>
        <scheme val="minor"/>
      </rPr>
      <t>V(r) = 0,082 esta entre los limites de aceptacion, por lo tanto no se puede rechazar el conjunto de 6 numeros r tiene una varianza de 1/12 avo</t>
    </r>
  </si>
  <si>
    <r>
      <rPr>
        <sz val="18"/>
        <color theme="1"/>
        <rFont val="Calibri"/>
        <family val="2"/>
        <scheme val="minor"/>
      </rPr>
      <t>X</t>
    </r>
    <r>
      <rPr>
        <sz val="11"/>
        <color theme="1"/>
        <rFont val="Calibri"/>
        <family val="2"/>
        <scheme val="minor"/>
      </rPr>
      <t>0.025.39</t>
    </r>
  </si>
  <si>
    <t>X0.975.39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</si>
</sst>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
    <numFmt numFmtId="165" formatCode="0.000"/>
  </numFmts>
  <fonts count="14" x14ac:knownFonts="1">
    <font>
      <sz val="11"/>
      <color theme="1"/>
      <name val="Calibri"/>
      <family val="2"/>
      <scheme val="minor"/>
    </font>
    <font>
      <sz val="11"/>
      <color theme="1"/>
      <name val="Calibri"/>
      <family val="2"/>
      <scheme val="minor"/>
    </font>
    <font>
      <b/>
      <sz val="10"/>
      <color theme="1"/>
      <name val="Calibri"/>
      <family val="2"/>
      <scheme val="minor"/>
    </font>
    <font>
      <b/>
      <vertAlign val="subscript"/>
      <sz val="10"/>
      <color theme="1"/>
      <name val="Calibri"/>
      <family val="2"/>
      <scheme val="minor"/>
    </font>
    <font>
      <b/>
      <vertAlign val="superscript"/>
      <sz val="10"/>
      <color theme="1"/>
      <name val="Calibri"/>
      <family val="2"/>
      <scheme val="minor"/>
    </font>
    <font>
      <sz val="10"/>
      <color theme="1"/>
      <name val="Calibri"/>
      <family val="2"/>
      <scheme val="minor"/>
    </font>
    <font>
      <vertAlign val="subscript"/>
      <sz val="10"/>
      <color theme="1"/>
      <name val="Calibri"/>
      <family val="2"/>
      <scheme val="minor"/>
    </font>
    <font>
      <sz val="10"/>
      <color rgb="FF000000"/>
      <name val="Calibri"/>
      <family val="2"/>
      <scheme val="minor"/>
    </font>
    <font>
      <b/>
      <sz val="11"/>
      <color theme="1"/>
      <name val="Calibri"/>
      <family val="2"/>
      <scheme val="minor"/>
    </font>
    <font>
      <b/>
      <sz val="10"/>
      <color theme="1"/>
      <name val="Calibri"/>
      <family val="2"/>
    </font>
    <font>
      <sz val="11"/>
      <color rgb="FFFF0000"/>
      <name val="Calibri"/>
      <family val="2"/>
      <scheme val="minor"/>
    </font>
    <font>
      <sz val="11"/>
      <color theme="1"/>
      <name val="Calibri"/>
      <family val="2"/>
    </font>
    <font>
      <sz val="16"/>
      <color theme="1"/>
      <name val="Calibri"/>
      <family val="2"/>
      <scheme val="minor"/>
    </font>
    <font>
      <sz val="18"/>
      <color theme="1"/>
      <name val="Calibri"/>
      <family val="2"/>
      <scheme val="minor"/>
    </font>
  </fonts>
  <fills count="8">
    <fill>
      <patternFill patternType="none"/>
    </fill>
    <fill>
      <patternFill patternType="gray125"/>
    </fill>
    <fill>
      <patternFill patternType="solid">
        <fgColor rgb="FFD9D9D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1" xfId="1" applyNumberFormat="1" applyFont="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1" applyNumberFormat="1" applyFont="1" applyBorder="1" applyAlignment="1">
      <alignment horizontal="right"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justify"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right"/>
    </xf>
    <xf numFmtId="0" fontId="0" fillId="3" borderId="2" xfId="0" applyFill="1" applyBorder="1"/>
    <xf numFmtId="0" fontId="0" fillId="0" borderId="0" xfId="0" applyAlignment="1">
      <alignment horizontal="center"/>
    </xf>
    <xf numFmtId="0" fontId="5" fillId="0" borderId="1" xfId="0" applyFont="1" applyFill="1" applyBorder="1" applyAlignment="1">
      <alignment horizontal="center" vertical="center" wrapText="1"/>
    </xf>
    <xf numFmtId="0" fontId="0" fillId="3" borderId="1" xfId="0" applyFill="1" applyBorder="1"/>
    <xf numFmtId="0" fontId="8" fillId="0" borderId="0" xfId="0" applyFont="1"/>
    <xf numFmtId="0" fontId="5" fillId="4" borderId="1" xfId="0"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0" fontId="0" fillId="0" borderId="0" xfId="0" applyAlignment="1">
      <alignment horizontal="center"/>
    </xf>
    <xf numFmtId="0" fontId="2" fillId="0" borderId="0" xfId="0" applyFont="1" applyBorder="1" applyAlignment="1">
      <alignment horizontal="center" vertical="center" wrapText="1"/>
    </xf>
    <xf numFmtId="164"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Alignment="1">
      <alignment horizontal="left"/>
    </xf>
    <xf numFmtId="0" fontId="0" fillId="0" borderId="0" xfId="0" applyFill="1" applyBorder="1" applyAlignment="1">
      <alignment horizontal="left"/>
    </xf>
    <xf numFmtId="164" fontId="5" fillId="5" borderId="1" xfId="0" applyNumberFormat="1" applyFont="1" applyFill="1" applyBorder="1" applyAlignment="1">
      <alignment horizontal="center" vertical="center" wrapText="1"/>
    </xf>
    <xf numFmtId="0" fontId="0" fillId="6" borderId="1" xfId="0" applyFill="1" applyBorder="1"/>
    <xf numFmtId="0" fontId="0" fillId="0" borderId="0" xfId="0" applyFill="1"/>
    <xf numFmtId="0" fontId="0" fillId="3" borderId="0" xfId="0" applyFill="1"/>
    <xf numFmtId="165" fontId="5" fillId="0" borderId="1" xfId="0" applyNumberFormat="1" applyFont="1" applyFill="1" applyBorder="1" applyAlignment="1">
      <alignment horizontal="center" vertical="center" wrapText="1"/>
    </xf>
    <xf numFmtId="164" fontId="5" fillId="4" borderId="1" xfId="0" applyNumberFormat="1" applyFont="1" applyFill="1" applyBorder="1" applyAlignment="1">
      <alignment horizontal="center" vertical="center" wrapText="1"/>
    </xf>
    <xf numFmtId="0" fontId="0" fillId="7" borderId="1" xfId="0" applyFill="1" applyBorder="1"/>
    <xf numFmtId="164"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Fill="1" applyBorder="1"/>
    <xf numFmtId="0" fontId="0" fillId="0" borderId="1" xfId="0" applyBorder="1"/>
    <xf numFmtId="0" fontId="0" fillId="0" borderId="1" xfId="0" applyBorder="1" applyAlignment="1">
      <alignment horizontal="center"/>
    </xf>
    <xf numFmtId="164" fontId="5" fillId="3" borderId="1" xfId="0" applyNumberFormat="1" applyFont="1" applyFill="1" applyBorder="1" applyAlignment="1">
      <alignment horizontal="center" vertical="center" wrapText="1"/>
    </xf>
    <xf numFmtId="0" fontId="10" fillId="0" borderId="0" xfId="0" applyFont="1"/>
    <xf numFmtId="9" fontId="0" fillId="0" borderId="0" xfId="0" applyNumberFormat="1"/>
    <xf numFmtId="0" fontId="0" fillId="7" borderId="0" xfId="0" applyFill="1"/>
    <xf numFmtId="164" fontId="0" fillId="0" borderId="1" xfId="0" applyNumberFormat="1" applyBorder="1"/>
    <xf numFmtId="164" fontId="0" fillId="3" borderId="0" xfId="0" applyNumberFormat="1" applyFill="1"/>
    <xf numFmtId="0" fontId="0" fillId="0" borderId="0" xfId="0" applyFill="1" applyAlignment="1">
      <alignment horizontal="center"/>
    </xf>
    <xf numFmtId="164" fontId="0" fillId="0" borderId="0" xfId="0" applyNumberFormat="1" applyFill="1"/>
    <xf numFmtId="49" fontId="0" fillId="0" borderId="0" xfId="0" applyNumberFormat="1"/>
    <xf numFmtId="2" fontId="0" fillId="0" borderId="0" xfId="0" applyNumberFormat="1"/>
    <xf numFmtId="9" fontId="0" fillId="3" borderId="0" xfId="0" applyNumberFormat="1" applyFill="1"/>
    <xf numFmtId="0" fontId="0" fillId="0" borderId="0" xfId="0" applyFill="1" applyAlignment="1">
      <alignment horizontal="right"/>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8" fillId="0" borderId="0" xfId="0" applyFont="1" applyAlignment="1">
      <alignment horizontal="left"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22</xdr:row>
      <xdr:rowOff>0</xdr:rowOff>
    </xdr:from>
    <xdr:to>
      <xdr:col>6</xdr:col>
      <xdr:colOff>304800</xdr:colOff>
      <xdr:row>23</xdr:row>
      <xdr:rowOff>114300</xdr:rowOff>
    </xdr:to>
    <xdr:sp macro="" textlink="">
      <xdr:nvSpPr>
        <xdr:cNvPr id="10242" name="AutoShape 2" descr="blob:https://web.whatsapp.com/417c34fc-e325-4570-9834-596a1bbbdcd2">
          <a:extLst>
            <a:ext uri="{FF2B5EF4-FFF2-40B4-BE49-F238E27FC236}">
              <a16:creationId xmlns:a16="http://schemas.microsoft.com/office/drawing/2014/main" id="{00000000-0008-0000-0A00-000002280000}"/>
            </a:ext>
          </a:extLst>
        </xdr:cNvPr>
        <xdr:cNvSpPr>
          <a:spLocks noChangeAspect="1" noChangeArrowheads="1"/>
        </xdr:cNvSpPr>
      </xdr:nvSpPr>
      <xdr:spPr bwMode="auto">
        <a:xfrm>
          <a:off x="4572000" y="40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11</xdr:row>
      <xdr:rowOff>114300</xdr:rowOff>
    </xdr:to>
    <xdr:sp macro="" textlink="">
      <xdr:nvSpPr>
        <xdr:cNvPr id="10243" name="AutoShape 3" descr="blob:https://web.whatsapp.com/417c34fc-e325-4570-9834-596a1bbbdcd2">
          <a:extLst>
            <a:ext uri="{FF2B5EF4-FFF2-40B4-BE49-F238E27FC236}">
              <a16:creationId xmlns:a16="http://schemas.microsoft.com/office/drawing/2014/main" id="{00000000-0008-0000-0A00-000003280000}"/>
            </a:ext>
          </a:extLst>
        </xdr:cNvPr>
        <xdr:cNvSpPr>
          <a:spLocks noChangeAspect="1" noChangeArrowheads="1"/>
        </xdr:cNvSpPr>
      </xdr:nvSpPr>
      <xdr:spPr bwMode="auto">
        <a:xfrm>
          <a:off x="609600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26</xdr:row>
      <xdr:rowOff>0</xdr:rowOff>
    </xdr:from>
    <xdr:to>
      <xdr:col>6</xdr:col>
      <xdr:colOff>304800</xdr:colOff>
      <xdr:row>27</xdr:row>
      <xdr:rowOff>114300</xdr:rowOff>
    </xdr:to>
    <xdr:sp macro="" textlink="">
      <xdr:nvSpPr>
        <xdr:cNvPr id="2" name="AutoShape 2" descr="blob:https://web.whatsapp.com/417c34fc-e325-4570-9834-596a1bbbdcd2">
          <a:extLst>
            <a:ext uri="{FF2B5EF4-FFF2-40B4-BE49-F238E27FC236}">
              <a16:creationId xmlns:a16="http://schemas.microsoft.com/office/drawing/2014/main" id="{00000000-0008-0000-0B00-000002000000}"/>
            </a:ext>
          </a:extLst>
        </xdr:cNvPr>
        <xdr:cNvSpPr>
          <a:spLocks noChangeAspect="1" noChangeArrowheads="1"/>
        </xdr:cNvSpPr>
      </xdr:nvSpPr>
      <xdr:spPr bwMode="auto">
        <a:xfrm>
          <a:off x="4572000" y="41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11</xdr:row>
      <xdr:rowOff>114300</xdr:rowOff>
    </xdr:to>
    <xdr:sp macro="" textlink="">
      <xdr:nvSpPr>
        <xdr:cNvPr id="3" name="AutoShape 3" descr="blob:https://web.whatsapp.com/417c34fc-e325-4570-9834-596a1bbbdcd2">
          <a:extLst>
            <a:ext uri="{FF2B5EF4-FFF2-40B4-BE49-F238E27FC236}">
              <a16:creationId xmlns:a16="http://schemas.microsoft.com/office/drawing/2014/main" id="{00000000-0008-0000-0B00-000003000000}"/>
            </a:ext>
          </a:extLst>
        </xdr:cNvPr>
        <xdr:cNvSpPr>
          <a:spLocks noChangeAspect="1" noChangeArrowheads="1"/>
        </xdr:cNvSpPr>
      </xdr:nvSpPr>
      <xdr:spPr bwMode="auto">
        <a:xfrm>
          <a:off x="60960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26</xdr:row>
      <xdr:rowOff>0</xdr:rowOff>
    </xdr:from>
    <xdr:to>
      <xdr:col>6</xdr:col>
      <xdr:colOff>304800</xdr:colOff>
      <xdr:row>27</xdr:row>
      <xdr:rowOff>114300</xdr:rowOff>
    </xdr:to>
    <xdr:sp macro="" textlink="">
      <xdr:nvSpPr>
        <xdr:cNvPr id="2" name="AutoShape 2" descr="blob:https://web.whatsapp.com/417c34fc-e325-4570-9834-596a1bbbdcd2">
          <a:extLst>
            <a:ext uri="{FF2B5EF4-FFF2-40B4-BE49-F238E27FC236}">
              <a16:creationId xmlns:a16="http://schemas.microsoft.com/office/drawing/2014/main" id="{00000000-0008-0000-0D00-000002000000}"/>
            </a:ext>
          </a:extLst>
        </xdr:cNvPr>
        <xdr:cNvSpPr>
          <a:spLocks noChangeAspect="1" noChangeArrowheads="1"/>
        </xdr:cNvSpPr>
      </xdr:nvSpPr>
      <xdr:spPr bwMode="auto">
        <a:xfrm>
          <a:off x="4991100" y="5057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11</xdr:row>
      <xdr:rowOff>114300</xdr:rowOff>
    </xdr:to>
    <xdr:sp macro="" textlink="">
      <xdr:nvSpPr>
        <xdr:cNvPr id="3" name="AutoShape 3" descr="blob:https://web.whatsapp.com/417c34fc-e325-4570-9834-596a1bbbdcd2">
          <a:extLst>
            <a:ext uri="{FF2B5EF4-FFF2-40B4-BE49-F238E27FC236}">
              <a16:creationId xmlns:a16="http://schemas.microsoft.com/office/drawing/2014/main" id="{00000000-0008-0000-0D00-000003000000}"/>
            </a:ext>
          </a:extLst>
        </xdr:cNvPr>
        <xdr:cNvSpPr>
          <a:spLocks noChangeAspect="1" noChangeArrowheads="1"/>
        </xdr:cNvSpPr>
      </xdr:nvSpPr>
      <xdr:spPr bwMode="auto">
        <a:xfrm>
          <a:off x="65151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zoomScale="130" zoomScaleNormal="130" workbookViewId="0">
      <selection activeCell="C6" sqref="C6"/>
    </sheetView>
  </sheetViews>
  <sheetFormatPr baseColWidth="10" defaultRowHeight="15" x14ac:dyDescent="0.25"/>
  <cols>
    <col min="1" max="1" width="7.28515625" customWidth="1"/>
    <col min="2" max="2" width="13.140625" bestFit="1" customWidth="1"/>
    <col min="3" max="3" width="13.140625" customWidth="1"/>
    <col min="5" max="5" width="11.85546875" bestFit="1" customWidth="1"/>
  </cols>
  <sheetData>
    <row r="1" spans="1:4" x14ac:dyDescent="0.25">
      <c r="A1" s="52" t="s">
        <v>15</v>
      </c>
      <c r="B1" s="52"/>
      <c r="C1" s="52"/>
      <c r="D1" s="52"/>
    </row>
    <row r="2" spans="1:4" x14ac:dyDescent="0.25">
      <c r="A2" s="52" t="s">
        <v>14</v>
      </c>
      <c r="B2" s="52"/>
      <c r="C2" s="52"/>
      <c r="D2" s="52"/>
    </row>
    <row r="5" spans="1:4" ht="25.5" x14ac:dyDescent="0.25">
      <c r="A5" s="1" t="s">
        <v>0</v>
      </c>
      <c r="B5" s="1" t="s">
        <v>1</v>
      </c>
      <c r="C5" s="1"/>
      <c r="D5" s="1" t="s">
        <v>2</v>
      </c>
    </row>
    <row r="6" spans="1:4" x14ac:dyDescent="0.25">
      <c r="A6" s="2" t="s">
        <v>3</v>
      </c>
      <c r="B6" s="3"/>
      <c r="C6" s="6">
        <v>5137</v>
      </c>
      <c r="D6" s="3"/>
    </row>
    <row r="7" spans="1:4" x14ac:dyDescent="0.25">
      <c r="A7" s="2" t="s">
        <v>4</v>
      </c>
      <c r="B7" s="7">
        <f>+POWER(C6,2)</f>
        <v>26388769</v>
      </c>
      <c r="C7" s="5" t="str">
        <f>+MID(B7,TRUNC((LEN(B7)-LEN($C$6))/2,0)+1,LEN($C$6))</f>
        <v>3887</v>
      </c>
      <c r="D7" s="4">
        <f>+C7/(POWER(10,LEN($C$6)))</f>
        <v>0.38869999999999999</v>
      </c>
    </row>
    <row r="8" spans="1:4" x14ac:dyDescent="0.25">
      <c r="A8" s="2" t="s">
        <v>5</v>
      </c>
      <c r="B8" s="7">
        <f>+POWER(C7,2)</f>
        <v>15108769</v>
      </c>
      <c r="C8" s="5" t="str">
        <f t="shared" ref="C8:C16" si="0">+MID(B8,TRUNC((LEN(B8)-LEN($C$6))/2,0)+1,LEN($C$6))</f>
        <v>1087</v>
      </c>
      <c r="D8" s="4">
        <f t="shared" ref="D8:D16" si="1">+C8/(POWER(10,LEN($C$6)))</f>
        <v>0.1087</v>
      </c>
    </row>
    <row r="9" spans="1:4" x14ac:dyDescent="0.25">
      <c r="A9" s="2" t="s">
        <v>6</v>
      </c>
      <c r="B9" s="7">
        <f>+POWER(C8,2)</f>
        <v>1181569</v>
      </c>
      <c r="C9" s="5" t="str">
        <f t="shared" si="0"/>
        <v>1815</v>
      </c>
      <c r="D9" s="4">
        <f t="shared" si="1"/>
        <v>0.18149999999999999</v>
      </c>
    </row>
    <row r="10" spans="1:4" x14ac:dyDescent="0.25">
      <c r="A10" s="2" t="s">
        <v>7</v>
      </c>
      <c r="B10" s="7">
        <f t="shared" ref="B10:B16" si="2">+POWER(C9,2)</f>
        <v>3294225</v>
      </c>
      <c r="C10" s="5" t="str">
        <f t="shared" si="0"/>
        <v>2942</v>
      </c>
      <c r="D10" s="4">
        <f t="shared" si="1"/>
        <v>0.29420000000000002</v>
      </c>
    </row>
    <row r="11" spans="1:4" x14ac:dyDescent="0.25">
      <c r="A11" s="2" t="s">
        <v>8</v>
      </c>
      <c r="B11" s="7">
        <f t="shared" si="2"/>
        <v>8655364</v>
      </c>
      <c r="C11" s="5" t="str">
        <f t="shared" si="0"/>
        <v>6553</v>
      </c>
      <c r="D11" s="4">
        <f t="shared" si="1"/>
        <v>0.65529999999999999</v>
      </c>
    </row>
    <row r="12" spans="1:4" x14ac:dyDescent="0.25">
      <c r="A12" s="2" t="s">
        <v>9</v>
      </c>
      <c r="B12" s="7">
        <f t="shared" si="2"/>
        <v>42941809</v>
      </c>
      <c r="C12" s="5" t="str">
        <f t="shared" si="0"/>
        <v>9418</v>
      </c>
      <c r="D12" s="4">
        <f t="shared" si="1"/>
        <v>0.94179999999999997</v>
      </c>
    </row>
    <row r="13" spans="1:4" x14ac:dyDescent="0.25">
      <c r="A13" s="2" t="s">
        <v>10</v>
      </c>
      <c r="B13" s="7">
        <f t="shared" si="2"/>
        <v>88698724</v>
      </c>
      <c r="C13" s="5" t="str">
        <f t="shared" si="0"/>
        <v>6987</v>
      </c>
      <c r="D13" s="4">
        <f t="shared" si="1"/>
        <v>0.69869999999999999</v>
      </c>
    </row>
    <row r="14" spans="1:4" x14ac:dyDescent="0.25">
      <c r="A14" s="2" t="s">
        <v>11</v>
      </c>
      <c r="B14" s="7">
        <f t="shared" si="2"/>
        <v>48818169</v>
      </c>
      <c r="C14" s="5" t="str">
        <f t="shared" si="0"/>
        <v>8181</v>
      </c>
      <c r="D14" s="4">
        <f t="shared" si="1"/>
        <v>0.81810000000000005</v>
      </c>
    </row>
    <row r="15" spans="1:4" x14ac:dyDescent="0.25">
      <c r="A15" s="2" t="s">
        <v>12</v>
      </c>
      <c r="B15" s="7">
        <f t="shared" si="2"/>
        <v>66928761</v>
      </c>
      <c r="C15" s="5" t="str">
        <f t="shared" si="0"/>
        <v>9287</v>
      </c>
      <c r="D15" s="4">
        <f t="shared" si="1"/>
        <v>0.92869999999999997</v>
      </c>
    </row>
    <row r="16" spans="1:4" x14ac:dyDescent="0.25">
      <c r="A16" s="2" t="s">
        <v>13</v>
      </c>
      <c r="B16" s="7">
        <f t="shared" si="2"/>
        <v>86248369</v>
      </c>
      <c r="C16" s="5" t="str">
        <f t="shared" si="0"/>
        <v>2483</v>
      </c>
      <c r="D16" s="4">
        <f t="shared" si="1"/>
        <v>0.24829999999999999</v>
      </c>
    </row>
  </sheetData>
  <mergeCells count="2">
    <mergeCell ref="A1:D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
  <sheetViews>
    <sheetView topLeftCell="A40" zoomScale="130" zoomScaleNormal="130" workbookViewId="0">
      <selection activeCell="D8" sqref="D8:D57"/>
    </sheetView>
  </sheetViews>
  <sheetFormatPr baseColWidth="10" defaultRowHeight="15" x14ac:dyDescent="0.25"/>
  <cols>
    <col min="1" max="1" width="7.28515625" customWidth="1"/>
    <col min="2" max="2" width="13.140625" bestFit="1" customWidth="1"/>
  </cols>
  <sheetData>
    <row r="1" spans="1:4" x14ac:dyDescent="0.25">
      <c r="A1" s="52" t="s">
        <v>15</v>
      </c>
      <c r="B1" s="52"/>
      <c r="C1" s="52"/>
      <c r="D1" s="52"/>
    </row>
    <row r="2" spans="1:4" x14ac:dyDescent="0.25">
      <c r="A2" s="52" t="s">
        <v>16</v>
      </c>
      <c r="B2" s="52"/>
      <c r="C2" s="52"/>
      <c r="D2" s="52"/>
    </row>
    <row r="5" spans="1:4" ht="25.5" x14ac:dyDescent="0.25">
      <c r="A5" s="1" t="s">
        <v>0</v>
      </c>
      <c r="B5" s="1" t="s">
        <v>17</v>
      </c>
      <c r="C5" s="8"/>
      <c r="D5" s="1" t="s">
        <v>2</v>
      </c>
    </row>
    <row r="6" spans="1:4" x14ac:dyDescent="0.25">
      <c r="A6" s="2" t="s">
        <v>3</v>
      </c>
      <c r="B6" s="9"/>
      <c r="C6" s="10">
        <v>521</v>
      </c>
      <c r="D6" s="3"/>
    </row>
    <row r="7" spans="1:4" x14ac:dyDescent="0.25">
      <c r="A7" s="2" t="s">
        <v>4</v>
      </c>
      <c r="B7" s="9"/>
      <c r="C7" s="10">
        <v>163</v>
      </c>
      <c r="D7" s="3"/>
    </row>
    <row r="8" spans="1:4" x14ac:dyDescent="0.25">
      <c r="A8" s="2" t="s">
        <v>5</v>
      </c>
      <c r="B8" s="4">
        <f>+C6*C7</f>
        <v>84923</v>
      </c>
      <c r="C8" s="11" t="str">
        <f>+MID(B8,TRUNC((LEN(B8)-LEN($C$6))/2,0)+1,LEN($C$6))</f>
        <v>492</v>
      </c>
      <c r="D8" s="11">
        <f>+C8/(POWER(10,LEN($C$6)))</f>
        <v>0.49199999999999999</v>
      </c>
    </row>
    <row r="9" spans="1:4" x14ac:dyDescent="0.25">
      <c r="A9" s="2" t="s">
        <v>6</v>
      </c>
      <c r="B9" s="4">
        <f t="shared" ref="B9:B17" si="0">+C7*C8</f>
        <v>80196</v>
      </c>
      <c r="C9" s="11" t="str">
        <f t="shared" ref="C9:C17" si="1">+MID(B9,TRUNC((LEN(B9)-LEN($C$6))/2,0)+1,LEN($C$6))</f>
        <v>019</v>
      </c>
      <c r="D9" s="11">
        <f>+C9/(POWER(10,LEN($C$6)))</f>
        <v>1.9E-2</v>
      </c>
    </row>
    <row r="10" spans="1:4" x14ac:dyDescent="0.25">
      <c r="A10" s="2" t="s">
        <v>7</v>
      </c>
      <c r="B10" s="4">
        <f t="shared" si="0"/>
        <v>9348</v>
      </c>
      <c r="C10" s="11" t="str">
        <f t="shared" si="1"/>
        <v>934</v>
      </c>
      <c r="D10" s="11">
        <f t="shared" ref="D10:D17" si="2">+C10/(POWER(10,LEN($C$6)))</f>
        <v>0.93400000000000005</v>
      </c>
    </row>
    <row r="11" spans="1:4" x14ac:dyDescent="0.25">
      <c r="A11" s="2" t="s">
        <v>8</v>
      </c>
      <c r="B11" s="4">
        <f t="shared" si="0"/>
        <v>17746</v>
      </c>
      <c r="C11" s="11" t="str">
        <f t="shared" si="1"/>
        <v>774</v>
      </c>
      <c r="D11" s="11">
        <f t="shared" si="2"/>
        <v>0.77400000000000002</v>
      </c>
    </row>
    <row r="12" spans="1:4" x14ac:dyDescent="0.25">
      <c r="A12" s="2" t="s">
        <v>9</v>
      </c>
      <c r="B12" s="4">
        <f t="shared" si="0"/>
        <v>722916</v>
      </c>
      <c r="C12" s="11" t="str">
        <f t="shared" si="1"/>
        <v>229</v>
      </c>
      <c r="D12" s="11">
        <f t="shared" si="2"/>
        <v>0.22900000000000001</v>
      </c>
    </row>
    <row r="13" spans="1:4" x14ac:dyDescent="0.25">
      <c r="A13" s="2" t="s">
        <v>10</v>
      </c>
      <c r="B13" s="4">
        <f t="shared" si="0"/>
        <v>177246</v>
      </c>
      <c r="C13" s="11" t="str">
        <f t="shared" si="1"/>
        <v>772</v>
      </c>
      <c r="D13" s="11">
        <f t="shared" si="2"/>
        <v>0.77200000000000002</v>
      </c>
    </row>
    <row r="14" spans="1:4" x14ac:dyDescent="0.25">
      <c r="A14" s="2" t="s">
        <v>11</v>
      </c>
      <c r="B14" s="4">
        <f t="shared" si="0"/>
        <v>176788</v>
      </c>
      <c r="C14" s="11" t="str">
        <f t="shared" si="1"/>
        <v>767</v>
      </c>
      <c r="D14" s="11">
        <f t="shared" si="2"/>
        <v>0.76700000000000002</v>
      </c>
    </row>
    <row r="15" spans="1:4" x14ac:dyDescent="0.25">
      <c r="A15" s="2" t="s">
        <v>12</v>
      </c>
      <c r="B15" s="4">
        <f t="shared" si="0"/>
        <v>592124</v>
      </c>
      <c r="C15" s="11" t="str">
        <f t="shared" si="1"/>
        <v>921</v>
      </c>
      <c r="D15" s="11">
        <f t="shared" si="2"/>
        <v>0.92100000000000004</v>
      </c>
    </row>
    <row r="16" spans="1:4" x14ac:dyDescent="0.25">
      <c r="A16" s="2" t="s">
        <v>13</v>
      </c>
      <c r="B16" s="4">
        <f t="shared" si="0"/>
        <v>706407</v>
      </c>
      <c r="C16" s="11" t="str">
        <f t="shared" si="1"/>
        <v>064</v>
      </c>
      <c r="D16" s="11">
        <f t="shared" si="2"/>
        <v>6.4000000000000001E-2</v>
      </c>
    </row>
    <row r="17" spans="1:4" x14ac:dyDescent="0.25">
      <c r="A17" s="2" t="s">
        <v>18</v>
      </c>
      <c r="B17" s="4">
        <f t="shared" si="0"/>
        <v>58944</v>
      </c>
      <c r="C17" s="11" t="str">
        <f t="shared" si="1"/>
        <v>894</v>
      </c>
      <c r="D17" s="11">
        <f t="shared" si="2"/>
        <v>0.89400000000000002</v>
      </c>
    </row>
    <row r="18" spans="1:4" x14ac:dyDescent="0.25">
      <c r="A18" s="2" t="s">
        <v>62</v>
      </c>
      <c r="B18">
        <f t="shared" ref="B18:B56" si="3">+C16*C17</f>
        <v>57216</v>
      </c>
      <c r="C18" t="str">
        <f t="shared" ref="C18:C56" si="4">+MID(B18,TRUNC((LEN(B18)-LEN($C$6))/2,0)+1,LEN($C$6))</f>
        <v>721</v>
      </c>
      <c r="D18">
        <f t="shared" ref="D18:D56" si="5">+C18/(POWER(10,LEN($C$6)))</f>
        <v>0.72099999999999997</v>
      </c>
    </row>
    <row r="19" spans="1:4" x14ac:dyDescent="0.25">
      <c r="A19" s="2" t="s">
        <v>63</v>
      </c>
      <c r="B19">
        <f t="shared" si="3"/>
        <v>644574</v>
      </c>
      <c r="C19" t="str">
        <f t="shared" si="4"/>
        <v>445</v>
      </c>
      <c r="D19">
        <f t="shared" si="5"/>
        <v>0.44500000000000001</v>
      </c>
    </row>
    <row r="20" spans="1:4" x14ac:dyDescent="0.25">
      <c r="A20" s="2" t="s">
        <v>64</v>
      </c>
      <c r="B20">
        <f t="shared" si="3"/>
        <v>320845</v>
      </c>
      <c r="C20" t="str">
        <f t="shared" si="4"/>
        <v>208</v>
      </c>
      <c r="D20">
        <f t="shared" si="5"/>
        <v>0.20799999999999999</v>
      </c>
    </row>
    <row r="21" spans="1:4" x14ac:dyDescent="0.25">
      <c r="A21" s="2" t="s">
        <v>65</v>
      </c>
      <c r="B21">
        <f t="shared" si="3"/>
        <v>92560</v>
      </c>
      <c r="C21" t="str">
        <f t="shared" si="4"/>
        <v>256</v>
      </c>
      <c r="D21">
        <f t="shared" si="5"/>
        <v>0.25600000000000001</v>
      </c>
    </row>
    <row r="22" spans="1:4" x14ac:dyDescent="0.25">
      <c r="A22" s="2" t="s">
        <v>66</v>
      </c>
      <c r="B22">
        <f t="shared" si="3"/>
        <v>53248</v>
      </c>
      <c r="C22" t="str">
        <f t="shared" si="4"/>
        <v>324</v>
      </c>
      <c r="D22">
        <f t="shared" si="5"/>
        <v>0.32400000000000001</v>
      </c>
    </row>
    <row r="23" spans="1:4" x14ac:dyDescent="0.25">
      <c r="A23" s="2" t="s">
        <v>67</v>
      </c>
      <c r="B23">
        <f t="shared" si="3"/>
        <v>82944</v>
      </c>
      <c r="C23" t="str">
        <f t="shared" si="4"/>
        <v>294</v>
      </c>
      <c r="D23">
        <f t="shared" si="5"/>
        <v>0.29399999999999998</v>
      </c>
    </row>
    <row r="24" spans="1:4" x14ac:dyDescent="0.25">
      <c r="A24" s="2" t="s">
        <v>68</v>
      </c>
      <c r="B24">
        <f t="shared" si="3"/>
        <v>95256</v>
      </c>
      <c r="C24" t="str">
        <f t="shared" si="4"/>
        <v>525</v>
      </c>
      <c r="D24">
        <f t="shared" si="5"/>
        <v>0.52500000000000002</v>
      </c>
    </row>
    <row r="25" spans="1:4" x14ac:dyDescent="0.25">
      <c r="A25" s="2" t="s">
        <v>69</v>
      </c>
      <c r="B25">
        <f t="shared" si="3"/>
        <v>154350</v>
      </c>
      <c r="C25" t="str">
        <f t="shared" si="4"/>
        <v>543</v>
      </c>
      <c r="D25">
        <f t="shared" si="5"/>
        <v>0.54300000000000004</v>
      </c>
    </row>
    <row r="26" spans="1:4" x14ac:dyDescent="0.25">
      <c r="A26" s="2" t="s">
        <v>70</v>
      </c>
      <c r="B26">
        <f t="shared" si="3"/>
        <v>285075</v>
      </c>
      <c r="C26" t="str">
        <f t="shared" si="4"/>
        <v>850</v>
      </c>
      <c r="D26">
        <f t="shared" si="5"/>
        <v>0.85</v>
      </c>
    </row>
    <row r="27" spans="1:4" x14ac:dyDescent="0.25">
      <c r="A27" s="2" t="s">
        <v>89</v>
      </c>
      <c r="B27">
        <f t="shared" si="3"/>
        <v>461550</v>
      </c>
      <c r="C27" t="str">
        <f t="shared" si="4"/>
        <v>615</v>
      </c>
      <c r="D27">
        <f t="shared" si="5"/>
        <v>0.61499999999999999</v>
      </c>
    </row>
    <row r="28" spans="1:4" x14ac:dyDescent="0.25">
      <c r="A28" s="2" t="s">
        <v>90</v>
      </c>
      <c r="B28">
        <f t="shared" si="3"/>
        <v>522750</v>
      </c>
      <c r="C28" t="str">
        <f t="shared" si="4"/>
        <v>227</v>
      </c>
      <c r="D28">
        <f t="shared" si="5"/>
        <v>0.22700000000000001</v>
      </c>
    </row>
    <row r="29" spans="1:4" x14ac:dyDescent="0.25">
      <c r="A29" s="2" t="s">
        <v>91</v>
      </c>
      <c r="B29">
        <f t="shared" si="3"/>
        <v>139605</v>
      </c>
      <c r="C29" t="str">
        <f t="shared" si="4"/>
        <v>396</v>
      </c>
      <c r="D29">
        <f t="shared" si="5"/>
        <v>0.39600000000000002</v>
      </c>
    </row>
    <row r="30" spans="1:4" x14ac:dyDescent="0.25">
      <c r="A30" s="2" t="s">
        <v>92</v>
      </c>
      <c r="B30">
        <f t="shared" si="3"/>
        <v>89892</v>
      </c>
      <c r="C30" t="str">
        <f t="shared" si="4"/>
        <v>989</v>
      </c>
      <c r="D30">
        <f t="shared" si="5"/>
        <v>0.98899999999999999</v>
      </c>
    </row>
    <row r="31" spans="1:4" x14ac:dyDescent="0.25">
      <c r="A31" s="2" t="s">
        <v>93</v>
      </c>
      <c r="B31">
        <f t="shared" si="3"/>
        <v>391644</v>
      </c>
      <c r="C31" t="str">
        <f t="shared" si="4"/>
        <v>916</v>
      </c>
      <c r="D31">
        <f t="shared" si="5"/>
        <v>0.91600000000000004</v>
      </c>
    </row>
    <row r="32" spans="1:4" x14ac:dyDescent="0.25">
      <c r="A32" s="2" t="s">
        <v>94</v>
      </c>
      <c r="B32">
        <f t="shared" si="3"/>
        <v>905924</v>
      </c>
      <c r="C32" t="str">
        <f t="shared" si="4"/>
        <v>059</v>
      </c>
      <c r="D32">
        <f t="shared" si="5"/>
        <v>5.8999999999999997E-2</v>
      </c>
    </row>
    <row r="33" spans="1:4" x14ac:dyDescent="0.25">
      <c r="A33" s="2" t="s">
        <v>95</v>
      </c>
      <c r="B33">
        <f t="shared" si="3"/>
        <v>54044</v>
      </c>
      <c r="C33" t="str">
        <f t="shared" si="4"/>
        <v>404</v>
      </c>
      <c r="D33">
        <f t="shared" si="5"/>
        <v>0.40400000000000003</v>
      </c>
    </row>
    <row r="34" spans="1:4" x14ac:dyDescent="0.25">
      <c r="A34" s="2" t="s">
        <v>96</v>
      </c>
      <c r="B34">
        <f t="shared" si="3"/>
        <v>23836</v>
      </c>
      <c r="C34" t="str">
        <f t="shared" si="4"/>
        <v>383</v>
      </c>
      <c r="D34">
        <f t="shared" si="5"/>
        <v>0.38300000000000001</v>
      </c>
    </row>
    <row r="35" spans="1:4" x14ac:dyDescent="0.25">
      <c r="A35" s="2" t="s">
        <v>97</v>
      </c>
      <c r="B35">
        <f t="shared" si="3"/>
        <v>154732</v>
      </c>
      <c r="C35" t="str">
        <f t="shared" si="4"/>
        <v>547</v>
      </c>
      <c r="D35">
        <f t="shared" si="5"/>
        <v>0.54700000000000004</v>
      </c>
    </row>
    <row r="36" spans="1:4" x14ac:dyDescent="0.25">
      <c r="A36" s="2" t="s">
        <v>98</v>
      </c>
      <c r="B36">
        <f t="shared" si="3"/>
        <v>209501</v>
      </c>
      <c r="C36" t="str">
        <f t="shared" si="4"/>
        <v>095</v>
      </c>
      <c r="D36">
        <f t="shared" si="5"/>
        <v>9.5000000000000001E-2</v>
      </c>
    </row>
    <row r="37" spans="1:4" x14ac:dyDescent="0.25">
      <c r="A37" s="2" t="s">
        <v>99</v>
      </c>
      <c r="B37">
        <f t="shared" si="3"/>
        <v>51965</v>
      </c>
      <c r="C37" t="str">
        <f t="shared" si="4"/>
        <v>196</v>
      </c>
      <c r="D37">
        <f t="shared" si="5"/>
        <v>0.19600000000000001</v>
      </c>
    </row>
    <row r="38" spans="1:4" x14ac:dyDescent="0.25">
      <c r="A38" s="2" t="s">
        <v>100</v>
      </c>
      <c r="B38">
        <f t="shared" si="3"/>
        <v>18620</v>
      </c>
      <c r="C38" t="str">
        <f t="shared" si="4"/>
        <v>862</v>
      </c>
      <c r="D38">
        <f t="shared" si="5"/>
        <v>0.86199999999999999</v>
      </c>
    </row>
    <row r="39" spans="1:4" x14ac:dyDescent="0.25">
      <c r="A39" s="2" t="s">
        <v>101</v>
      </c>
      <c r="B39">
        <f t="shared" si="3"/>
        <v>168952</v>
      </c>
      <c r="C39" t="str">
        <f t="shared" si="4"/>
        <v>689</v>
      </c>
      <c r="D39">
        <f t="shared" si="5"/>
        <v>0.68899999999999995</v>
      </c>
    </row>
    <row r="40" spans="1:4" x14ac:dyDescent="0.25">
      <c r="A40" s="2" t="s">
        <v>102</v>
      </c>
      <c r="B40">
        <f t="shared" si="3"/>
        <v>593918</v>
      </c>
      <c r="C40" t="str">
        <f t="shared" si="4"/>
        <v>939</v>
      </c>
      <c r="D40">
        <f t="shared" si="5"/>
        <v>0.93899999999999995</v>
      </c>
    </row>
    <row r="41" spans="1:4" x14ac:dyDescent="0.25">
      <c r="A41" s="2" t="s">
        <v>103</v>
      </c>
      <c r="B41">
        <f t="shared" si="3"/>
        <v>646971</v>
      </c>
      <c r="C41" t="str">
        <f t="shared" si="4"/>
        <v>469</v>
      </c>
      <c r="D41">
        <f t="shared" si="5"/>
        <v>0.46899999999999997</v>
      </c>
    </row>
    <row r="42" spans="1:4" x14ac:dyDescent="0.25">
      <c r="A42" s="2" t="s">
        <v>104</v>
      </c>
      <c r="B42">
        <f t="shared" si="3"/>
        <v>440391</v>
      </c>
      <c r="C42" t="str">
        <f t="shared" si="4"/>
        <v>403</v>
      </c>
      <c r="D42">
        <f t="shared" si="5"/>
        <v>0.40300000000000002</v>
      </c>
    </row>
    <row r="43" spans="1:4" x14ac:dyDescent="0.25">
      <c r="A43" s="2" t="s">
        <v>105</v>
      </c>
      <c r="B43">
        <f t="shared" si="3"/>
        <v>189007</v>
      </c>
      <c r="C43" t="str">
        <f t="shared" si="4"/>
        <v>890</v>
      </c>
      <c r="D43">
        <f t="shared" si="5"/>
        <v>0.89</v>
      </c>
    </row>
    <row r="44" spans="1:4" x14ac:dyDescent="0.25">
      <c r="A44" s="2" t="s">
        <v>106</v>
      </c>
      <c r="B44">
        <f t="shared" si="3"/>
        <v>358670</v>
      </c>
      <c r="C44" t="str">
        <f t="shared" si="4"/>
        <v>586</v>
      </c>
      <c r="D44">
        <f t="shared" si="5"/>
        <v>0.58599999999999997</v>
      </c>
    </row>
    <row r="45" spans="1:4" x14ac:dyDescent="0.25">
      <c r="A45" s="2" t="s">
        <v>107</v>
      </c>
      <c r="B45">
        <f t="shared" si="3"/>
        <v>521540</v>
      </c>
      <c r="C45" t="str">
        <f t="shared" si="4"/>
        <v>215</v>
      </c>
      <c r="D45">
        <f t="shared" si="5"/>
        <v>0.215</v>
      </c>
    </row>
    <row r="46" spans="1:4" x14ac:dyDescent="0.25">
      <c r="A46" s="2" t="s">
        <v>108</v>
      </c>
      <c r="B46">
        <f t="shared" si="3"/>
        <v>125990</v>
      </c>
      <c r="C46" t="str">
        <f t="shared" si="4"/>
        <v>259</v>
      </c>
      <c r="D46">
        <f t="shared" si="5"/>
        <v>0.25900000000000001</v>
      </c>
    </row>
    <row r="47" spans="1:4" x14ac:dyDescent="0.25">
      <c r="A47" s="2" t="s">
        <v>109</v>
      </c>
      <c r="B47">
        <f t="shared" si="3"/>
        <v>55685</v>
      </c>
      <c r="C47" t="str">
        <f t="shared" si="4"/>
        <v>568</v>
      </c>
      <c r="D47">
        <f t="shared" si="5"/>
        <v>0.56799999999999995</v>
      </c>
    </row>
    <row r="48" spans="1:4" x14ac:dyDescent="0.25">
      <c r="A48" s="2" t="s">
        <v>110</v>
      </c>
      <c r="B48">
        <f t="shared" si="3"/>
        <v>147112</v>
      </c>
      <c r="C48" t="str">
        <f t="shared" si="4"/>
        <v>471</v>
      </c>
      <c r="D48">
        <f t="shared" si="5"/>
        <v>0.47099999999999997</v>
      </c>
    </row>
    <row r="49" spans="1:4" x14ac:dyDescent="0.25">
      <c r="A49" s="2" t="s">
        <v>111</v>
      </c>
      <c r="B49">
        <f t="shared" si="3"/>
        <v>267528</v>
      </c>
      <c r="C49" t="str">
        <f t="shared" si="4"/>
        <v>675</v>
      </c>
      <c r="D49">
        <f t="shared" si="5"/>
        <v>0.67500000000000004</v>
      </c>
    </row>
    <row r="50" spans="1:4" x14ac:dyDescent="0.25">
      <c r="A50" s="2" t="s">
        <v>112</v>
      </c>
      <c r="B50">
        <f t="shared" si="3"/>
        <v>317925</v>
      </c>
      <c r="C50" t="str">
        <f t="shared" si="4"/>
        <v>179</v>
      </c>
      <c r="D50">
        <f t="shared" si="5"/>
        <v>0.17899999999999999</v>
      </c>
    </row>
    <row r="51" spans="1:4" x14ac:dyDescent="0.25">
      <c r="A51" s="2" t="s">
        <v>113</v>
      </c>
      <c r="B51">
        <f t="shared" si="3"/>
        <v>120825</v>
      </c>
      <c r="C51" t="str">
        <f t="shared" si="4"/>
        <v>208</v>
      </c>
      <c r="D51">
        <f t="shared" si="5"/>
        <v>0.20799999999999999</v>
      </c>
    </row>
    <row r="52" spans="1:4" x14ac:dyDescent="0.25">
      <c r="A52" s="2" t="s">
        <v>114</v>
      </c>
      <c r="B52">
        <f t="shared" si="3"/>
        <v>37232</v>
      </c>
      <c r="C52" t="str">
        <f t="shared" si="4"/>
        <v>723</v>
      </c>
      <c r="D52">
        <f t="shared" si="5"/>
        <v>0.72299999999999998</v>
      </c>
    </row>
    <row r="53" spans="1:4" x14ac:dyDescent="0.25">
      <c r="A53" s="2" t="s">
        <v>115</v>
      </c>
      <c r="B53">
        <f t="shared" si="3"/>
        <v>150384</v>
      </c>
      <c r="C53" t="str">
        <f t="shared" si="4"/>
        <v>503</v>
      </c>
      <c r="D53">
        <f t="shared" si="5"/>
        <v>0.503</v>
      </c>
    </row>
    <row r="54" spans="1:4" x14ac:dyDescent="0.25">
      <c r="A54" s="2" t="s">
        <v>116</v>
      </c>
      <c r="B54">
        <f t="shared" si="3"/>
        <v>363669</v>
      </c>
      <c r="C54" t="str">
        <f t="shared" si="4"/>
        <v>636</v>
      </c>
      <c r="D54">
        <f t="shared" si="5"/>
        <v>0.63600000000000001</v>
      </c>
    </row>
    <row r="55" spans="1:4" x14ac:dyDescent="0.25">
      <c r="A55" s="2" t="s">
        <v>117</v>
      </c>
      <c r="B55">
        <f t="shared" si="3"/>
        <v>319908</v>
      </c>
      <c r="C55" t="str">
        <f t="shared" si="4"/>
        <v>199</v>
      </c>
      <c r="D55">
        <f t="shared" si="5"/>
        <v>0.19900000000000001</v>
      </c>
    </row>
    <row r="56" spans="1:4" x14ac:dyDescent="0.25">
      <c r="A56" s="2" t="s">
        <v>118</v>
      </c>
      <c r="B56">
        <f t="shared" si="3"/>
        <v>126564</v>
      </c>
      <c r="C56" t="str">
        <f t="shared" si="4"/>
        <v>265</v>
      </c>
      <c r="D56">
        <f t="shared" si="5"/>
        <v>0.26500000000000001</v>
      </c>
    </row>
    <row r="57" spans="1:4" x14ac:dyDescent="0.25">
      <c r="B57">
        <f t="shared" ref="B57" si="6">+C55*C56</f>
        <v>52735</v>
      </c>
      <c r="C57" t="str">
        <f t="shared" ref="C57" si="7">+MID(B57,TRUNC((LEN(B57)-LEN($C$6))/2,0)+1,LEN($C$6))</f>
        <v>273</v>
      </c>
      <c r="D57">
        <f t="shared" ref="D57" si="8">+C57/(POWER(10,LEN($C$6)))</f>
        <v>0.27300000000000002</v>
      </c>
    </row>
  </sheetData>
  <mergeCells count="2">
    <mergeCell ref="A1:D1"/>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zoomScale="130" zoomScaleNormal="130" workbookViewId="0">
      <selection activeCell="F12" sqref="F12"/>
    </sheetView>
  </sheetViews>
  <sheetFormatPr baseColWidth="10" defaultRowHeight="15" x14ac:dyDescent="0.25"/>
  <cols>
    <col min="1" max="1" width="7.28515625" customWidth="1"/>
    <col min="2" max="2" width="13.140625" bestFit="1" customWidth="1"/>
  </cols>
  <sheetData>
    <row r="1" spans="1:4" x14ac:dyDescent="0.25">
      <c r="A1" s="52" t="s">
        <v>15</v>
      </c>
      <c r="B1" s="52"/>
      <c r="C1" s="52"/>
      <c r="D1" s="52"/>
    </row>
    <row r="2" spans="1:4" x14ac:dyDescent="0.25">
      <c r="A2" s="52" t="s">
        <v>19</v>
      </c>
      <c r="B2" s="52"/>
      <c r="C2" s="52"/>
      <c r="D2" s="52"/>
    </row>
    <row r="3" spans="1:4" ht="15.75" thickBot="1" x14ac:dyDescent="0.3"/>
    <row r="4" spans="1:4" ht="15.75" thickBot="1" x14ac:dyDescent="0.3">
      <c r="B4" s="13" t="s">
        <v>21</v>
      </c>
      <c r="C4" s="14">
        <v>489</v>
      </c>
    </row>
    <row r="6" spans="1:4" ht="25.5" x14ac:dyDescent="0.25">
      <c r="A6" s="1" t="s">
        <v>0</v>
      </c>
      <c r="B6" s="1" t="s">
        <v>20</v>
      </c>
      <c r="C6" s="8"/>
      <c r="D6" s="1" t="s">
        <v>2</v>
      </c>
    </row>
    <row r="7" spans="1:4" x14ac:dyDescent="0.25">
      <c r="A7" s="2" t="s">
        <v>3</v>
      </c>
      <c r="B7" s="9"/>
      <c r="C7" s="6">
        <v>741</v>
      </c>
      <c r="D7" s="3"/>
    </row>
    <row r="8" spans="1:4" x14ac:dyDescent="0.25">
      <c r="A8" s="2" t="s">
        <v>4</v>
      </c>
      <c r="B8" s="4">
        <f>+$C$4*C7</f>
        <v>362349</v>
      </c>
      <c r="C8" s="11" t="str">
        <f>+MID(B8,TRUNC((LEN(B8)-LEN($C$4))/2,0)+1,LEN($C$7))</f>
        <v>623</v>
      </c>
      <c r="D8" s="11">
        <f>+C8/(POWER(10,LEN($C$7)))</f>
        <v>0.623</v>
      </c>
    </row>
    <row r="9" spans="1:4" x14ac:dyDescent="0.25">
      <c r="A9" s="2" t="s">
        <v>5</v>
      </c>
      <c r="B9" s="4">
        <f t="shared" ref="B9:B17" si="0">+$C$4*C8</f>
        <v>304647</v>
      </c>
      <c r="C9" s="11" t="str">
        <f t="shared" ref="C9:C17" si="1">+MID(B9,TRUNC((LEN(B9)-LEN($C$4))/2,0)+1,LEN($C$7))</f>
        <v>046</v>
      </c>
      <c r="D9" s="11">
        <f t="shared" ref="D9:D17" si="2">+C9/(POWER(10,LEN($C$7)))</f>
        <v>4.5999999999999999E-2</v>
      </c>
    </row>
    <row r="10" spans="1:4" x14ac:dyDescent="0.25">
      <c r="A10" s="2" t="s">
        <v>6</v>
      </c>
      <c r="B10" s="4">
        <f t="shared" si="0"/>
        <v>22494</v>
      </c>
      <c r="C10" s="11" t="str">
        <f t="shared" si="1"/>
        <v>249</v>
      </c>
      <c r="D10" s="11">
        <f t="shared" si="2"/>
        <v>0.249</v>
      </c>
    </row>
    <row r="11" spans="1:4" x14ac:dyDescent="0.25">
      <c r="A11" s="2" t="s">
        <v>7</v>
      </c>
      <c r="B11" s="4">
        <f t="shared" si="0"/>
        <v>121761</v>
      </c>
      <c r="C11" s="11" t="str">
        <f t="shared" si="1"/>
        <v>217</v>
      </c>
      <c r="D11" s="11">
        <f t="shared" si="2"/>
        <v>0.217</v>
      </c>
    </row>
    <row r="12" spans="1:4" x14ac:dyDescent="0.25">
      <c r="A12" s="2" t="s">
        <v>8</v>
      </c>
      <c r="B12" s="4">
        <f t="shared" si="0"/>
        <v>106113</v>
      </c>
      <c r="C12" s="11" t="str">
        <f t="shared" si="1"/>
        <v>061</v>
      </c>
      <c r="D12" s="11">
        <f t="shared" si="2"/>
        <v>6.0999999999999999E-2</v>
      </c>
    </row>
    <row r="13" spans="1:4" x14ac:dyDescent="0.25">
      <c r="A13" s="2" t="s">
        <v>9</v>
      </c>
      <c r="B13" s="4">
        <f t="shared" si="0"/>
        <v>29829</v>
      </c>
      <c r="C13" s="11" t="str">
        <f t="shared" si="1"/>
        <v>982</v>
      </c>
      <c r="D13" s="11">
        <f t="shared" si="2"/>
        <v>0.98199999999999998</v>
      </c>
    </row>
    <row r="14" spans="1:4" x14ac:dyDescent="0.25">
      <c r="A14" s="2" t="s">
        <v>10</v>
      </c>
      <c r="B14" s="4">
        <f t="shared" si="0"/>
        <v>480198</v>
      </c>
      <c r="C14" s="11" t="str">
        <f t="shared" si="1"/>
        <v>801</v>
      </c>
      <c r="D14" s="11">
        <f t="shared" si="2"/>
        <v>0.80100000000000005</v>
      </c>
    </row>
    <row r="15" spans="1:4" x14ac:dyDescent="0.25">
      <c r="A15" s="2" t="s">
        <v>11</v>
      </c>
      <c r="B15" s="4">
        <f t="shared" si="0"/>
        <v>391689</v>
      </c>
      <c r="C15" s="11" t="str">
        <f t="shared" si="1"/>
        <v>916</v>
      </c>
      <c r="D15" s="11">
        <f t="shared" si="2"/>
        <v>0.91600000000000004</v>
      </c>
    </row>
    <row r="16" spans="1:4" x14ac:dyDescent="0.25">
      <c r="A16" s="2" t="s">
        <v>12</v>
      </c>
      <c r="B16" s="4">
        <f t="shared" si="0"/>
        <v>447924</v>
      </c>
      <c r="C16" s="11" t="str">
        <f t="shared" si="1"/>
        <v>479</v>
      </c>
      <c r="D16" s="11">
        <f t="shared" si="2"/>
        <v>0.47899999999999998</v>
      </c>
    </row>
    <row r="17" spans="1:4" x14ac:dyDescent="0.25">
      <c r="A17" s="2" t="s">
        <v>13</v>
      </c>
      <c r="B17" s="4">
        <f t="shared" si="0"/>
        <v>234231</v>
      </c>
      <c r="C17" s="11" t="str">
        <f t="shared" si="1"/>
        <v>342</v>
      </c>
      <c r="D17" s="11">
        <f t="shared" si="2"/>
        <v>0.34200000000000003</v>
      </c>
    </row>
  </sheetData>
  <mergeCells count="2">
    <mergeCell ref="A1:D1"/>
    <mergeCell ref="A2:D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zoomScale="130" zoomScaleNormal="130" workbookViewId="0">
      <selection activeCell="D19" sqref="D19"/>
    </sheetView>
  </sheetViews>
  <sheetFormatPr baseColWidth="10" defaultRowHeight="15" x14ac:dyDescent="0.25"/>
  <cols>
    <col min="1" max="1" width="7.28515625" customWidth="1"/>
    <col min="2" max="2" width="13.140625" bestFit="1" customWidth="1"/>
    <col min="5" max="5" width="20.140625" customWidth="1"/>
  </cols>
  <sheetData>
    <row r="1" spans="1:6" x14ac:dyDescent="0.25">
      <c r="A1" s="52" t="s">
        <v>15</v>
      </c>
      <c r="B1" s="52"/>
      <c r="C1" s="52"/>
      <c r="D1" s="15"/>
    </row>
    <row r="2" spans="1:6" x14ac:dyDescent="0.25">
      <c r="A2" s="52" t="s">
        <v>22</v>
      </c>
      <c r="B2" s="52"/>
      <c r="C2" s="52"/>
      <c r="D2" s="15"/>
      <c r="E2" s="25" t="s">
        <v>27</v>
      </c>
      <c r="F2" s="18" t="s">
        <v>31</v>
      </c>
    </row>
    <row r="3" spans="1:6" x14ac:dyDescent="0.25">
      <c r="A3" s="12"/>
      <c r="B3" s="12"/>
      <c r="C3" s="12"/>
      <c r="D3" s="15"/>
      <c r="E3" s="25" t="s">
        <v>28</v>
      </c>
      <c r="F3" s="18"/>
    </row>
    <row r="4" spans="1:6" x14ac:dyDescent="0.25">
      <c r="E4" s="25" t="s">
        <v>29</v>
      </c>
    </row>
    <row r="5" spans="1:6" x14ac:dyDescent="0.25">
      <c r="A5" s="13" t="s">
        <v>23</v>
      </c>
      <c r="B5" s="17">
        <v>33</v>
      </c>
      <c r="E5" s="25" t="s">
        <v>30</v>
      </c>
    </row>
    <row r="6" spans="1:6" x14ac:dyDescent="0.25">
      <c r="A6" s="13" t="s">
        <v>24</v>
      </c>
      <c r="B6" s="17">
        <v>13</v>
      </c>
      <c r="E6" s="25"/>
    </row>
    <row r="7" spans="1:6" x14ac:dyDescent="0.25">
      <c r="A7" s="13" t="s">
        <v>25</v>
      </c>
      <c r="B7" s="17">
        <v>7</v>
      </c>
      <c r="E7" s="25" t="s">
        <v>32</v>
      </c>
    </row>
    <row r="8" spans="1:6" x14ac:dyDescent="0.25">
      <c r="A8" s="13" t="s">
        <v>26</v>
      </c>
      <c r="B8" s="17">
        <v>8</v>
      </c>
      <c r="E8" s="25"/>
    </row>
    <row r="9" spans="1:6" x14ac:dyDescent="0.25">
      <c r="E9" s="25" t="s">
        <v>33</v>
      </c>
    </row>
    <row r="10" spans="1:6" ht="25.5" x14ac:dyDescent="0.25">
      <c r="A10" s="1" t="s">
        <v>0</v>
      </c>
      <c r="B10" s="1"/>
      <c r="C10" s="1" t="s">
        <v>2</v>
      </c>
      <c r="D10" s="22"/>
      <c r="E10" s="25" t="s">
        <v>34</v>
      </c>
    </row>
    <row r="11" spans="1:6" x14ac:dyDescent="0.25">
      <c r="A11" s="2" t="s">
        <v>3</v>
      </c>
      <c r="B11" s="16">
        <f>+B5</f>
        <v>33</v>
      </c>
      <c r="C11" s="19"/>
      <c r="D11" s="24"/>
      <c r="E11" s="25" t="s">
        <v>35</v>
      </c>
    </row>
    <row r="12" spans="1:6" x14ac:dyDescent="0.25">
      <c r="A12" s="2" t="s">
        <v>4</v>
      </c>
      <c r="B12" s="16">
        <f>MOD(($B$6*B11+$B$7),$B$8)</f>
        <v>4</v>
      </c>
      <c r="C12" s="27">
        <f>+B12/($B$8-1)</f>
        <v>0.5714285714285714</v>
      </c>
      <c r="D12" s="23"/>
      <c r="E12" s="26" t="s">
        <v>36</v>
      </c>
    </row>
    <row r="13" spans="1:6" x14ac:dyDescent="0.25">
      <c r="A13" s="2" t="s">
        <v>5</v>
      </c>
      <c r="B13" s="11">
        <f t="shared" ref="B13:B21" si="0">MOD(($B$6*B12+$B$7),$B$8)</f>
        <v>3</v>
      </c>
      <c r="C13" s="27">
        <f t="shared" ref="C13:C21" si="1">+B13/($B$8-1)</f>
        <v>0.42857142857142855</v>
      </c>
      <c r="D13" s="23"/>
      <c r="E13" s="26" t="s">
        <v>37</v>
      </c>
    </row>
    <row r="14" spans="1:6" x14ac:dyDescent="0.25">
      <c r="A14" s="2" t="s">
        <v>6</v>
      </c>
      <c r="B14" s="11">
        <f t="shared" si="0"/>
        <v>6</v>
      </c>
      <c r="C14" s="27">
        <f t="shared" si="1"/>
        <v>0.8571428571428571</v>
      </c>
      <c r="D14" s="23"/>
      <c r="E14" s="26" t="s">
        <v>38</v>
      </c>
    </row>
    <row r="15" spans="1:6" x14ac:dyDescent="0.25">
      <c r="A15" s="2" t="s">
        <v>7</v>
      </c>
      <c r="B15" s="11">
        <f t="shared" si="0"/>
        <v>5</v>
      </c>
      <c r="C15" s="27">
        <f t="shared" si="1"/>
        <v>0.7142857142857143</v>
      </c>
      <c r="D15" s="23"/>
    </row>
    <row r="16" spans="1:6" x14ac:dyDescent="0.25">
      <c r="A16" s="2" t="s">
        <v>8</v>
      </c>
      <c r="B16" s="11">
        <f t="shared" si="0"/>
        <v>0</v>
      </c>
      <c r="C16" s="27">
        <f t="shared" si="1"/>
        <v>0</v>
      </c>
      <c r="D16" s="23"/>
    </row>
    <row r="17" spans="1:4" x14ac:dyDescent="0.25">
      <c r="A17" s="2" t="s">
        <v>9</v>
      </c>
      <c r="B17" s="11">
        <f t="shared" si="0"/>
        <v>7</v>
      </c>
      <c r="C17" s="27">
        <f t="shared" si="1"/>
        <v>1</v>
      </c>
      <c r="D17" s="23"/>
    </row>
    <row r="18" spans="1:4" x14ac:dyDescent="0.25">
      <c r="A18" s="2" t="s">
        <v>10</v>
      </c>
      <c r="B18" s="11">
        <f t="shared" si="0"/>
        <v>2</v>
      </c>
      <c r="C18" s="27">
        <f t="shared" si="1"/>
        <v>0.2857142857142857</v>
      </c>
      <c r="D18" s="23"/>
    </row>
    <row r="19" spans="1:4" x14ac:dyDescent="0.25">
      <c r="A19" s="2" t="s">
        <v>11</v>
      </c>
      <c r="B19" s="11">
        <f t="shared" si="0"/>
        <v>1</v>
      </c>
      <c r="C19" s="27">
        <f t="shared" si="1"/>
        <v>0.14285714285714285</v>
      </c>
      <c r="D19" s="23"/>
    </row>
    <row r="20" spans="1:4" x14ac:dyDescent="0.25">
      <c r="A20" s="2" t="s">
        <v>12</v>
      </c>
      <c r="B20" s="11">
        <f t="shared" si="0"/>
        <v>4</v>
      </c>
      <c r="C20" s="20">
        <f t="shared" si="1"/>
        <v>0.5714285714285714</v>
      </c>
      <c r="D20" s="23"/>
    </row>
    <row r="21" spans="1:4" x14ac:dyDescent="0.25">
      <c r="A21" s="2" t="s">
        <v>13</v>
      </c>
      <c r="B21" s="11">
        <f t="shared" si="0"/>
        <v>3</v>
      </c>
      <c r="C21" s="20">
        <f t="shared" si="1"/>
        <v>0.42857142857142855</v>
      </c>
      <c r="D21" s="23"/>
    </row>
  </sheetData>
  <mergeCells count="2">
    <mergeCell ref="A1:C1"/>
    <mergeCell ref="A2:C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zoomScale="130" zoomScaleNormal="130" workbookViewId="0">
      <selection activeCell="C6" sqref="C6:D8"/>
    </sheetView>
  </sheetViews>
  <sheetFormatPr baseColWidth="10" defaultRowHeight="15" x14ac:dyDescent="0.25"/>
  <cols>
    <col min="1" max="1" width="7.28515625" customWidth="1"/>
    <col min="2" max="2" width="13.140625" bestFit="1" customWidth="1"/>
    <col min="5" max="5" width="20.140625" customWidth="1"/>
  </cols>
  <sheetData>
    <row r="1" spans="1:8" x14ac:dyDescent="0.25">
      <c r="A1" s="52" t="s">
        <v>15</v>
      </c>
      <c r="B1" s="52"/>
      <c r="C1" s="52"/>
      <c r="D1" s="15"/>
    </row>
    <row r="2" spans="1:8" x14ac:dyDescent="0.25">
      <c r="A2" s="52" t="s">
        <v>22</v>
      </c>
      <c r="B2" s="52"/>
      <c r="C2" s="52"/>
      <c r="D2" s="15"/>
      <c r="E2" s="25" t="s">
        <v>27</v>
      </c>
      <c r="F2" s="18" t="s">
        <v>31</v>
      </c>
    </row>
    <row r="3" spans="1:8" x14ac:dyDescent="0.25">
      <c r="A3" s="15"/>
      <c r="B3" s="15"/>
      <c r="C3" s="15"/>
      <c r="D3" s="15"/>
      <c r="E3" s="25" t="s">
        <v>28</v>
      </c>
      <c r="F3" s="18"/>
    </row>
    <row r="4" spans="1:8" x14ac:dyDescent="0.25">
      <c r="E4" s="25" t="s">
        <v>29</v>
      </c>
    </row>
    <row r="5" spans="1:8" ht="15.75" thickBot="1" x14ac:dyDescent="0.3">
      <c r="A5" s="13" t="s">
        <v>23</v>
      </c>
      <c r="B5" s="17">
        <v>34</v>
      </c>
      <c r="E5" s="25" t="s">
        <v>30</v>
      </c>
    </row>
    <row r="6" spans="1:8" ht="15.75" thickBot="1" x14ac:dyDescent="0.3">
      <c r="A6" s="13" t="s">
        <v>24</v>
      </c>
      <c r="B6" s="28">
        <f>1+4*D6</f>
        <v>21</v>
      </c>
      <c r="C6" s="15" t="s">
        <v>39</v>
      </c>
      <c r="D6" s="14">
        <v>5</v>
      </c>
      <c r="E6" s="25"/>
      <c r="H6" t="s">
        <v>41</v>
      </c>
    </row>
    <row r="7" spans="1:8" ht="15.75" thickBot="1" x14ac:dyDescent="0.3">
      <c r="A7" s="13" t="s">
        <v>25</v>
      </c>
      <c r="B7" s="17">
        <v>7</v>
      </c>
      <c r="E7" s="25" t="s">
        <v>32</v>
      </c>
    </row>
    <row r="8" spans="1:8" ht="15.75" thickBot="1" x14ac:dyDescent="0.3">
      <c r="A8" s="13" t="s">
        <v>26</v>
      </c>
      <c r="B8" s="28">
        <f>+POWER(2,D8)</f>
        <v>64</v>
      </c>
      <c r="C8" s="15" t="s">
        <v>40</v>
      </c>
      <c r="D8" s="14">
        <v>6</v>
      </c>
      <c r="E8" s="25"/>
      <c r="H8" t="s">
        <v>42</v>
      </c>
    </row>
    <row r="9" spans="1:8" x14ac:dyDescent="0.25">
      <c r="E9" s="25" t="s">
        <v>33</v>
      </c>
    </row>
    <row r="10" spans="1:8" ht="25.5" x14ac:dyDescent="0.25">
      <c r="A10" s="1" t="s">
        <v>0</v>
      </c>
      <c r="B10" s="1" t="s">
        <v>43</v>
      </c>
      <c r="C10" s="1" t="s">
        <v>2</v>
      </c>
      <c r="D10" s="22"/>
      <c r="E10" s="25" t="s">
        <v>34</v>
      </c>
    </row>
    <row r="11" spans="1:8" x14ac:dyDescent="0.25">
      <c r="A11" s="2" t="s">
        <v>3</v>
      </c>
      <c r="B11" s="16">
        <f>+B5</f>
        <v>34</v>
      </c>
      <c r="C11" s="19"/>
      <c r="D11" s="24"/>
      <c r="E11" s="25" t="s">
        <v>35</v>
      </c>
    </row>
    <row r="12" spans="1:8" x14ac:dyDescent="0.25">
      <c r="A12" s="2" t="s">
        <v>4</v>
      </c>
      <c r="B12" s="16">
        <f>MOD(($B$6*B11+$B$7),$B$8)</f>
        <v>17</v>
      </c>
      <c r="C12" s="20">
        <f>+B12/($B$8-1)</f>
        <v>0.26984126984126983</v>
      </c>
      <c r="D12" s="23"/>
      <c r="E12" s="26" t="s">
        <v>36</v>
      </c>
    </row>
    <row r="13" spans="1:8" x14ac:dyDescent="0.25">
      <c r="A13" s="2" t="s">
        <v>5</v>
      </c>
      <c r="B13" s="11">
        <f t="shared" ref="B13:B21" si="0">MOD(($B$6*B12+$B$7),$B$8)</f>
        <v>44</v>
      </c>
      <c r="C13" s="20">
        <f t="shared" ref="C13:C21" si="1">+B13/($B$8-1)</f>
        <v>0.69841269841269837</v>
      </c>
      <c r="D13" s="23"/>
      <c r="E13" s="26" t="s">
        <v>37</v>
      </c>
    </row>
    <row r="14" spans="1:8" x14ac:dyDescent="0.25">
      <c r="A14" s="2" t="s">
        <v>6</v>
      </c>
      <c r="B14" s="11">
        <f t="shared" si="0"/>
        <v>35</v>
      </c>
      <c r="C14" s="20">
        <f t="shared" si="1"/>
        <v>0.55555555555555558</v>
      </c>
      <c r="D14" s="23"/>
      <c r="E14" s="26" t="s">
        <v>38</v>
      </c>
    </row>
    <row r="15" spans="1:8" x14ac:dyDescent="0.25">
      <c r="A15" s="2" t="s">
        <v>7</v>
      </c>
      <c r="B15" s="11">
        <f t="shared" si="0"/>
        <v>38</v>
      </c>
      <c r="C15" s="20">
        <f t="shared" si="1"/>
        <v>0.60317460317460314</v>
      </c>
      <c r="D15" s="23"/>
    </row>
    <row r="16" spans="1:8" x14ac:dyDescent="0.25">
      <c r="A16" s="2" t="s">
        <v>8</v>
      </c>
      <c r="B16" s="11">
        <f t="shared" si="0"/>
        <v>37</v>
      </c>
      <c r="C16" s="20">
        <f t="shared" si="1"/>
        <v>0.58730158730158732</v>
      </c>
      <c r="D16" s="23"/>
    </row>
    <row r="17" spans="1:4" x14ac:dyDescent="0.25">
      <c r="A17" s="2" t="s">
        <v>9</v>
      </c>
      <c r="B17" s="11">
        <f t="shared" si="0"/>
        <v>16</v>
      </c>
      <c r="C17" s="20">
        <f t="shared" si="1"/>
        <v>0.25396825396825395</v>
      </c>
      <c r="D17" s="23"/>
    </row>
    <row r="18" spans="1:4" x14ac:dyDescent="0.25">
      <c r="A18" s="2" t="s">
        <v>10</v>
      </c>
      <c r="B18" s="11">
        <f t="shared" si="0"/>
        <v>23</v>
      </c>
      <c r="C18" s="20">
        <f t="shared" si="1"/>
        <v>0.36507936507936506</v>
      </c>
      <c r="D18" s="23"/>
    </row>
    <row r="19" spans="1:4" x14ac:dyDescent="0.25">
      <c r="A19" s="2" t="s">
        <v>11</v>
      </c>
      <c r="B19" s="11">
        <f t="shared" si="0"/>
        <v>42</v>
      </c>
      <c r="C19" s="20">
        <f t="shared" si="1"/>
        <v>0.66666666666666663</v>
      </c>
      <c r="D19" s="23"/>
    </row>
    <row r="20" spans="1:4" x14ac:dyDescent="0.25">
      <c r="A20" s="2" t="s">
        <v>12</v>
      </c>
      <c r="B20" s="11">
        <f t="shared" si="0"/>
        <v>57</v>
      </c>
      <c r="C20" s="20">
        <f t="shared" si="1"/>
        <v>0.90476190476190477</v>
      </c>
      <c r="D20" s="23"/>
    </row>
    <row r="21" spans="1:4" x14ac:dyDescent="0.25">
      <c r="A21" s="2" t="s">
        <v>13</v>
      </c>
      <c r="B21" s="11">
        <f t="shared" si="0"/>
        <v>52</v>
      </c>
      <c r="C21" s="20">
        <f t="shared" si="1"/>
        <v>0.82539682539682535</v>
      </c>
      <c r="D21" s="23"/>
    </row>
  </sheetData>
  <mergeCells count="2">
    <mergeCell ref="A1:C1"/>
    <mergeCell ref="A2:C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zoomScale="130" zoomScaleNormal="130" workbookViewId="0">
      <selection activeCell="E10" sqref="E10"/>
    </sheetView>
  </sheetViews>
  <sheetFormatPr baseColWidth="10" defaultRowHeight="15" x14ac:dyDescent="0.25"/>
  <cols>
    <col min="1" max="1" width="7.28515625" customWidth="1"/>
    <col min="2" max="2" width="25.140625" customWidth="1"/>
    <col min="3" max="3" width="15.85546875" customWidth="1"/>
  </cols>
  <sheetData>
    <row r="1" spans="1:3" x14ac:dyDescent="0.25">
      <c r="A1" s="52" t="s">
        <v>15</v>
      </c>
      <c r="B1" s="52"/>
      <c r="C1" s="52"/>
    </row>
    <row r="2" spans="1:3" x14ac:dyDescent="0.25">
      <c r="A2" s="52" t="s">
        <v>44</v>
      </c>
      <c r="B2" s="52"/>
      <c r="C2" s="52"/>
    </row>
    <row r="3" spans="1:3" x14ac:dyDescent="0.25">
      <c r="A3" s="15"/>
      <c r="B3" s="15"/>
      <c r="C3" s="15"/>
    </row>
    <row r="5" spans="1:3" x14ac:dyDescent="0.25">
      <c r="A5" t="s">
        <v>26</v>
      </c>
      <c r="B5" s="30">
        <v>100</v>
      </c>
      <c r="C5" s="29"/>
    </row>
    <row r="7" spans="1:3" ht="21" customHeight="1" x14ac:dyDescent="0.25">
      <c r="A7" s="1" t="s">
        <v>0</v>
      </c>
      <c r="B7" s="1" t="s">
        <v>45</v>
      </c>
      <c r="C7" s="1" t="s">
        <v>2</v>
      </c>
    </row>
    <row r="8" spans="1:3" x14ac:dyDescent="0.25">
      <c r="A8" s="2" t="s">
        <v>4</v>
      </c>
      <c r="B8" s="16">
        <v>301</v>
      </c>
      <c r="C8" s="32"/>
    </row>
    <row r="9" spans="1:3" x14ac:dyDescent="0.25">
      <c r="A9" s="2" t="s">
        <v>5</v>
      </c>
      <c r="B9" s="11">
        <v>45</v>
      </c>
      <c r="C9" s="32"/>
    </row>
    <row r="10" spans="1:3" x14ac:dyDescent="0.25">
      <c r="A10" s="2" t="s">
        <v>6</v>
      </c>
      <c r="B10" s="11">
        <v>150</v>
      </c>
      <c r="C10" s="32"/>
    </row>
    <row r="11" spans="1:3" x14ac:dyDescent="0.25">
      <c r="A11" s="2" t="s">
        <v>7</v>
      </c>
      <c r="B11" s="11">
        <v>97</v>
      </c>
      <c r="C11" s="32"/>
    </row>
    <row r="12" spans="1:3" x14ac:dyDescent="0.25">
      <c r="A12" s="2" t="s">
        <v>8</v>
      </c>
      <c r="B12" s="11">
        <f>MOD((B11+B8),$B$5)</f>
        <v>98</v>
      </c>
      <c r="C12" s="31">
        <f>+B12/($B$5-1)</f>
        <v>0.98989898989898994</v>
      </c>
    </row>
    <row r="13" spans="1:3" x14ac:dyDescent="0.25">
      <c r="A13" s="2" t="s">
        <v>9</v>
      </c>
      <c r="B13" s="11">
        <f t="shared" ref="B13:B17" si="0">MOD((B12+B9),$B$5)</f>
        <v>43</v>
      </c>
      <c r="C13" s="31">
        <f t="shared" ref="C13:C17" si="1">+B13/($B$5-1)</f>
        <v>0.43434343434343436</v>
      </c>
    </row>
    <row r="14" spans="1:3" x14ac:dyDescent="0.25">
      <c r="A14" s="2" t="s">
        <v>10</v>
      </c>
      <c r="B14" s="11">
        <f t="shared" si="0"/>
        <v>93</v>
      </c>
      <c r="C14" s="31">
        <f t="shared" si="1"/>
        <v>0.93939393939393945</v>
      </c>
    </row>
    <row r="15" spans="1:3" x14ac:dyDescent="0.25">
      <c r="A15" s="2" t="s">
        <v>11</v>
      </c>
      <c r="B15" s="11">
        <f t="shared" si="0"/>
        <v>90</v>
      </c>
      <c r="C15" s="31">
        <f t="shared" si="1"/>
        <v>0.90909090909090906</v>
      </c>
    </row>
    <row r="16" spans="1:3" x14ac:dyDescent="0.25">
      <c r="A16" s="2" t="s">
        <v>12</v>
      </c>
      <c r="B16" s="11">
        <f t="shared" si="0"/>
        <v>88</v>
      </c>
      <c r="C16" s="31">
        <f t="shared" si="1"/>
        <v>0.88888888888888884</v>
      </c>
    </row>
    <row r="17" spans="1:3" x14ac:dyDescent="0.25">
      <c r="A17" s="2" t="s">
        <v>13</v>
      </c>
      <c r="B17" s="11">
        <f t="shared" si="0"/>
        <v>31</v>
      </c>
      <c r="C17" s="31">
        <f t="shared" si="1"/>
        <v>0.31313131313131315</v>
      </c>
    </row>
  </sheetData>
  <mergeCells count="2">
    <mergeCell ref="A1:C1"/>
    <mergeCell ref="A2:C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4"/>
  <sheetViews>
    <sheetView zoomScale="130" zoomScaleNormal="130" workbookViewId="0">
      <selection activeCell="A2" sqref="A2:C2"/>
    </sheetView>
  </sheetViews>
  <sheetFormatPr baseColWidth="10" defaultRowHeight="15" x14ac:dyDescent="0.25"/>
  <cols>
    <col min="1" max="1" width="7.28515625" customWidth="1"/>
    <col min="2" max="2" width="14.85546875" customWidth="1"/>
    <col min="3" max="3" width="13.140625" customWidth="1"/>
  </cols>
  <sheetData>
    <row r="1" spans="1:6" x14ac:dyDescent="0.25">
      <c r="A1" s="52" t="s">
        <v>15</v>
      </c>
      <c r="B1" s="52"/>
      <c r="C1" s="52"/>
      <c r="D1" s="15"/>
    </row>
    <row r="2" spans="1:6" x14ac:dyDescent="0.25">
      <c r="A2" s="53" t="s">
        <v>46</v>
      </c>
      <c r="B2" s="53"/>
      <c r="C2" s="53"/>
      <c r="D2" s="15"/>
    </row>
    <row r="3" spans="1:6" x14ac:dyDescent="0.25">
      <c r="A3" s="15"/>
      <c r="B3" s="15"/>
      <c r="C3" s="15"/>
      <c r="D3" s="15"/>
    </row>
    <row r="5" spans="1:6" x14ac:dyDescent="0.25">
      <c r="A5" s="13" t="s">
        <v>23</v>
      </c>
      <c r="B5" s="17">
        <v>18</v>
      </c>
    </row>
    <row r="6" spans="1:6" x14ac:dyDescent="0.25">
      <c r="A6" s="13" t="s">
        <v>24</v>
      </c>
      <c r="B6" s="17">
        <v>21</v>
      </c>
      <c r="C6" t="s">
        <v>41</v>
      </c>
      <c r="F6" s="25" t="s">
        <v>33</v>
      </c>
    </row>
    <row r="7" spans="1:6" x14ac:dyDescent="0.25">
      <c r="A7" s="13" t="s">
        <v>26</v>
      </c>
      <c r="B7" s="17">
        <v>32</v>
      </c>
      <c r="F7" s="25" t="s">
        <v>48</v>
      </c>
    </row>
    <row r="8" spans="1:6" x14ac:dyDescent="0.25">
      <c r="F8" t="s">
        <v>49</v>
      </c>
    </row>
    <row r="9" spans="1:6" ht="25.5" x14ac:dyDescent="0.25">
      <c r="A9" s="1" t="s">
        <v>0</v>
      </c>
      <c r="B9" s="1" t="s">
        <v>47</v>
      </c>
      <c r="C9" s="1" t="s">
        <v>2</v>
      </c>
      <c r="D9" s="22"/>
      <c r="F9" t="s">
        <v>50</v>
      </c>
    </row>
    <row r="10" spans="1:6" x14ac:dyDescent="0.25">
      <c r="A10" s="2" t="s">
        <v>3</v>
      </c>
      <c r="B10" s="16">
        <f>+B5</f>
        <v>18</v>
      </c>
      <c r="C10" s="19"/>
      <c r="D10" s="24"/>
      <c r="F10" t="s">
        <v>51</v>
      </c>
    </row>
    <row r="11" spans="1:6" x14ac:dyDescent="0.25">
      <c r="A11" s="2" t="s">
        <v>4</v>
      </c>
      <c r="B11" s="16">
        <f>MOD(($B$6*B10),$B$7)</f>
        <v>26</v>
      </c>
      <c r="C11" s="27">
        <f>+B11/($B$7-1)</f>
        <v>0.83870967741935487</v>
      </c>
      <c r="D11" s="23"/>
    </row>
    <row r="12" spans="1:6" x14ac:dyDescent="0.25">
      <c r="A12" s="2" t="s">
        <v>5</v>
      </c>
      <c r="B12" s="11">
        <f t="shared" ref="B12:B20" si="0">MOD(($B$6*B11),$B$7)</f>
        <v>2</v>
      </c>
      <c r="C12" s="27">
        <f t="shared" ref="C12:C20" si="1">+B12/($B$7-1)</f>
        <v>6.4516129032258063E-2</v>
      </c>
      <c r="D12" s="23"/>
      <c r="F12" t="s">
        <v>52</v>
      </c>
    </row>
    <row r="13" spans="1:6" x14ac:dyDescent="0.25">
      <c r="A13" s="2" t="s">
        <v>6</v>
      </c>
      <c r="B13" s="11">
        <f t="shared" si="0"/>
        <v>10</v>
      </c>
      <c r="C13" s="27">
        <f t="shared" si="1"/>
        <v>0.32258064516129031</v>
      </c>
      <c r="D13" s="23"/>
    </row>
    <row r="14" spans="1:6" x14ac:dyDescent="0.25">
      <c r="A14" s="2" t="s">
        <v>7</v>
      </c>
      <c r="B14" s="11">
        <f t="shared" si="0"/>
        <v>18</v>
      </c>
      <c r="C14" s="27">
        <f t="shared" si="1"/>
        <v>0.58064516129032262</v>
      </c>
      <c r="D14" s="23"/>
      <c r="F14" t="s">
        <v>53</v>
      </c>
    </row>
    <row r="15" spans="1:6" x14ac:dyDescent="0.25">
      <c r="A15" s="2" t="s">
        <v>8</v>
      </c>
      <c r="B15" s="11">
        <f t="shared" si="0"/>
        <v>26</v>
      </c>
      <c r="C15" s="20">
        <f t="shared" si="1"/>
        <v>0.83870967741935487</v>
      </c>
      <c r="D15" s="23"/>
      <c r="F15" t="s">
        <v>54</v>
      </c>
    </row>
    <row r="16" spans="1:6" x14ac:dyDescent="0.25">
      <c r="A16" s="2" t="s">
        <v>9</v>
      </c>
      <c r="B16" s="11">
        <f t="shared" si="0"/>
        <v>2</v>
      </c>
      <c r="C16" s="20">
        <f t="shared" si="1"/>
        <v>6.4516129032258063E-2</v>
      </c>
      <c r="D16" s="23"/>
      <c r="F16" t="s">
        <v>55</v>
      </c>
    </row>
    <row r="17" spans="1:4" x14ac:dyDescent="0.25">
      <c r="A17" s="2" t="s">
        <v>10</v>
      </c>
      <c r="B17" s="11">
        <f t="shared" si="0"/>
        <v>10</v>
      </c>
      <c r="C17" s="20">
        <f t="shared" si="1"/>
        <v>0.32258064516129031</v>
      </c>
      <c r="D17" s="23"/>
    </row>
    <row r="18" spans="1:4" x14ac:dyDescent="0.25">
      <c r="A18" s="2" t="s">
        <v>11</v>
      </c>
      <c r="B18" s="11">
        <f t="shared" si="0"/>
        <v>18</v>
      </c>
      <c r="C18" s="20">
        <f t="shared" si="1"/>
        <v>0.58064516129032262</v>
      </c>
      <c r="D18" s="23"/>
    </row>
    <row r="19" spans="1:4" x14ac:dyDescent="0.25">
      <c r="A19" s="2" t="s">
        <v>12</v>
      </c>
      <c r="B19" s="11">
        <f t="shared" si="0"/>
        <v>26</v>
      </c>
      <c r="C19" s="20">
        <f t="shared" si="1"/>
        <v>0.83870967741935487</v>
      </c>
      <c r="D19" s="23"/>
    </row>
    <row r="20" spans="1:4" x14ac:dyDescent="0.25">
      <c r="A20" s="2" t="s">
        <v>13</v>
      </c>
      <c r="B20" s="11">
        <f t="shared" si="0"/>
        <v>2</v>
      </c>
      <c r="C20" s="20">
        <f t="shared" si="1"/>
        <v>6.4516129032258063E-2</v>
      </c>
      <c r="D20" s="23"/>
    </row>
    <row r="21" spans="1:4" x14ac:dyDescent="0.25">
      <c r="C21" s="34"/>
    </row>
    <row r="22" spans="1:4" x14ac:dyDescent="0.25">
      <c r="C22" s="34"/>
    </row>
    <row r="23" spans="1:4" x14ac:dyDescent="0.25">
      <c r="C23" s="34"/>
    </row>
    <row r="24" spans="1:4" x14ac:dyDescent="0.25">
      <c r="C24" s="34"/>
    </row>
    <row r="25" spans="1:4" x14ac:dyDescent="0.25">
      <c r="C25" s="34"/>
    </row>
    <row r="26" spans="1:4" x14ac:dyDescent="0.25">
      <c r="C26" s="34"/>
    </row>
    <row r="27" spans="1:4" x14ac:dyDescent="0.25">
      <c r="C27" s="34"/>
    </row>
    <row r="28" spans="1:4" x14ac:dyDescent="0.25">
      <c r="C28" s="34"/>
    </row>
    <row r="29" spans="1:4" x14ac:dyDescent="0.25">
      <c r="C29" s="34"/>
    </row>
    <row r="30" spans="1:4" x14ac:dyDescent="0.25">
      <c r="C30" s="34"/>
    </row>
    <row r="31" spans="1:4" x14ac:dyDescent="0.25">
      <c r="C31" s="34"/>
    </row>
    <row r="32" spans="1:4" x14ac:dyDescent="0.25">
      <c r="C32" s="34"/>
    </row>
    <row r="33" spans="3:3" x14ac:dyDescent="0.25">
      <c r="C33" s="34"/>
    </row>
    <row r="34" spans="3:3" x14ac:dyDescent="0.25">
      <c r="C34" s="34"/>
    </row>
    <row r="35" spans="3:3" x14ac:dyDescent="0.25">
      <c r="C35" s="34"/>
    </row>
    <row r="36" spans="3:3" x14ac:dyDescent="0.25">
      <c r="C36" s="34"/>
    </row>
    <row r="37" spans="3:3" x14ac:dyDescent="0.25">
      <c r="C37" s="34"/>
    </row>
    <row r="38" spans="3:3" x14ac:dyDescent="0.25">
      <c r="C38" s="34"/>
    </row>
    <row r="39" spans="3:3" x14ac:dyDescent="0.25">
      <c r="C39" s="34"/>
    </row>
    <row r="40" spans="3:3" x14ac:dyDescent="0.25">
      <c r="C40" s="34"/>
    </row>
    <row r="41" spans="3:3" x14ac:dyDescent="0.25">
      <c r="C41" s="34"/>
    </row>
    <row r="42" spans="3:3" x14ac:dyDescent="0.25">
      <c r="C42" s="34"/>
    </row>
    <row r="43" spans="3:3" x14ac:dyDescent="0.25">
      <c r="C43" s="34"/>
    </row>
    <row r="44" spans="3:3" x14ac:dyDescent="0.25">
      <c r="C44" s="34"/>
    </row>
    <row r="45" spans="3:3" x14ac:dyDescent="0.25">
      <c r="C45" s="34"/>
    </row>
    <row r="46" spans="3:3" x14ac:dyDescent="0.25">
      <c r="C46" s="34"/>
    </row>
    <row r="47" spans="3:3" x14ac:dyDescent="0.25">
      <c r="C47" s="34"/>
    </row>
    <row r="48" spans="3:3" x14ac:dyDescent="0.25">
      <c r="C48" s="34"/>
    </row>
    <row r="49" spans="3:3" x14ac:dyDescent="0.25">
      <c r="C49" s="34"/>
    </row>
    <row r="50" spans="3:3" x14ac:dyDescent="0.25">
      <c r="C50" s="34"/>
    </row>
    <row r="51" spans="3:3" x14ac:dyDescent="0.25">
      <c r="C51" s="34"/>
    </row>
    <row r="52" spans="3:3" x14ac:dyDescent="0.25">
      <c r="C52" s="34"/>
    </row>
    <row r="53" spans="3:3" x14ac:dyDescent="0.25">
      <c r="C53" s="34"/>
    </row>
    <row r="54" spans="3:3" x14ac:dyDescent="0.25">
      <c r="C54" s="34"/>
    </row>
    <row r="55" spans="3:3" x14ac:dyDescent="0.25">
      <c r="C55" s="34"/>
    </row>
    <row r="56" spans="3:3" x14ac:dyDescent="0.25">
      <c r="C56" s="34"/>
    </row>
    <row r="57" spans="3:3" x14ac:dyDescent="0.25">
      <c r="C57" s="34"/>
    </row>
    <row r="58" spans="3:3" x14ac:dyDescent="0.25">
      <c r="C58" s="34"/>
    </row>
    <row r="59" spans="3:3" x14ac:dyDescent="0.25">
      <c r="C59" s="34"/>
    </row>
    <row r="60" spans="3:3" x14ac:dyDescent="0.25">
      <c r="C60" s="34"/>
    </row>
    <row r="61" spans="3:3" x14ac:dyDescent="0.25">
      <c r="C61" s="34"/>
    </row>
    <row r="62" spans="3:3" x14ac:dyDescent="0.25">
      <c r="C62" s="34"/>
    </row>
    <row r="63" spans="3:3" x14ac:dyDescent="0.25">
      <c r="C63" s="34"/>
    </row>
    <row r="64" spans="3:3" x14ac:dyDescent="0.25">
      <c r="C64" s="34"/>
    </row>
    <row r="65" spans="3:3" x14ac:dyDescent="0.25">
      <c r="C65" s="34"/>
    </row>
    <row r="66" spans="3:3" x14ac:dyDescent="0.25">
      <c r="C66" s="34"/>
    </row>
    <row r="67" spans="3:3" x14ac:dyDescent="0.25">
      <c r="C67" s="34"/>
    </row>
    <row r="68" spans="3:3" x14ac:dyDescent="0.25">
      <c r="C68" s="34"/>
    </row>
    <row r="69" spans="3:3" x14ac:dyDescent="0.25">
      <c r="C69" s="34"/>
    </row>
    <row r="70" spans="3:3" x14ac:dyDescent="0.25">
      <c r="C70" s="34"/>
    </row>
    <row r="71" spans="3:3" x14ac:dyDescent="0.25">
      <c r="C71" s="34"/>
    </row>
    <row r="72" spans="3:3" x14ac:dyDescent="0.25">
      <c r="C72" s="34"/>
    </row>
    <row r="73" spans="3:3" x14ac:dyDescent="0.25">
      <c r="C73" s="34"/>
    </row>
    <row r="74" spans="3:3" x14ac:dyDescent="0.25">
      <c r="C74" s="34"/>
    </row>
    <row r="75" spans="3:3" x14ac:dyDescent="0.25">
      <c r="C75" s="34"/>
    </row>
    <row r="76" spans="3:3" x14ac:dyDescent="0.25">
      <c r="C76" s="34"/>
    </row>
    <row r="77" spans="3:3" x14ac:dyDescent="0.25">
      <c r="C77" s="34"/>
    </row>
    <row r="78" spans="3:3" x14ac:dyDescent="0.25">
      <c r="C78" s="34"/>
    </row>
    <row r="79" spans="3:3" x14ac:dyDescent="0.25">
      <c r="C79" s="34"/>
    </row>
    <row r="80" spans="3:3" x14ac:dyDescent="0.25">
      <c r="C80" s="34"/>
    </row>
    <row r="81" spans="3:3" x14ac:dyDescent="0.25">
      <c r="C81" s="34"/>
    </row>
    <row r="82" spans="3:3" x14ac:dyDescent="0.25">
      <c r="C82" s="34"/>
    </row>
    <row r="83" spans="3:3" x14ac:dyDescent="0.25">
      <c r="C83" s="34"/>
    </row>
    <row r="84" spans="3:3" x14ac:dyDescent="0.25">
      <c r="C84" s="34"/>
    </row>
    <row r="85" spans="3:3" x14ac:dyDescent="0.25">
      <c r="C85" s="34"/>
    </row>
    <row r="86" spans="3:3" x14ac:dyDescent="0.25">
      <c r="C86" s="34"/>
    </row>
    <row r="87" spans="3:3" x14ac:dyDescent="0.25">
      <c r="C87" s="34"/>
    </row>
    <row r="88" spans="3:3" x14ac:dyDescent="0.25">
      <c r="C88" s="34"/>
    </row>
    <row r="89" spans="3:3" x14ac:dyDescent="0.25">
      <c r="C89" s="34"/>
    </row>
    <row r="90" spans="3:3" x14ac:dyDescent="0.25">
      <c r="C90" s="34"/>
    </row>
    <row r="91" spans="3:3" x14ac:dyDescent="0.25">
      <c r="C91" s="34"/>
    </row>
    <row r="92" spans="3:3" x14ac:dyDescent="0.25">
      <c r="C92" s="34"/>
    </row>
    <row r="93" spans="3:3" x14ac:dyDescent="0.25">
      <c r="C93" s="34"/>
    </row>
    <row r="94" spans="3:3" x14ac:dyDescent="0.25">
      <c r="C94" s="34"/>
    </row>
    <row r="95" spans="3:3" x14ac:dyDescent="0.25">
      <c r="C95" s="34"/>
    </row>
    <row r="96" spans="3:3" x14ac:dyDescent="0.25">
      <c r="C96" s="34"/>
    </row>
    <row r="97" spans="3:3" x14ac:dyDescent="0.25">
      <c r="C97" s="34"/>
    </row>
    <row r="98" spans="3:3" x14ac:dyDescent="0.25">
      <c r="C98" s="34"/>
    </row>
    <row r="99" spans="3:3" x14ac:dyDescent="0.25">
      <c r="C99" s="34"/>
    </row>
    <row r="100" spans="3:3" x14ac:dyDescent="0.25">
      <c r="C100" s="34"/>
    </row>
    <row r="101" spans="3:3" x14ac:dyDescent="0.25">
      <c r="C101" s="34"/>
    </row>
    <row r="102" spans="3:3" x14ac:dyDescent="0.25">
      <c r="C102" s="34"/>
    </row>
    <row r="103" spans="3:3" x14ac:dyDescent="0.25">
      <c r="C103" s="34"/>
    </row>
    <row r="104" spans="3:3" x14ac:dyDescent="0.25">
      <c r="C104" s="34"/>
    </row>
    <row r="105" spans="3:3" x14ac:dyDescent="0.25">
      <c r="C105" s="34"/>
    </row>
    <row r="106" spans="3:3" x14ac:dyDescent="0.25">
      <c r="C106" s="34"/>
    </row>
    <row r="107" spans="3:3" x14ac:dyDescent="0.25">
      <c r="C107" s="34"/>
    </row>
    <row r="108" spans="3:3" x14ac:dyDescent="0.25">
      <c r="C108" s="34"/>
    </row>
    <row r="109" spans="3:3" x14ac:dyDescent="0.25">
      <c r="C109" s="34"/>
    </row>
    <row r="110" spans="3:3" x14ac:dyDescent="0.25">
      <c r="C110" s="34"/>
    </row>
    <row r="111" spans="3:3" x14ac:dyDescent="0.25">
      <c r="C111" s="34"/>
    </row>
    <row r="112" spans="3:3" x14ac:dyDescent="0.25">
      <c r="C112" s="34"/>
    </row>
    <row r="113" spans="3:3" x14ac:dyDescent="0.25">
      <c r="C113" s="34"/>
    </row>
    <row r="114" spans="3:3" x14ac:dyDescent="0.25">
      <c r="C114" s="34"/>
    </row>
    <row r="115" spans="3:3" x14ac:dyDescent="0.25">
      <c r="C115" s="34"/>
    </row>
    <row r="116" spans="3:3" x14ac:dyDescent="0.25">
      <c r="C116" s="34"/>
    </row>
    <row r="117" spans="3:3" x14ac:dyDescent="0.25">
      <c r="C117" s="34"/>
    </row>
    <row r="118" spans="3:3" x14ac:dyDescent="0.25">
      <c r="C118" s="34"/>
    </row>
    <row r="119" spans="3:3" x14ac:dyDescent="0.25">
      <c r="C119" s="34"/>
    </row>
    <row r="120" spans="3:3" x14ac:dyDescent="0.25">
      <c r="C120" s="34"/>
    </row>
    <row r="121" spans="3:3" x14ac:dyDescent="0.25">
      <c r="C121" s="34"/>
    </row>
    <row r="122" spans="3:3" x14ac:dyDescent="0.25">
      <c r="C122" s="34"/>
    </row>
    <row r="123" spans="3:3" x14ac:dyDescent="0.25">
      <c r="C123" s="34"/>
    </row>
    <row r="124" spans="3:3" x14ac:dyDescent="0.25">
      <c r="C124" s="34"/>
    </row>
    <row r="125" spans="3:3" x14ac:dyDescent="0.25">
      <c r="C125" s="34"/>
    </row>
    <row r="126" spans="3:3" x14ac:dyDescent="0.25">
      <c r="C126" s="34"/>
    </row>
    <row r="127" spans="3:3" x14ac:dyDescent="0.25">
      <c r="C127" s="34"/>
    </row>
    <row r="128" spans="3:3" x14ac:dyDescent="0.25">
      <c r="C128" s="34"/>
    </row>
    <row r="129" spans="3:3" x14ac:dyDescent="0.25">
      <c r="C129" s="34"/>
    </row>
    <row r="130" spans="3:3" x14ac:dyDescent="0.25">
      <c r="C130" s="34"/>
    </row>
    <row r="131" spans="3:3" x14ac:dyDescent="0.25">
      <c r="C131" s="34"/>
    </row>
    <row r="132" spans="3:3" x14ac:dyDescent="0.25">
      <c r="C132" s="34"/>
    </row>
    <row r="133" spans="3:3" x14ac:dyDescent="0.25">
      <c r="C133" s="34"/>
    </row>
    <row r="134" spans="3:3" x14ac:dyDescent="0.25">
      <c r="C134" s="34"/>
    </row>
    <row r="135" spans="3:3" x14ac:dyDescent="0.25">
      <c r="C135" s="34"/>
    </row>
    <row r="136" spans="3:3" x14ac:dyDescent="0.25">
      <c r="C136" s="34"/>
    </row>
    <row r="137" spans="3:3" x14ac:dyDescent="0.25">
      <c r="C137" s="34"/>
    </row>
    <row r="138" spans="3:3" x14ac:dyDescent="0.25">
      <c r="C138" s="34"/>
    </row>
    <row r="139" spans="3:3" x14ac:dyDescent="0.25">
      <c r="C139" s="34"/>
    </row>
    <row r="140" spans="3:3" x14ac:dyDescent="0.25">
      <c r="C140" s="34"/>
    </row>
    <row r="141" spans="3:3" x14ac:dyDescent="0.25">
      <c r="C141" s="34"/>
    </row>
    <row r="142" spans="3:3" x14ac:dyDescent="0.25">
      <c r="C142" s="34"/>
    </row>
    <row r="143" spans="3:3" x14ac:dyDescent="0.25">
      <c r="C143" s="34"/>
    </row>
    <row r="144" spans="3:3" x14ac:dyDescent="0.25">
      <c r="C144" s="34"/>
    </row>
    <row r="145" spans="3:3" x14ac:dyDescent="0.25">
      <c r="C145" s="34"/>
    </row>
    <row r="146" spans="3:3" x14ac:dyDescent="0.25">
      <c r="C146" s="34"/>
    </row>
    <row r="147" spans="3:3" x14ac:dyDescent="0.25">
      <c r="C147" s="34"/>
    </row>
    <row r="148" spans="3:3" x14ac:dyDescent="0.25">
      <c r="C148" s="34"/>
    </row>
    <row r="149" spans="3:3" x14ac:dyDescent="0.25">
      <c r="C149" s="34"/>
    </row>
    <row r="150" spans="3:3" x14ac:dyDescent="0.25">
      <c r="C150" s="34"/>
    </row>
    <row r="151" spans="3:3" x14ac:dyDescent="0.25">
      <c r="C151" s="34"/>
    </row>
    <row r="152" spans="3:3" x14ac:dyDescent="0.25">
      <c r="C152" s="34"/>
    </row>
    <row r="153" spans="3:3" x14ac:dyDescent="0.25">
      <c r="C153" s="34"/>
    </row>
    <row r="154" spans="3:3" x14ac:dyDescent="0.25">
      <c r="C154" s="34"/>
    </row>
    <row r="155" spans="3:3" x14ac:dyDescent="0.25">
      <c r="C155" s="34"/>
    </row>
    <row r="156" spans="3:3" x14ac:dyDescent="0.25">
      <c r="C156" s="34"/>
    </row>
    <row r="157" spans="3:3" x14ac:dyDescent="0.25">
      <c r="C157" s="34"/>
    </row>
    <row r="158" spans="3:3" x14ac:dyDescent="0.25">
      <c r="C158" s="34"/>
    </row>
    <row r="159" spans="3:3" x14ac:dyDescent="0.25">
      <c r="C159" s="34"/>
    </row>
    <row r="160" spans="3:3" x14ac:dyDescent="0.25">
      <c r="C160" s="34"/>
    </row>
    <row r="161" spans="3:3" x14ac:dyDescent="0.25">
      <c r="C161" s="34"/>
    </row>
    <row r="162" spans="3:3" x14ac:dyDescent="0.25">
      <c r="C162" s="34"/>
    </row>
    <row r="163" spans="3:3" x14ac:dyDescent="0.25">
      <c r="C163" s="34"/>
    </row>
    <row r="164" spans="3:3" x14ac:dyDescent="0.25">
      <c r="C164" s="34"/>
    </row>
  </sheetData>
  <mergeCells count="2">
    <mergeCell ref="A1:C1"/>
    <mergeCell ref="A2:C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0"/>
  <sheetViews>
    <sheetView zoomScale="130" zoomScaleNormal="130" workbookViewId="0">
      <selection activeCell="D13" sqref="D13"/>
    </sheetView>
  </sheetViews>
  <sheetFormatPr baseColWidth="10" defaultRowHeight="15" x14ac:dyDescent="0.25"/>
  <cols>
    <col min="1" max="1" width="7.28515625" customWidth="1"/>
    <col min="2" max="2" width="14.85546875" customWidth="1"/>
    <col min="3" max="3" width="13.140625" customWidth="1"/>
  </cols>
  <sheetData>
    <row r="1" spans="1:10" x14ac:dyDescent="0.25">
      <c r="A1" s="52" t="s">
        <v>15</v>
      </c>
      <c r="B1" s="52"/>
      <c r="C1" s="52"/>
      <c r="D1" s="15"/>
    </row>
    <row r="2" spans="1:10" x14ac:dyDescent="0.25">
      <c r="A2" s="52" t="s">
        <v>46</v>
      </c>
      <c r="B2" s="52"/>
      <c r="C2" s="52"/>
      <c r="D2" s="15"/>
    </row>
    <row r="3" spans="1:10" x14ac:dyDescent="0.25">
      <c r="A3" s="15"/>
      <c r="B3" s="15"/>
      <c r="C3" s="15"/>
      <c r="D3" s="15"/>
    </row>
    <row r="4" spans="1:10" ht="15.75" thickBot="1" x14ac:dyDescent="0.3"/>
    <row r="5" spans="1:10" ht="15.75" thickBot="1" x14ac:dyDescent="0.3">
      <c r="A5" s="13" t="s">
        <v>23</v>
      </c>
      <c r="B5" s="17">
        <v>17</v>
      </c>
      <c r="C5" s="15" t="s">
        <v>39</v>
      </c>
      <c r="D5" s="14">
        <v>5</v>
      </c>
    </row>
    <row r="6" spans="1:10" ht="15.75" thickBot="1" x14ac:dyDescent="0.3">
      <c r="A6" s="13" t="s">
        <v>24</v>
      </c>
      <c r="B6" s="33">
        <f>3+8*D5</f>
        <v>43</v>
      </c>
      <c r="G6" t="s">
        <v>41</v>
      </c>
      <c r="J6" s="25" t="s">
        <v>33</v>
      </c>
    </row>
    <row r="7" spans="1:10" ht="15.75" thickBot="1" x14ac:dyDescent="0.3">
      <c r="A7" s="13" t="s">
        <v>26</v>
      </c>
      <c r="B7" s="33">
        <f>+POWER(2,D7)</f>
        <v>128</v>
      </c>
      <c r="C7" s="15" t="s">
        <v>40</v>
      </c>
      <c r="D7" s="14">
        <v>7</v>
      </c>
      <c r="J7" s="25" t="s">
        <v>48</v>
      </c>
    </row>
    <row r="8" spans="1:10" x14ac:dyDescent="0.25">
      <c r="J8" t="s">
        <v>49</v>
      </c>
    </row>
    <row r="9" spans="1:10" ht="25.5" x14ac:dyDescent="0.25">
      <c r="A9" s="1" t="s">
        <v>0</v>
      </c>
      <c r="B9" s="1" t="s">
        <v>47</v>
      </c>
      <c r="C9" s="1" t="s">
        <v>2</v>
      </c>
      <c r="D9" s="22"/>
      <c r="J9" t="s">
        <v>50</v>
      </c>
    </row>
    <row r="10" spans="1:10" x14ac:dyDescent="0.25">
      <c r="A10" s="2" t="s">
        <v>3</v>
      </c>
      <c r="B10" s="16">
        <f>+B5</f>
        <v>17</v>
      </c>
      <c r="C10" s="19"/>
      <c r="D10" s="24"/>
      <c r="J10" t="s">
        <v>51</v>
      </c>
    </row>
    <row r="11" spans="1:10" x14ac:dyDescent="0.25">
      <c r="A11" s="2" t="s">
        <v>4</v>
      </c>
      <c r="B11" s="16">
        <f>MOD(($B$6*B10),$B$7)</f>
        <v>91</v>
      </c>
      <c r="C11" s="20">
        <f>+B11/($B$7-1)</f>
        <v>0.71653543307086609</v>
      </c>
      <c r="D11" s="23"/>
    </row>
    <row r="12" spans="1:10" x14ac:dyDescent="0.25">
      <c r="A12" s="2" t="s">
        <v>5</v>
      </c>
      <c r="B12" s="11">
        <f t="shared" ref="B12:B20" si="0">MOD(($B$6*B11),$B$7)</f>
        <v>73</v>
      </c>
      <c r="C12" s="20">
        <f t="shared" ref="C12:C20" si="1">+B12/($B$7-1)</f>
        <v>0.57480314960629919</v>
      </c>
      <c r="D12" s="23"/>
      <c r="J12" t="s">
        <v>52</v>
      </c>
    </row>
    <row r="13" spans="1:10" x14ac:dyDescent="0.25">
      <c r="A13" s="2" t="s">
        <v>6</v>
      </c>
      <c r="B13" s="11">
        <f t="shared" si="0"/>
        <v>67</v>
      </c>
      <c r="C13" s="20">
        <f t="shared" si="1"/>
        <v>0.52755905511811019</v>
      </c>
      <c r="D13" s="23"/>
    </row>
    <row r="14" spans="1:10" x14ac:dyDescent="0.25">
      <c r="A14" s="2" t="s">
        <v>7</v>
      </c>
      <c r="B14" s="11">
        <f t="shared" si="0"/>
        <v>65</v>
      </c>
      <c r="C14" s="20">
        <f t="shared" si="1"/>
        <v>0.51181102362204722</v>
      </c>
      <c r="D14" s="23"/>
    </row>
    <row r="15" spans="1:10" x14ac:dyDescent="0.25">
      <c r="A15" s="2" t="s">
        <v>8</v>
      </c>
      <c r="B15" s="11">
        <f t="shared" si="0"/>
        <v>107</v>
      </c>
      <c r="C15" s="20">
        <f t="shared" si="1"/>
        <v>0.84251968503937003</v>
      </c>
      <c r="D15" s="23"/>
    </row>
    <row r="16" spans="1:10" x14ac:dyDescent="0.25">
      <c r="A16" s="2" t="s">
        <v>9</v>
      </c>
      <c r="B16" s="11">
        <f t="shared" si="0"/>
        <v>121</v>
      </c>
      <c r="C16" s="20">
        <f t="shared" si="1"/>
        <v>0.952755905511811</v>
      </c>
      <c r="D16" s="23"/>
    </row>
    <row r="17" spans="1:4" x14ac:dyDescent="0.25">
      <c r="A17" s="2" t="s">
        <v>10</v>
      </c>
      <c r="B17" s="11">
        <f t="shared" si="0"/>
        <v>83</v>
      </c>
      <c r="C17" s="20">
        <f t="shared" si="1"/>
        <v>0.65354330708661412</v>
      </c>
      <c r="D17" s="23"/>
    </row>
    <row r="18" spans="1:4" x14ac:dyDescent="0.25">
      <c r="A18" s="2" t="s">
        <v>11</v>
      </c>
      <c r="B18" s="11">
        <f t="shared" si="0"/>
        <v>113</v>
      </c>
      <c r="C18" s="20">
        <f t="shared" si="1"/>
        <v>0.88976377952755903</v>
      </c>
      <c r="D18" s="23"/>
    </row>
    <row r="19" spans="1:4" x14ac:dyDescent="0.25">
      <c r="A19" s="2" t="s">
        <v>12</v>
      </c>
      <c r="B19" s="11">
        <f t="shared" si="0"/>
        <v>123</v>
      </c>
      <c r="C19" s="20">
        <f t="shared" si="1"/>
        <v>0.96850393700787396</v>
      </c>
      <c r="D19" s="23"/>
    </row>
    <row r="20" spans="1:4" x14ac:dyDescent="0.25">
      <c r="A20" s="2" t="s">
        <v>13</v>
      </c>
      <c r="B20" s="11">
        <f t="shared" si="0"/>
        <v>41</v>
      </c>
      <c r="C20" s="20">
        <f t="shared" si="1"/>
        <v>0.32283464566929132</v>
      </c>
      <c r="D20" s="23"/>
    </row>
  </sheetData>
  <mergeCells count="2">
    <mergeCell ref="A1:C1"/>
    <mergeCell ref="A2:C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6"/>
  <sheetViews>
    <sheetView tabSelected="1" topLeftCell="A22" zoomScale="130" zoomScaleNormal="130" workbookViewId="0">
      <selection activeCell="B36" sqref="B36"/>
    </sheetView>
  </sheetViews>
  <sheetFormatPr baseColWidth="10" defaultRowHeight="15" x14ac:dyDescent="0.25"/>
  <cols>
    <col min="1" max="1" width="9.85546875" customWidth="1"/>
    <col min="2" max="2" width="16.7109375" customWidth="1"/>
    <col min="3" max="3" width="15.7109375" customWidth="1"/>
  </cols>
  <sheetData>
    <row r="1" spans="1:5" x14ac:dyDescent="0.25">
      <c r="A1" s="52" t="s">
        <v>15</v>
      </c>
      <c r="B1" s="52"/>
      <c r="C1" s="52"/>
      <c r="D1" s="21"/>
    </row>
    <row r="2" spans="1:5" x14ac:dyDescent="0.25">
      <c r="A2" s="52" t="s">
        <v>56</v>
      </c>
      <c r="B2" s="52"/>
      <c r="C2" s="52"/>
      <c r="D2" s="21"/>
    </row>
    <row r="3" spans="1:5" x14ac:dyDescent="0.25">
      <c r="A3" s="21"/>
      <c r="B3" s="21"/>
      <c r="C3" t="s">
        <v>58</v>
      </c>
      <c r="D3" s="21"/>
    </row>
    <row r="4" spans="1:5" x14ac:dyDescent="0.25">
      <c r="C4" t="s">
        <v>59</v>
      </c>
      <c r="E4" t="s">
        <v>71</v>
      </c>
    </row>
    <row r="5" spans="1:5" x14ac:dyDescent="0.25">
      <c r="A5" s="13" t="s">
        <v>23</v>
      </c>
      <c r="B5" s="17">
        <v>15</v>
      </c>
      <c r="C5" s="21"/>
      <c r="D5" s="37"/>
      <c r="E5" t="s">
        <v>72</v>
      </c>
    </row>
    <row r="6" spans="1:5" x14ac:dyDescent="0.25">
      <c r="A6" s="13" t="s">
        <v>24</v>
      </c>
      <c r="B6" s="17">
        <v>10</v>
      </c>
      <c r="D6" s="37"/>
      <c r="E6" t="s">
        <v>73</v>
      </c>
    </row>
    <row r="7" spans="1:5" x14ac:dyDescent="0.25">
      <c r="A7" s="13" t="s">
        <v>57</v>
      </c>
      <c r="B7" s="17">
        <v>27</v>
      </c>
      <c r="D7" s="37"/>
      <c r="E7" t="s">
        <v>74</v>
      </c>
    </row>
    <row r="8" spans="1:5" x14ac:dyDescent="0.25">
      <c r="A8" s="13" t="s">
        <v>25</v>
      </c>
      <c r="B8" s="17">
        <v>11</v>
      </c>
      <c r="D8" s="37"/>
      <c r="E8" t="s">
        <v>75</v>
      </c>
    </row>
    <row r="9" spans="1:5" x14ac:dyDescent="0.25">
      <c r="A9" s="13" t="s">
        <v>26</v>
      </c>
      <c r="B9" s="17">
        <v>64</v>
      </c>
      <c r="C9" s="21"/>
      <c r="D9" s="37"/>
      <c r="E9" t="s">
        <v>76</v>
      </c>
    </row>
    <row r="11" spans="1:5" ht="25.5" x14ac:dyDescent="0.25">
      <c r="A11" s="1" t="s">
        <v>0</v>
      </c>
      <c r="B11" s="1" t="s">
        <v>60</v>
      </c>
      <c r="C11" s="1" t="s">
        <v>2</v>
      </c>
      <c r="D11" s="22"/>
    </row>
    <row r="12" spans="1:5" x14ac:dyDescent="0.25">
      <c r="A12" s="2" t="s">
        <v>3</v>
      </c>
      <c r="B12" s="16">
        <f>+B5</f>
        <v>15</v>
      </c>
      <c r="C12" s="19"/>
      <c r="D12" s="24"/>
    </row>
    <row r="13" spans="1:5" x14ac:dyDescent="0.25">
      <c r="A13" s="2" t="s">
        <v>4</v>
      </c>
      <c r="B13" s="16">
        <f>MOD(($B$6*POWER(B12,2)+$B$7*B12+$B$8),$B$9)</f>
        <v>42</v>
      </c>
      <c r="C13" s="40">
        <f>+B13/($B$9-1)</f>
        <v>0.66666666666666663</v>
      </c>
      <c r="D13" s="23"/>
    </row>
    <row r="14" spans="1:5" x14ac:dyDescent="0.25">
      <c r="A14" s="2" t="s">
        <v>5</v>
      </c>
      <c r="B14" s="11">
        <f t="shared" ref="B14:B76" si="0">MOD(($B$6*POWER(B13,2)+$B$7*B13+$B$8),$B$9)</f>
        <v>33</v>
      </c>
      <c r="C14" s="40">
        <f t="shared" ref="C14:C22" si="1">+B14/($B$9-1)</f>
        <v>0.52380952380952384</v>
      </c>
      <c r="D14" s="23"/>
    </row>
    <row r="15" spans="1:5" x14ac:dyDescent="0.25">
      <c r="A15" s="2" t="s">
        <v>6</v>
      </c>
      <c r="B15" s="11">
        <f t="shared" si="0"/>
        <v>16</v>
      </c>
      <c r="C15" s="40">
        <f t="shared" si="1"/>
        <v>0.25396825396825395</v>
      </c>
      <c r="D15" s="23"/>
    </row>
    <row r="16" spans="1:5" x14ac:dyDescent="0.25">
      <c r="A16" s="2" t="s">
        <v>7</v>
      </c>
      <c r="B16" s="11">
        <f>MOD(($B$6*POWER(B15,2)+$B$7*B15+$B$8),$B$9)</f>
        <v>59</v>
      </c>
      <c r="C16" s="40">
        <f t="shared" si="1"/>
        <v>0.93650793650793651</v>
      </c>
      <c r="D16" s="23"/>
    </row>
    <row r="17" spans="1:4" x14ac:dyDescent="0.25">
      <c r="A17" s="2" t="s">
        <v>8</v>
      </c>
      <c r="B17" s="11">
        <f t="shared" si="0"/>
        <v>62</v>
      </c>
      <c r="C17" s="40">
        <f t="shared" si="1"/>
        <v>0.98412698412698407</v>
      </c>
      <c r="D17" s="23"/>
    </row>
    <row r="18" spans="1:4" x14ac:dyDescent="0.25">
      <c r="A18" s="2" t="s">
        <v>9</v>
      </c>
      <c r="B18" s="11">
        <f t="shared" si="0"/>
        <v>61</v>
      </c>
      <c r="C18" s="40">
        <f t="shared" si="1"/>
        <v>0.96825396825396826</v>
      </c>
      <c r="D18" s="23"/>
    </row>
    <row r="19" spans="1:4" x14ac:dyDescent="0.25">
      <c r="A19" s="2" t="s">
        <v>10</v>
      </c>
      <c r="B19" s="11">
        <f t="shared" si="0"/>
        <v>20</v>
      </c>
      <c r="C19" s="40">
        <f t="shared" si="1"/>
        <v>0.31746031746031744</v>
      </c>
      <c r="D19" s="23"/>
    </row>
    <row r="20" spans="1:4" x14ac:dyDescent="0.25">
      <c r="A20" s="2" t="s">
        <v>11</v>
      </c>
      <c r="B20" s="11">
        <f t="shared" si="0"/>
        <v>7</v>
      </c>
      <c r="C20" s="40">
        <f t="shared" si="1"/>
        <v>0.1111111111111111</v>
      </c>
      <c r="D20" s="23"/>
    </row>
    <row r="21" spans="1:4" x14ac:dyDescent="0.25">
      <c r="A21" s="2" t="s">
        <v>12</v>
      </c>
      <c r="B21" s="11">
        <f t="shared" si="0"/>
        <v>50</v>
      </c>
      <c r="C21" s="40">
        <f t="shared" si="1"/>
        <v>0.79365079365079361</v>
      </c>
      <c r="D21" s="23"/>
    </row>
    <row r="22" spans="1:4" x14ac:dyDescent="0.25">
      <c r="A22" s="2" t="s">
        <v>13</v>
      </c>
      <c r="B22" s="11">
        <f t="shared" si="0"/>
        <v>57</v>
      </c>
      <c r="C22" s="40">
        <f t="shared" si="1"/>
        <v>0.90476190476190477</v>
      </c>
      <c r="D22" s="23"/>
    </row>
    <row r="23" spans="1:4" x14ac:dyDescent="0.25">
      <c r="A23" s="2" t="s">
        <v>61</v>
      </c>
      <c r="B23" s="39">
        <f t="shared" si="0"/>
        <v>56</v>
      </c>
      <c r="C23" s="40">
        <f t="shared" ref="C23:C28" si="2">+B23/($B$9-1)</f>
        <v>0.88888888888888884</v>
      </c>
    </row>
    <row r="24" spans="1:4" x14ac:dyDescent="0.25">
      <c r="A24" s="2" t="s">
        <v>62</v>
      </c>
      <c r="B24" s="39">
        <f t="shared" si="0"/>
        <v>51</v>
      </c>
      <c r="C24" s="40">
        <f t="shared" si="2"/>
        <v>0.80952380952380953</v>
      </c>
    </row>
    <row r="25" spans="1:4" x14ac:dyDescent="0.25">
      <c r="A25" s="2" t="s">
        <v>63</v>
      </c>
      <c r="B25" s="39">
        <f t="shared" si="0"/>
        <v>6</v>
      </c>
      <c r="C25" s="40">
        <f t="shared" si="2"/>
        <v>9.5238095238095233E-2</v>
      </c>
    </row>
    <row r="26" spans="1:4" x14ac:dyDescent="0.25">
      <c r="A26" s="2" t="s">
        <v>64</v>
      </c>
      <c r="B26" s="39">
        <f t="shared" si="0"/>
        <v>21</v>
      </c>
      <c r="C26" s="40">
        <f t="shared" si="2"/>
        <v>0.33333333333333331</v>
      </c>
    </row>
    <row r="27" spans="1:4" x14ac:dyDescent="0.25">
      <c r="A27" s="2" t="s">
        <v>65</v>
      </c>
      <c r="B27" s="39">
        <f t="shared" si="0"/>
        <v>60</v>
      </c>
      <c r="C27" s="40">
        <f t="shared" si="2"/>
        <v>0.95238095238095233</v>
      </c>
    </row>
    <row r="28" spans="1:4" x14ac:dyDescent="0.25">
      <c r="A28" s="2" t="s">
        <v>66</v>
      </c>
      <c r="B28" s="39">
        <f>MOD(($B$6*POWER(B27,2)+$B$7*B27+$B$8),$B$9)</f>
        <v>63</v>
      </c>
      <c r="C28" s="40">
        <f t="shared" si="2"/>
        <v>1</v>
      </c>
    </row>
    <row r="29" spans="1:4" x14ac:dyDescent="0.25">
      <c r="A29" s="2" t="s">
        <v>67</v>
      </c>
      <c r="B29" s="39">
        <f t="shared" si="0"/>
        <v>58</v>
      </c>
      <c r="C29" s="40">
        <f t="shared" ref="C29:C32" si="3">+B29/($B$9-1)</f>
        <v>0.92063492063492058</v>
      </c>
    </row>
    <row r="30" spans="1:4" x14ac:dyDescent="0.25">
      <c r="A30" s="2" t="s">
        <v>68</v>
      </c>
      <c r="B30" s="39">
        <f t="shared" si="0"/>
        <v>17</v>
      </c>
      <c r="C30" s="20">
        <f t="shared" si="3"/>
        <v>0.26984126984126983</v>
      </c>
    </row>
    <row r="31" spans="1:4" x14ac:dyDescent="0.25">
      <c r="A31" s="2" t="s">
        <v>69</v>
      </c>
      <c r="B31" s="39">
        <f t="shared" si="0"/>
        <v>32</v>
      </c>
      <c r="C31" s="20">
        <f t="shared" si="3"/>
        <v>0.50793650793650791</v>
      </c>
    </row>
    <row r="32" spans="1:4" x14ac:dyDescent="0.25">
      <c r="A32" s="2" t="s">
        <v>70</v>
      </c>
      <c r="B32" s="39">
        <f>MOD(($B$6*POWER(B31,2)+$B$7*B31+$B$8),$B$9)</f>
        <v>43</v>
      </c>
      <c r="C32" s="20">
        <f t="shared" si="3"/>
        <v>0.68253968253968256</v>
      </c>
    </row>
    <row r="33" spans="1:3" x14ac:dyDescent="0.25">
      <c r="A33" s="2" t="s">
        <v>89</v>
      </c>
      <c r="B33" s="38">
        <f>MOD(($B$6*POWER(B32,2)+$B$7*B32+$B$8),$B$9)</f>
        <v>14</v>
      </c>
      <c r="C33" s="44">
        <f>+B33/($B$9-1)</f>
        <v>0.22222222222222221</v>
      </c>
    </row>
    <row r="34" spans="1:3" x14ac:dyDescent="0.25">
      <c r="A34" s="2" t="s">
        <v>90</v>
      </c>
      <c r="B34" s="38">
        <f>MOD(($B$6*POWER(B33,2)+$B$7*B33+$B$8),$B$9)</f>
        <v>45</v>
      </c>
      <c r="C34" s="44">
        <f t="shared" ref="C33:C76" si="4">+B34/($B$9-1)</f>
        <v>0.7142857142857143</v>
      </c>
    </row>
    <row r="35" spans="1:3" x14ac:dyDescent="0.25">
      <c r="A35" s="2" t="s">
        <v>91</v>
      </c>
      <c r="B35" s="38">
        <f t="shared" si="0"/>
        <v>36</v>
      </c>
      <c r="C35" s="44">
        <f t="shared" si="4"/>
        <v>0.5714285714285714</v>
      </c>
    </row>
    <row r="36" spans="1:3" x14ac:dyDescent="0.25">
      <c r="A36" s="2" t="s">
        <v>92</v>
      </c>
      <c r="B36" s="38">
        <f>MOD(($B$6*POWER(B35,2)+$B$7*B35+$B$8),$B$9)</f>
        <v>55</v>
      </c>
      <c r="C36" s="44">
        <f t="shared" si="4"/>
        <v>0.87301587301587302</v>
      </c>
    </row>
    <row r="37" spans="1:3" x14ac:dyDescent="0.25">
      <c r="A37" s="2" t="s">
        <v>93</v>
      </c>
      <c r="B37" s="38">
        <f t="shared" si="0"/>
        <v>2</v>
      </c>
      <c r="C37" s="44">
        <f t="shared" si="4"/>
        <v>3.1746031746031744E-2</v>
      </c>
    </row>
    <row r="38" spans="1:3" x14ac:dyDescent="0.25">
      <c r="A38" s="2" t="s">
        <v>94</v>
      </c>
      <c r="B38" s="38">
        <f t="shared" si="0"/>
        <v>41</v>
      </c>
      <c r="C38" s="44">
        <f t="shared" si="4"/>
        <v>0.65079365079365081</v>
      </c>
    </row>
    <row r="39" spans="1:3" x14ac:dyDescent="0.25">
      <c r="A39" s="2" t="s">
        <v>95</v>
      </c>
      <c r="B39" s="38">
        <f t="shared" si="0"/>
        <v>8</v>
      </c>
      <c r="C39" s="44">
        <f t="shared" si="4"/>
        <v>0.12698412698412698</v>
      </c>
    </row>
    <row r="40" spans="1:3" x14ac:dyDescent="0.25">
      <c r="A40" s="2" t="s">
        <v>96</v>
      </c>
      <c r="B40" s="38">
        <f t="shared" si="0"/>
        <v>35</v>
      </c>
      <c r="C40" s="44">
        <f t="shared" si="4"/>
        <v>0.55555555555555558</v>
      </c>
    </row>
    <row r="41" spans="1:3" x14ac:dyDescent="0.25">
      <c r="A41" s="2" t="s">
        <v>97</v>
      </c>
      <c r="B41" s="38">
        <f t="shared" si="0"/>
        <v>22</v>
      </c>
      <c r="C41" s="44">
        <f t="shared" si="4"/>
        <v>0.34920634920634919</v>
      </c>
    </row>
    <row r="42" spans="1:3" x14ac:dyDescent="0.25">
      <c r="A42" s="2" t="s">
        <v>98</v>
      </c>
      <c r="B42" s="38">
        <f t="shared" si="0"/>
        <v>5</v>
      </c>
      <c r="C42" s="44">
        <f t="shared" si="4"/>
        <v>7.9365079365079361E-2</v>
      </c>
    </row>
    <row r="43" spans="1:3" x14ac:dyDescent="0.25">
      <c r="A43" s="2" t="s">
        <v>99</v>
      </c>
      <c r="B43" s="38">
        <f t="shared" si="0"/>
        <v>12</v>
      </c>
      <c r="C43" s="44">
        <f t="shared" si="4"/>
        <v>0.19047619047619047</v>
      </c>
    </row>
    <row r="44" spans="1:3" x14ac:dyDescent="0.25">
      <c r="A44" s="2" t="s">
        <v>100</v>
      </c>
      <c r="B44" s="38">
        <f t="shared" si="0"/>
        <v>47</v>
      </c>
      <c r="C44" s="44">
        <f t="shared" si="4"/>
        <v>0.74603174603174605</v>
      </c>
    </row>
    <row r="45" spans="1:3" x14ac:dyDescent="0.25">
      <c r="A45" s="2" t="s">
        <v>101</v>
      </c>
      <c r="B45" s="38">
        <f t="shared" si="0"/>
        <v>10</v>
      </c>
      <c r="C45" s="44">
        <f t="shared" si="4"/>
        <v>0.15873015873015872</v>
      </c>
    </row>
    <row r="46" spans="1:3" x14ac:dyDescent="0.25">
      <c r="A46" s="2" t="s">
        <v>102</v>
      </c>
      <c r="B46" s="38">
        <f t="shared" si="0"/>
        <v>1</v>
      </c>
      <c r="C46" s="44">
        <f t="shared" si="4"/>
        <v>1.5873015873015872E-2</v>
      </c>
    </row>
    <row r="47" spans="1:3" x14ac:dyDescent="0.25">
      <c r="A47" s="2" t="s">
        <v>103</v>
      </c>
      <c r="B47" s="38">
        <f t="shared" si="0"/>
        <v>48</v>
      </c>
      <c r="C47" s="44">
        <f t="shared" si="4"/>
        <v>0.76190476190476186</v>
      </c>
    </row>
    <row r="48" spans="1:3" x14ac:dyDescent="0.25">
      <c r="A48" s="2" t="s">
        <v>104</v>
      </c>
      <c r="B48" s="38">
        <f t="shared" si="0"/>
        <v>27</v>
      </c>
      <c r="C48" s="44">
        <f t="shared" si="4"/>
        <v>0.42857142857142855</v>
      </c>
    </row>
    <row r="49" spans="1:3" x14ac:dyDescent="0.25">
      <c r="A49" s="2" t="s">
        <v>105</v>
      </c>
      <c r="B49" s="38">
        <f t="shared" si="0"/>
        <v>30</v>
      </c>
      <c r="C49" s="44">
        <f t="shared" si="4"/>
        <v>0.47619047619047616</v>
      </c>
    </row>
    <row r="50" spans="1:3" x14ac:dyDescent="0.25">
      <c r="A50" s="2" t="s">
        <v>106</v>
      </c>
      <c r="B50" s="38">
        <f t="shared" si="0"/>
        <v>29</v>
      </c>
      <c r="C50" s="44">
        <f t="shared" si="4"/>
        <v>0.46031746031746029</v>
      </c>
    </row>
    <row r="51" spans="1:3" x14ac:dyDescent="0.25">
      <c r="A51" s="2" t="s">
        <v>107</v>
      </c>
      <c r="B51" s="38">
        <f t="shared" si="0"/>
        <v>52</v>
      </c>
      <c r="C51" s="44">
        <f t="shared" si="4"/>
        <v>0.82539682539682535</v>
      </c>
    </row>
    <row r="52" spans="1:3" x14ac:dyDescent="0.25">
      <c r="A52" s="2" t="s">
        <v>108</v>
      </c>
      <c r="B52" s="38">
        <f t="shared" si="0"/>
        <v>39</v>
      </c>
      <c r="C52" s="44">
        <f t="shared" si="4"/>
        <v>0.61904761904761907</v>
      </c>
    </row>
    <row r="53" spans="1:3" x14ac:dyDescent="0.25">
      <c r="A53" s="2" t="s">
        <v>109</v>
      </c>
      <c r="B53" s="38">
        <f t="shared" si="0"/>
        <v>18</v>
      </c>
      <c r="C53" s="44">
        <f t="shared" si="4"/>
        <v>0.2857142857142857</v>
      </c>
    </row>
    <row r="54" spans="1:3" x14ac:dyDescent="0.25">
      <c r="A54" s="2" t="s">
        <v>110</v>
      </c>
      <c r="B54" s="38">
        <f t="shared" si="0"/>
        <v>25</v>
      </c>
      <c r="C54" s="44">
        <f t="shared" si="4"/>
        <v>0.3968253968253968</v>
      </c>
    </row>
    <row r="55" spans="1:3" x14ac:dyDescent="0.25">
      <c r="A55" s="2" t="s">
        <v>111</v>
      </c>
      <c r="B55" s="38">
        <f t="shared" si="0"/>
        <v>24</v>
      </c>
      <c r="C55" s="44">
        <f t="shared" si="4"/>
        <v>0.38095238095238093</v>
      </c>
    </row>
    <row r="56" spans="1:3" x14ac:dyDescent="0.25">
      <c r="A56" s="2" t="s">
        <v>112</v>
      </c>
      <c r="B56" s="38">
        <f t="shared" si="0"/>
        <v>19</v>
      </c>
      <c r="C56" s="44">
        <f t="shared" si="4"/>
        <v>0.30158730158730157</v>
      </c>
    </row>
    <row r="57" spans="1:3" x14ac:dyDescent="0.25">
      <c r="A57" s="2" t="s">
        <v>113</v>
      </c>
      <c r="B57" s="38">
        <f t="shared" si="0"/>
        <v>38</v>
      </c>
      <c r="C57" s="44">
        <f t="shared" si="4"/>
        <v>0.60317460317460314</v>
      </c>
    </row>
    <row r="58" spans="1:3" x14ac:dyDescent="0.25">
      <c r="A58" s="2" t="s">
        <v>114</v>
      </c>
      <c r="B58" s="38">
        <f t="shared" si="0"/>
        <v>53</v>
      </c>
      <c r="C58" s="44">
        <f t="shared" si="4"/>
        <v>0.84126984126984128</v>
      </c>
    </row>
    <row r="59" spans="1:3" x14ac:dyDescent="0.25">
      <c r="A59" s="2" t="s">
        <v>115</v>
      </c>
      <c r="B59" s="38">
        <f t="shared" si="0"/>
        <v>28</v>
      </c>
      <c r="C59" s="44">
        <f t="shared" si="4"/>
        <v>0.44444444444444442</v>
      </c>
    </row>
    <row r="60" spans="1:3" x14ac:dyDescent="0.25">
      <c r="A60" s="2" t="s">
        <v>116</v>
      </c>
      <c r="B60" s="38">
        <f t="shared" si="0"/>
        <v>31</v>
      </c>
      <c r="C60" s="44">
        <f t="shared" si="4"/>
        <v>0.49206349206349204</v>
      </c>
    </row>
    <row r="61" spans="1:3" x14ac:dyDescent="0.25">
      <c r="A61" s="2" t="s">
        <v>117</v>
      </c>
      <c r="B61" s="38">
        <f t="shared" si="0"/>
        <v>26</v>
      </c>
      <c r="C61" s="44">
        <f t="shared" si="4"/>
        <v>0.41269841269841268</v>
      </c>
    </row>
    <row r="62" spans="1:3" x14ac:dyDescent="0.25">
      <c r="A62" s="2" t="s">
        <v>118</v>
      </c>
      <c r="B62" s="38">
        <f t="shared" si="0"/>
        <v>49</v>
      </c>
      <c r="C62" s="44">
        <f t="shared" si="4"/>
        <v>0.77777777777777779</v>
      </c>
    </row>
    <row r="63" spans="1:3" x14ac:dyDescent="0.25">
      <c r="A63" s="2" t="s">
        <v>119</v>
      </c>
      <c r="B63" s="38">
        <f t="shared" si="0"/>
        <v>0</v>
      </c>
      <c r="C63" s="44">
        <f t="shared" si="4"/>
        <v>0</v>
      </c>
    </row>
    <row r="64" spans="1:3" x14ac:dyDescent="0.25">
      <c r="A64" s="2" t="s">
        <v>120</v>
      </c>
      <c r="B64" s="38">
        <f t="shared" si="0"/>
        <v>11</v>
      </c>
      <c r="C64" s="44">
        <f t="shared" si="4"/>
        <v>0.17460317460317459</v>
      </c>
    </row>
    <row r="65" spans="1:3" x14ac:dyDescent="0.25">
      <c r="A65" s="2" t="s">
        <v>121</v>
      </c>
      <c r="B65" s="38">
        <f t="shared" si="0"/>
        <v>46</v>
      </c>
      <c r="C65" s="44">
        <f t="shared" si="4"/>
        <v>0.73015873015873012</v>
      </c>
    </row>
    <row r="66" spans="1:3" x14ac:dyDescent="0.25">
      <c r="A66" s="2" t="s">
        <v>122</v>
      </c>
      <c r="B66" s="38">
        <f t="shared" si="0"/>
        <v>13</v>
      </c>
      <c r="C66" s="44">
        <f t="shared" si="4"/>
        <v>0.20634920634920634</v>
      </c>
    </row>
    <row r="67" spans="1:3" x14ac:dyDescent="0.25">
      <c r="A67" s="2" t="s">
        <v>123</v>
      </c>
      <c r="B67" s="38">
        <f t="shared" si="0"/>
        <v>4</v>
      </c>
      <c r="C67" s="44">
        <f t="shared" si="4"/>
        <v>6.3492063492063489E-2</v>
      </c>
    </row>
    <row r="68" spans="1:3" x14ac:dyDescent="0.25">
      <c r="A68" s="2" t="s">
        <v>124</v>
      </c>
      <c r="B68" s="38">
        <f t="shared" si="0"/>
        <v>23</v>
      </c>
      <c r="C68" s="44">
        <f t="shared" si="4"/>
        <v>0.36507936507936506</v>
      </c>
    </row>
    <row r="69" spans="1:3" x14ac:dyDescent="0.25">
      <c r="A69" s="2" t="s">
        <v>125</v>
      </c>
      <c r="B69" s="38">
        <f t="shared" si="0"/>
        <v>34</v>
      </c>
      <c r="C69" s="44">
        <f t="shared" si="4"/>
        <v>0.53968253968253965</v>
      </c>
    </row>
    <row r="70" spans="1:3" x14ac:dyDescent="0.25">
      <c r="A70" s="2" t="s">
        <v>126</v>
      </c>
      <c r="B70" s="38">
        <f t="shared" si="0"/>
        <v>9</v>
      </c>
      <c r="C70" s="44">
        <f t="shared" si="4"/>
        <v>0.14285714285714285</v>
      </c>
    </row>
    <row r="71" spans="1:3" x14ac:dyDescent="0.25">
      <c r="A71" s="2" t="s">
        <v>127</v>
      </c>
      <c r="B71" s="38">
        <f t="shared" si="0"/>
        <v>40</v>
      </c>
      <c r="C71" s="44">
        <f t="shared" si="4"/>
        <v>0.63492063492063489</v>
      </c>
    </row>
    <row r="72" spans="1:3" x14ac:dyDescent="0.25">
      <c r="A72" s="2" t="s">
        <v>128</v>
      </c>
      <c r="B72" s="38">
        <f t="shared" si="0"/>
        <v>3</v>
      </c>
      <c r="C72" s="44">
        <f t="shared" si="4"/>
        <v>4.7619047619047616E-2</v>
      </c>
    </row>
    <row r="73" spans="1:3" x14ac:dyDescent="0.25">
      <c r="A73" s="2" t="s">
        <v>129</v>
      </c>
      <c r="B73" s="38">
        <f t="shared" si="0"/>
        <v>54</v>
      </c>
      <c r="C73" s="44">
        <f t="shared" si="4"/>
        <v>0.8571428571428571</v>
      </c>
    </row>
    <row r="74" spans="1:3" x14ac:dyDescent="0.25">
      <c r="A74" s="2" t="s">
        <v>130</v>
      </c>
      <c r="B74" s="38">
        <f t="shared" si="0"/>
        <v>37</v>
      </c>
      <c r="C74" s="44">
        <f t="shared" si="4"/>
        <v>0.58730158730158732</v>
      </c>
    </row>
    <row r="75" spans="1:3" x14ac:dyDescent="0.25">
      <c r="A75" s="2" t="s">
        <v>131</v>
      </c>
      <c r="B75" s="38">
        <f t="shared" si="0"/>
        <v>44</v>
      </c>
      <c r="C75" s="44">
        <f t="shared" si="4"/>
        <v>0.69841269841269837</v>
      </c>
    </row>
    <row r="76" spans="1:3" x14ac:dyDescent="0.25">
      <c r="A76" s="2" t="s">
        <v>132</v>
      </c>
      <c r="B76" s="38">
        <f t="shared" si="0"/>
        <v>15</v>
      </c>
      <c r="C76" s="44">
        <f t="shared" si="4"/>
        <v>0.23809523809523808</v>
      </c>
    </row>
  </sheetData>
  <mergeCells count="2">
    <mergeCell ref="A1:C1"/>
    <mergeCell ref="A2:C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zoomScale="130" zoomScaleNormal="130" workbookViewId="0">
      <selection activeCell="F10" sqref="F10:F15"/>
    </sheetView>
  </sheetViews>
  <sheetFormatPr baseColWidth="10" defaultRowHeight="15" x14ac:dyDescent="0.25"/>
  <cols>
    <col min="1" max="1" width="9.85546875" customWidth="1"/>
    <col min="2" max="2" width="16.7109375" customWidth="1"/>
    <col min="3" max="3" width="15.7109375" customWidth="1"/>
  </cols>
  <sheetData>
    <row r="1" spans="1:6" x14ac:dyDescent="0.25">
      <c r="A1" s="52" t="s">
        <v>15</v>
      </c>
      <c r="B1" s="52"/>
      <c r="C1" s="52"/>
      <c r="D1" s="35"/>
    </row>
    <row r="2" spans="1:6" x14ac:dyDescent="0.25">
      <c r="A2" s="52" t="s">
        <v>77</v>
      </c>
      <c r="B2" s="52"/>
      <c r="C2" s="52"/>
      <c r="D2" s="35"/>
    </row>
    <row r="3" spans="1:6" x14ac:dyDescent="0.25">
      <c r="A3" s="35"/>
      <c r="B3" s="35"/>
      <c r="C3" t="s">
        <v>58</v>
      </c>
      <c r="D3" s="35"/>
    </row>
    <row r="4" spans="1:6" x14ac:dyDescent="0.25">
      <c r="C4" t="s">
        <v>59</v>
      </c>
    </row>
    <row r="5" spans="1:6" x14ac:dyDescent="0.25">
      <c r="A5" s="13" t="s">
        <v>23</v>
      </c>
      <c r="B5" s="17">
        <v>15</v>
      </c>
      <c r="C5" s="35"/>
      <c r="D5" s="37"/>
    </row>
    <row r="6" spans="1:6" x14ac:dyDescent="0.25">
      <c r="A6" s="13" t="s">
        <v>26</v>
      </c>
      <c r="B6" s="17">
        <v>10</v>
      </c>
      <c r="C6" s="35"/>
      <c r="D6" s="37"/>
    </row>
    <row r="8" spans="1:6" x14ac:dyDescent="0.25">
      <c r="A8" s="1" t="s">
        <v>0</v>
      </c>
      <c r="B8" s="1" t="s">
        <v>78</v>
      </c>
      <c r="C8" s="1" t="s">
        <v>2</v>
      </c>
      <c r="D8" s="22"/>
    </row>
    <row r="9" spans="1:6" x14ac:dyDescent="0.25">
      <c r="A9" s="2" t="s">
        <v>3</v>
      </c>
      <c r="B9" s="16">
        <f>+B5</f>
        <v>15</v>
      </c>
      <c r="C9" s="19"/>
      <c r="D9" s="24"/>
    </row>
    <row r="10" spans="1:6" x14ac:dyDescent="0.25">
      <c r="A10" s="2" t="s">
        <v>4</v>
      </c>
      <c r="B10" s="16">
        <f>MOD(POWER(B9,2),$B$6)</f>
        <v>5</v>
      </c>
      <c r="C10" s="20">
        <f>+B10/($B$6-1)</f>
        <v>0.55555555555555558</v>
      </c>
      <c r="D10" s="23"/>
      <c r="F10">
        <v>0</v>
      </c>
    </row>
    <row r="11" spans="1:6" x14ac:dyDescent="0.25">
      <c r="A11" s="2" t="s">
        <v>5</v>
      </c>
      <c r="B11" s="11">
        <f t="shared" ref="B11:B19" si="0">MOD(POWER(B10,2),$B$6)</f>
        <v>5</v>
      </c>
      <c r="C11" s="20">
        <f t="shared" ref="C11:C19" si="1">+B11/($B$6-1)</f>
        <v>0.55555555555555558</v>
      </c>
      <c r="D11" s="23"/>
      <c r="F11">
        <v>1</v>
      </c>
    </row>
    <row r="12" spans="1:6" x14ac:dyDescent="0.25">
      <c r="A12" s="2" t="s">
        <v>6</v>
      </c>
      <c r="B12" s="11">
        <f t="shared" si="0"/>
        <v>5</v>
      </c>
      <c r="C12" s="20">
        <f t="shared" si="1"/>
        <v>0.55555555555555558</v>
      </c>
      <c r="D12" s="23"/>
      <c r="F12">
        <v>2</v>
      </c>
    </row>
    <row r="13" spans="1:6" x14ac:dyDescent="0.25">
      <c r="A13" s="2" t="s">
        <v>7</v>
      </c>
      <c r="B13" s="11">
        <f t="shared" si="0"/>
        <v>5</v>
      </c>
      <c r="C13" s="20">
        <f t="shared" si="1"/>
        <v>0.55555555555555558</v>
      </c>
      <c r="D13" s="23"/>
      <c r="F13">
        <v>3</v>
      </c>
    </row>
    <row r="14" spans="1:6" x14ac:dyDescent="0.25">
      <c r="A14" s="2" t="s">
        <v>8</v>
      </c>
      <c r="B14" s="11">
        <f t="shared" si="0"/>
        <v>5</v>
      </c>
      <c r="C14" s="20">
        <f t="shared" si="1"/>
        <v>0.55555555555555558</v>
      </c>
      <c r="D14" s="23"/>
      <c r="F14">
        <v>4</v>
      </c>
    </row>
    <row r="15" spans="1:6" x14ac:dyDescent="0.25">
      <c r="A15" s="2" t="s">
        <v>9</v>
      </c>
      <c r="B15" s="11">
        <f t="shared" si="0"/>
        <v>5</v>
      </c>
      <c r="C15" s="20">
        <f t="shared" si="1"/>
        <v>0.55555555555555558</v>
      </c>
      <c r="D15" s="23"/>
      <c r="F15">
        <v>5</v>
      </c>
    </row>
    <row r="16" spans="1:6" x14ac:dyDescent="0.25">
      <c r="A16" s="2" t="s">
        <v>10</v>
      </c>
      <c r="B16" s="11">
        <f t="shared" si="0"/>
        <v>5</v>
      </c>
      <c r="C16" s="20">
        <f t="shared" si="1"/>
        <v>0.55555555555555558</v>
      </c>
      <c r="D16" s="23"/>
    </row>
    <row r="17" spans="1:4" x14ac:dyDescent="0.25">
      <c r="A17" s="2" t="s">
        <v>11</v>
      </c>
      <c r="B17" s="11">
        <f t="shared" si="0"/>
        <v>5</v>
      </c>
      <c r="C17" s="20">
        <f t="shared" si="1"/>
        <v>0.55555555555555558</v>
      </c>
      <c r="D17" s="23"/>
    </row>
    <row r="18" spans="1:4" x14ac:dyDescent="0.25">
      <c r="A18" s="2" t="s">
        <v>12</v>
      </c>
      <c r="B18" s="11">
        <f t="shared" si="0"/>
        <v>5</v>
      </c>
      <c r="C18" s="20">
        <f t="shared" si="1"/>
        <v>0.55555555555555558</v>
      </c>
      <c r="D18" s="23"/>
    </row>
    <row r="19" spans="1:4" x14ac:dyDescent="0.25">
      <c r="A19" s="2" t="s">
        <v>13</v>
      </c>
      <c r="B19" s="11">
        <f t="shared" si="0"/>
        <v>5</v>
      </c>
      <c r="C19" s="20">
        <f t="shared" si="1"/>
        <v>0.55555555555555558</v>
      </c>
      <c r="D19" s="23"/>
    </row>
  </sheetData>
  <mergeCells count="2">
    <mergeCell ref="A1:C1"/>
    <mergeCell ref="A2:C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I60"/>
  <sheetViews>
    <sheetView topLeftCell="A29" workbookViewId="0">
      <selection activeCell="A11" sqref="A11:A50"/>
    </sheetView>
  </sheetViews>
  <sheetFormatPr baseColWidth="10" defaultRowHeight="15" x14ac:dyDescent="0.25"/>
  <sheetData>
    <row r="2" spans="1:6" x14ac:dyDescent="0.25">
      <c r="A2" t="s">
        <v>79</v>
      </c>
    </row>
    <row r="5" spans="1:6" x14ac:dyDescent="0.25">
      <c r="A5" t="s">
        <v>80</v>
      </c>
      <c r="B5" t="s">
        <v>81</v>
      </c>
    </row>
    <row r="6" spans="1:6" x14ac:dyDescent="0.25">
      <c r="A6" t="s">
        <v>134</v>
      </c>
      <c r="B6" t="s">
        <v>135</v>
      </c>
    </row>
    <row r="8" spans="1:6" x14ac:dyDescent="0.25">
      <c r="A8" s="41" t="s">
        <v>82</v>
      </c>
      <c r="B8" s="41"/>
    </row>
    <row r="11" spans="1:6" x14ac:dyDescent="0.25">
      <c r="A11" s="34">
        <v>0.49199999999999999</v>
      </c>
      <c r="D11" s="35" t="s">
        <v>83</v>
      </c>
      <c r="E11" s="45">
        <f>AVERAGE(A11:A60)</f>
        <v>0.49741999999999997</v>
      </c>
    </row>
    <row r="12" spans="1:6" x14ac:dyDescent="0.25">
      <c r="A12" s="34">
        <v>1.9E-2</v>
      </c>
    </row>
    <row r="13" spans="1:6" x14ac:dyDescent="0.25">
      <c r="A13" s="34">
        <v>0.93400000000000005</v>
      </c>
      <c r="C13" s="36" t="s">
        <v>84</v>
      </c>
      <c r="E13" s="42">
        <v>0.9</v>
      </c>
      <c r="F13" s="43">
        <v>1.65</v>
      </c>
    </row>
    <row r="14" spans="1:6" x14ac:dyDescent="0.25">
      <c r="A14" s="34">
        <v>0.77400000000000002</v>
      </c>
      <c r="C14" t="s">
        <v>85</v>
      </c>
      <c r="E14" s="30">
        <f>COUNT(A11:A60)</f>
        <v>50</v>
      </c>
    </row>
    <row r="15" spans="1:6" x14ac:dyDescent="0.25">
      <c r="A15" s="34">
        <v>0.22900000000000001</v>
      </c>
    </row>
    <row r="16" spans="1:6" x14ac:dyDescent="0.25">
      <c r="A16" s="34">
        <v>0.77200000000000002</v>
      </c>
    </row>
    <row r="17" spans="1:9" x14ac:dyDescent="0.25">
      <c r="A17" s="34">
        <v>0.76700000000000002</v>
      </c>
      <c r="C17" s="13" t="s">
        <v>86</v>
      </c>
      <c r="D17">
        <f>1/2-F13*(1/SQRT(12*50))</f>
        <v>0.4326390320734626</v>
      </c>
    </row>
    <row r="18" spans="1:9" x14ac:dyDescent="0.25">
      <c r="A18" s="34">
        <v>0.92100000000000004</v>
      </c>
      <c r="C18" s="13" t="s">
        <v>87</v>
      </c>
      <c r="D18">
        <f>1/2+F13*(1/SQRT(12*50))</f>
        <v>0.56736096792653745</v>
      </c>
    </row>
    <row r="19" spans="1:9" x14ac:dyDescent="0.25">
      <c r="A19" s="34">
        <v>6.4000000000000001E-2</v>
      </c>
    </row>
    <row r="20" spans="1:9" x14ac:dyDescent="0.25">
      <c r="A20" s="34">
        <v>0.89400000000000002</v>
      </c>
      <c r="C20" t="s">
        <v>88</v>
      </c>
      <c r="D20">
        <f>AVERAGE(D17:D18)</f>
        <v>0.5</v>
      </c>
    </row>
    <row r="21" spans="1:9" x14ac:dyDescent="0.25">
      <c r="A21" s="34">
        <v>0.72099999999999997</v>
      </c>
    </row>
    <row r="22" spans="1:9" x14ac:dyDescent="0.25">
      <c r="A22" s="34">
        <v>0.44500000000000001</v>
      </c>
    </row>
    <row r="23" spans="1:9" x14ac:dyDescent="0.25">
      <c r="A23" s="34">
        <v>0.20799999999999999</v>
      </c>
      <c r="C23" s="54" t="s">
        <v>133</v>
      </c>
      <c r="D23" s="54"/>
      <c r="E23" s="54"/>
      <c r="F23" s="54"/>
      <c r="G23" s="54"/>
      <c r="H23" s="54"/>
      <c r="I23" s="54"/>
    </row>
    <row r="24" spans="1:9" x14ac:dyDescent="0.25">
      <c r="A24" s="34">
        <v>0.25600000000000001</v>
      </c>
      <c r="C24" s="54"/>
      <c r="D24" s="54"/>
      <c r="E24" s="54"/>
      <c r="F24" s="54"/>
      <c r="G24" s="54"/>
      <c r="H24" s="54"/>
      <c r="I24" s="54"/>
    </row>
    <row r="25" spans="1:9" x14ac:dyDescent="0.25">
      <c r="A25" s="34">
        <v>0.32400000000000001</v>
      </c>
      <c r="C25" s="54"/>
      <c r="D25" s="54"/>
      <c r="E25" s="54"/>
      <c r="F25" s="54"/>
      <c r="G25" s="54"/>
      <c r="H25" s="54"/>
      <c r="I25" s="54"/>
    </row>
    <row r="26" spans="1:9" x14ac:dyDescent="0.25">
      <c r="A26" s="34">
        <v>0.29399999999999998</v>
      </c>
      <c r="C26" s="54"/>
      <c r="D26" s="54"/>
      <c r="E26" s="54"/>
      <c r="F26" s="54"/>
      <c r="G26" s="54"/>
      <c r="H26" s="54"/>
      <c r="I26" s="54"/>
    </row>
    <row r="27" spans="1:9" x14ac:dyDescent="0.25">
      <c r="A27" s="34">
        <v>0.52500000000000002</v>
      </c>
    </row>
    <row r="28" spans="1:9" x14ac:dyDescent="0.25">
      <c r="A28" s="34">
        <v>0.54300000000000004</v>
      </c>
    </row>
    <row r="29" spans="1:9" x14ac:dyDescent="0.25">
      <c r="A29" s="34">
        <v>0.85</v>
      </c>
    </row>
    <row r="30" spans="1:9" x14ac:dyDescent="0.25">
      <c r="A30" s="34">
        <v>0.61499999999999999</v>
      </c>
    </row>
    <row r="31" spans="1:9" x14ac:dyDescent="0.25">
      <c r="A31" s="34">
        <v>0.22700000000000001</v>
      </c>
    </row>
    <row r="32" spans="1:9" x14ac:dyDescent="0.25">
      <c r="A32" s="34">
        <v>0.39600000000000002</v>
      </c>
    </row>
    <row r="33" spans="1:1" x14ac:dyDescent="0.25">
      <c r="A33" s="34">
        <v>0.98899999999999999</v>
      </c>
    </row>
    <row r="34" spans="1:1" x14ac:dyDescent="0.25">
      <c r="A34" s="34">
        <v>0.91600000000000004</v>
      </c>
    </row>
    <row r="35" spans="1:1" x14ac:dyDescent="0.25">
      <c r="A35" s="34">
        <v>5.8999999999999997E-2</v>
      </c>
    </row>
    <row r="36" spans="1:1" x14ac:dyDescent="0.25">
      <c r="A36" s="34">
        <v>0.40400000000000003</v>
      </c>
    </row>
    <row r="37" spans="1:1" x14ac:dyDescent="0.25">
      <c r="A37" s="34">
        <v>0.38300000000000001</v>
      </c>
    </row>
    <row r="38" spans="1:1" x14ac:dyDescent="0.25">
      <c r="A38" s="34">
        <v>0.54700000000000004</v>
      </c>
    </row>
    <row r="39" spans="1:1" x14ac:dyDescent="0.25">
      <c r="A39" s="34">
        <v>9.5000000000000001E-2</v>
      </c>
    </row>
    <row r="40" spans="1:1" x14ac:dyDescent="0.25">
      <c r="A40" s="34">
        <v>0.19600000000000001</v>
      </c>
    </row>
    <row r="41" spans="1:1" x14ac:dyDescent="0.25">
      <c r="A41" s="34">
        <v>0.86199999999999999</v>
      </c>
    </row>
    <row r="42" spans="1:1" x14ac:dyDescent="0.25">
      <c r="A42" s="34">
        <v>0.68899999999999995</v>
      </c>
    </row>
    <row r="43" spans="1:1" x14ac:dyDescent="0.25">
      <c r="A43" s="34">
        <v>0.93899999999999995</v>
      </c>
    </row>
    <row r="44" spans="1:1" x14ac:dyDescent="0.25">
      <c r="A44" s="34">
        <v>0.46899999999999997</v>
      </c>
    </row>
    <row r="45" spans="1:1" x14ac:dyDescent="0.25">
      <c r="A45" s="34">
        <v>0.40300000000000002</v>
      </c>
    </row>
    <row r="46" spans="1:1" x14ac:dyDescent="0.25">
      <c r="A46" s="34">
        <v>0.89</v>
      </c>
    </row>
    <row r="47" spans="1:1" x14ac:dyDescent="0.25">
      <c r="A47" s="34">
        <v>0.58599999999999997</v>
      </c>
    </row>
    <row r="48" spans="1:1" x14ac:dyDescent="0.25">
      <c r="A48" s="34">
        <v>0.215</v>
      </c>
    </row>
    <row r="49" spans="1:1" x14ac:dyDescent="0.25">
      <c r="A49" s="34">
        <v>0.25900000000000001</v>
      </c>
    </row>
    <row r="50" spans="1:1" x14ac:dyDescent="0.25">
      <c r="A50" s="34">
        <v>0.56799999999999995</v>
      </c>
    </row>
    <row r="51" spans="1:1" x14ac:dyDescent="0.25">
      <c r="A51" s="34">
        <v>0.47099999999999997</v>
      </c>
    </row>
    <row r="52" spans="1:1" x14ac:dyDescent="0.25">
      <c r="A52" s="34">
        <v>0.67500000000000004</v>
      </c>
    </row>
    <row r="53" spans="1:1" x14ac:dyDescent="0.25">
      <c r="A53" s="34">
        <v>0.17899999999999999</v>
      </c>
    </row>
    <row r="54" spans="1:1" x14ac:dyDescent="0.25">
      <c r="A54" s="34">
        <v>0.20799999999999999</v>
      </c>
    </row>
    <row r="55" spans="1:1" x14ac:dyDescent="0.25">
      <c r="A55" s="34">
        <v>0.72299999999999998</v>
      </c>
    </row>
    <row r="56" spans="1:1" x14ac:dyDescent="0.25">
      <c r="A56" s="34">
        <v>0.503</v>
      </c>
    </row>
    <row r="57" spans="1:1" x14ac:dyDescent="0.25">
      <c r="A57" s="34">
        <v>0.63600000000000001</v>
      </c>
    </row>
    <row r="58" spans="1:1" x14ac:dyDescent="0.25">
      <c r="A58" s="34">
        <v>0.19900000000000001</v>
      </c>
    </row>
    <row r="59" spans="1:1" x14ac:dyDescent="0.25">
      <c r="A59" s="34">
        <v>0.26500000000000001</v>
      </c>
    </row>
    <row r="60" spans="1:1" x14ac:dyDescent="0.25">
      <c r="A60" s="34">
        <v>0.27300000000000002</v>
      </c>
    </row>
  </sheetData>
  <mergeCells count="1">
    <mergeCell ref="C23:I26"/>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K60"/>
  <sheetViews>
    <sheetView topLeftCell="A5" workbookViewId="0">
      <selection activeCell="L20" sqref="L20"/>
    </sheetView>
  </sheetViews>
  <sheetFormatPr baseColWidth="10" defaultRowHeight="15" x14ac:dyDescent="0.25"/>
  <cols>
    <col min="5" max="5" width="17.7109375" customWidth="1"/>
  </cols>
  <sheetData>
    <row r="2" spans="1:6" x14ac:dyDescent="0.25">
      <c r="A2" t="s">
        <v>79</v>
      </c>
    </row>
    <row r="5" spans="1:6" x14ac:dyDescent="0.25">
      <c r="A5" t="s">
        <v>80</v>
      </c>
      <c r="B5" t="s">
        <v>81</v>
      </c>
    </row>
    <row r="6" spans="1:6" x14ac:dyDescent="0.25">
      <c r="A6" t="s">
        <v>134</v>
      </c>
      <c r="B6" t="s">
        <v>135</v>
      </c>
    </row>
    <row r="8" spans="1:6" x14ac:dyDescent="0.25">
      <c r="A8" s="41" t="s">
        <v>136</v>
      </c>
      <c r="B8" s="41"/>
    </row>
    <row r="10" spans="1:6" x14ac:dyDescent="0.25">
      <c r="C10" t="s">
        <v>141</v>
      </c>
      <c r="D10" s="49">
        <f>AVERAGE(A11:A16)</f>
        <v>0.44833333333333342</v>
      </c>
    </row>
    <row r="11" spans="1:6" x14ac:dyDescent="0.25">
      <c r="A11" s="49">
        <v>0.68</v>
      </c>
      <c r="D11" s="46"/>
      <c r="E11" s="47"/>
    </row>
    <row r="12" spans="1:6" x14ac:dyDescent="0.25">
      <c r="A12" s="49">
        <v>0.48</v>
      </c>
      <c r="C12" t="s">
        <v>85</v>
      </c>
      <c r="E12" s="30">
        <f>COUNT(A11:A60)</f>
        <v>6</v>
      </c>
    </row>
    <row r="13" spans="1:6" x14ac:dyDescent="0.25">
      <c r="A13" s="49">
        <v>0.85</v>
      </c>
      <c r="C13" s="48" t="s">
        <v>137</v>
      </c>
      <c r="F13" s="29"/>
    </row>
    <row r="14" spans="1:6" x14ac:dyDescent="0.25">
      <c r="A14" s="49">
        <v>0.26</v>
      </c>
      <c r="C14" t="s">
        <v>138</v>
      </c>
      <c r="E14" s="50">
        <v>0.95</v>
      </c>
      <c r="F14" s="51" t="s">
        <v>143</v>
      </c>
    </row>
    <row r="15" spans="1:6" x14ac:dyDescent="0.25">
      <c r="A15" s="49">
        <v>0.06</v>
      </c>
    </row>
    <row r="16" spans="1:6" x14ac:dyDescent="0.25">
      <c r="A16" s="49">
        <v>0.36</v>
      </c>
    </row>
    <row r="17" spans="1:11" x14ac:dyDescent="0.25">
      <c r="A17" s="34"/>
      <c r="C17" t="s">
        <v>142</v>
      </c>
      <c r="D17">
        <f>(1/(E12-1))*(POWER((A11-D10),2)+(POWER((A12-D10),2)+(POWER((A13-D10),2)+(POWER((A14-D10),2)+(POWER((A15-D10),2)+(POWER((A16-D10),2)))))))</f>
        <v>8.2016666666666682E-2</v>
      </c>
    </row>
    <row r="18" spans="1:11" x14ac:dyDescent="0.25">
      <c r="A18" s="34"/>
    </row>
    <row r="19" spans="1:11" ht="23.25" x14ac:dyDescent="0.35">
      <c r="A19" s="34"/>
      <c r="C19" s="13" t="s">
        <v>139</v>
      </c>
      <c r="D19">
        <f>12.8325/(12*5)</f>
        <v>0.21387499999999998</v>
      </c>
      <c r="E19" t="s">
        <v>144</v>
      </c>
      <c r="F19" t="s">
        <v>145</v>
      </c>
    </row>
    <row r="20" spans="1:11" x14ac:dyDescent="0.25">
      <c r="A20" s="34"/>
      <c r="C20" s="13" t="s">
        <v>140</v>
      </c>
      <c r="D20">
        <f>0.8312/(12*5)</f>
        <v>1.3853333333333334E-2</v>
      </c>
      <c r="E20" t="s">
        <v>146</v>
      </c>
      <c r="F20" t="s">
        <v>147</v>
      </c>
    </row>
    <row r="21" spans="1:11" x14ac:dyDescent="0.25">
      <c r="A21" s="34"/>
      <c r="G21">
        <f>1-0.025</f>
        <v>0.97499999999999998</v>
      </c>
    </row>
    <row r="22" spans="1:11" x14ac:dyDescent="0.25">
      <c r="A22" s="34"/>
      <c r="C22" t="s">
        <v>88</v>
      </c>
      <c r="D22">
        <f>AVERAGE(D17:D18)</f>
        <v>8.2016666666666682E-2</v>
      </c>
    </row>
    <row r="23" spans="1:11" x14ac:dyDescent="0.25">
      <c r="A23" s="34"/>
    </row>
    <row r="24" spans="1:11" x14ac:dyDescent="0.25">
      <c r="A24" s="34"/>
      <c r="K24">
        <f>0.05/2</f>
        <v>2.5000000000000001E-2</v>
      </c>
    </row>
    <row r="25" spans="1:11" x14ac:dyDescent="0.25">
      <c r="A25" s="34"/>
    </row>
    <row r="26" spans="1:11" x14ac:dyDescent="0.25">
      <c r="A26" s="34"/>
    </row>
    <row r="27" spans="1:11" x14ac:dyDescent="0.25">
      <c r="A27" s="34"/>
      <c r="C27" s="55" t="s">
        <v>148</v>
      </c>
      <c r="D27" s="54"/>
      <c r="E27" s="54"/>
      <c r="F27" s="54"/>
      <c r="G27" s="54"/>
      <c r="H27" s="54"/>
      <c r="I27" s="54"/>
    </row>
    <row r="28" spans="1:11" x14ac:dyDescent="0.25">
      <c r="A28" s="34"/>
      <c r="C28" s="54"/>
      <c r="D28" s="54"/>
      <c r="E28" s="54"/>
      <c r="F28" s="54"/>
      <c r="G28" s="54"/>
      <c r="H28" s="54"/>
      <c r="I28" s="54"/>
    </row>
    <row r="29" spans="1:11" x14ac:dyDescent="0.25">
      <c r="A29" s="34"/>
      <c r="C29" s="54"/>
      <c r="D29" s="54"/>
      <c r="E29" s="54"/>
      <c r="F29" s="54"/>
      <c r="G29" s="54"/>
      <c r="H29" s="54"/>
      <c r="I29" s="54"/>
    </row>
    <row r="30" spans="1:11" x14ac:dyDescent="0.25">
      <c r="A30" s="34"/>
      <c r="C30" s="54"/>
      <c r="D30" s="54"/>
      <c r="E30" s="54"/>
      <c r="F30" s="54"/>
      <c r="G30" s="54"/>
      <c r="H30" s="54"/>
      <c r="I30" s="54"/>
    </row>
    <row r="31" spans="1:11" x14ac:dyDescent="0.25">
      <c r="A31" s="34"/>
    </row>
    <row r="32" spans="1:11" x14ac:dyDescent="0.25">
      <c r="A32" s="34"/>
    </row>
    <row r="33" spans="1:1" x14ac:dyDescent="0.25">
      <c r="A33" s="34"/>
    </row>
    <row r="34" spans="1:1" x14ac:dyDescent="0.25">
      <c r="A34" s="34"/>
    </row>
    <row r="35" spans="1:1" x14ac:dyDescent="0.25">
      <c r="A35" s="34"/>
    </row>
    <row r="36" spans="1:1" x14ac:dyDescent="0.25">
      <c r="A36" s="34"/>
    </row>
    <row r="37" spans="1:1" x14ac:dyDescent="0.25">
      <c r="A37" s="34"/>
    </row>
    <row r="38" spans="1:1" x14ac:dyDescent="0.25">
      <c r="A38" s="34"/>
    </row>
    <row r="39" spans="1:1" x14ac:dyDescent="0.25">
      <c r="A39" s="34"/>
    </row>
    <row r="40" spans="1:1" x14ac:dyDescent="0.25">
      <c r="A40" s="34"/>
    </row>
    <row r="41" spans="1:1" x14ac:dyDescent="0.25">
      <c r="A41" s="34"/>
    </row>
    <row r="42" spans="1:1" x14ac:dyDescent="0.25">
      <c r="A42" s="34"/>
    </row>
    <row r="43" spans="1:1" x14ac:dyDescent="0.25">
      <c r="A43" s="34"/>
    </row>
    <row r="44" spans="1:1" x14ac:dyDescent="0.25">
      <c r="A44" s="34"/>
    </row>
    <row r="45" spans="1:1" x14ac:dyDescent="0.25">
      <c r="A45" s="34"/>
    </row>
    <row r="46" spans="1:1" x14ac:dyDescent="0.25">
      <c r="A46" s="34"/>
    </row>
    <row r="47" spans="1:1" x14ac:dyDescent="0.25">
      <c r="A47" s="34"/>
    </row>
    <row r="48" spans="1:1" x14ac:dyDescent="0.25">
      <c r="A48" s="34"/>
    </row>
    <row r="49" spans="1:1" x14ac:dyDescent="0.25">
      <c r="A49" s="34"/>
    </row>
    <row r="50" spans="1:1" x14ac:dyDescent="0.25">
      <c r="A50" s="34"/>
    </row>
    <row r="51" spans="1:1" x14ac:dyDescent="0.25">
      <c r="A51" s="34"/>
    </row>
    <row r="52" spans="1:1" x14ac:dyDescent="0.25">
      <c r="A52" s="34"/>
    </row>
    <row r="53" spans="1:1" x14ac:dyDescent="0.25">
      <c r="A53" s="34"/>
    </row>
    <row r="54" spans="1:1" x14ac:dyDescent="0.25">
      <c r="A54" s="34"/>
    </row>
    <row r="55" spans="1:1" x14ac:dyDescent="0.25">
      <c r="A55" s="34"/>
    </row>
    <row r="56" spans="1:1" x14ac:dyDescent="0.25">
      <c r="A56" s="34"/>
    </row>
    <row r="57" spans="1:1" x14ac:dyDescent="0.25">
      <c r="A57" s="34"/>
    </row>
    <row r="58" spans="1:1" x14ac:dyDescent="0.25">
      <c r="A58" s="34"/>
    </row>
    <row r="59" spans="1:1" x14ac:dyDescent="0.25">
      <c r="A59" s="34"/>
    </row>
    <row r="60" spans="1:1" x14ac:dyDescent="0.25">
      <c r="A60" s="34"/>
    </row>
  </sheetData>
  <mergeCells count="1">
    <mergeCell ref="C27:I30"/>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baseColWidth="10"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K60"/>
  <sheetViews>
    <sheetView topLeftCell="A9" workbookViewId="0">
      <selection activeCell="D20" sqref="D20"/>
    </sheetView>
  </sheetViews>
  <sheetFormatPr baseColWidth="10" defaultRowHeight="15" x14ac:dyDescent="0.25"/>
  <cols>
    <col min="5" max="5" width="17.7109375" customWidth="1"/>
  </cols>
  <sheetData>
    <row r="2" spans="1:6" x14ac:dyDescent="0.25">
      <c r="A2" t="s">
        <v>79</v>
      </c>
    </row>
    <row r="5" spans="1:6" x14ac:dyDescent="0.25">
      <c r="A5" t="s">
        <v>80</v>
      </c>
      <c r="B5" t="s">
        <v>81</v>
      </c>
    </row>
    <row r="6" spans="1:6" x14ac:dyDescent="0.25">
      <c r="A6" t="s">
        <v>134</v>
      </c>
      <c r="B6" t="s">
        <v>135</v>
      </c>
    </row>
    <row r="8" spans="1:6" x14ac:dyDescent="0.25">
      <c r="A8" s="41" t="s">
        <v>136</v>
      </c>
      <c r="B8" s="41"/>
    </row>
    <row r="10" spans="1:6" x14ac:dyDescent="0.25">
      <c r="C10" t="s">
        <v>141</v>
      </c>
      <c r="D10" s="49">
        <f>AVERAGE(A11:A16)</f>
        <v>0.53666666666666674</v>
      </c>
    </row>
    <row r="11" spans="1:6" x14ac:dyDescent="0.25">
      <c r="A11" s="49">
        <v>0.49199999999999999</v>
      </c>
      <c r="D11" s="46"/>
      <c r="E11" s="47"/>
    </row>
    <row r="12" spans="1:6" x14ac:dyDescent="0.25">
      <c r="A12" s="49">
        <v>1.9E-2</v>
      </c>
      <c r="C12" t="s">
        <v>85</v>
      </c>
      <c r="E12" s="30">
        <f>COUNT(A11:A60)</f>
        <v>40</v>
      </c>
    </row>
    <row r="13" spans="1:6" x14ac:dyDescent="0.25">
      <c r="A13" s="49">
        <v>0.93400000000000005</v>
      </c>
      <c r="C13" s="48" t="s">
        <v>137</v>
      </c>
      <c r="F13" s="29"/>
    </row>
    <row r="14" spans="1:6" x14ac:dyDescent="0.25">
      <c r="A14" s="49">
        <v>0.77400000000000002</v>
      </c>
      <c r="C14" t="s">
        <v>138</v>
      </c>
      <c r="E14" s="50">
        <v>0.95</v>
      </c>
      <c r="F14" s="51" t="s">
        <v>143</v>
      </c>
    </row>
    <row r="15" spans="1:6" x14ac:dyDescent="0.25">
      <c r="A15" s="49">
        <v>0.22900000000000001</v>
      </c>
    </row>
    <row r="16" spans="1:6" x14ac:dyDescent="0.25">
      <c r="A16" s="49">
        <v>0.77200000000000002</v>
      </c>
    </row>
    <row r="17" spans="1:11" x14ac:dyDescent="0.25">
      <c r="A17" s="34">
        <v>0.76700000000000002</v>
      </c>
      <c r="C17" t="s">
        <v>142</v>
      </c>
      <c r="D17">
        <f>_xlfn.VAR.S(A11:A50)</f>
        <v>8.4041230128205094E-2</v>
      </c>
    </row>
    <row r="18" spans="1:11" x14ac:dyDescent="0.25">
      <c r="A18" s="34">
        <v>0.92100000000000004</v>
      </c>
    </row>
    <row r="19" spans="1:11" ht="23.25" x14ac:dyDescent="0.35">
      <c r="A19" s="34">
        <v>6.4000000000000001E-2</v>
      </c>
      <c r="C19" s="13" t="s">
        <v>139</v>
      </c>
      <c r="D19">
        <f xml:space="preserve"> 58.1201/(12*39)</f>
        <v>0.12418824786324786</v>
      </c>
      <c r="E19" t="s">
        <v>144</v>
      </c>
      <c r="F19" t="s">
        <v>149</v>
      </c>
    </row>
    <row r="20" spans="1:11" x14ac:dyDescent="0.25">
      <c r="A20" s="34">
        <v>0.89400000000000002</v>
      </c>
      <c r="C20" s="13" t="s">
        <v>140</v>
      </c>
      <c r="D20">
        <f>23.6543/(12*39)</f>
        <v>5.054337606837607E-2</v>
      </c>
      <c r="E20" t="s">
        <v>146</v>
      </c>
      <c r="F20" t="s">
        <v>150</v>
      </c>
    </row>
    <row r="21" spans="1:11" x14ac:dyDescent="0.25">
      <c r="A21" s="34">
        <v>0.72099999999999997</v>
      </c>
      <c r="G21">
        <f>1-0.025</f>
        <v>0.97499999999999998</v>
      </c>
    </row>
    <row r="22" spans="1:11" x14ac:dyDescent="0.25">
      <c r="A22" s="34">
        <v>0.44500000000000001</v>
      </c>
      <c r="C22" t="s">
        <v>88</v>
      </c>
      <c r="D22">
        <f>AVERAGE(D17:D18)</f>
        <v>8.4041230128205094E-2</v>
      </c>
    </row>
    <row r="23" spans="1:11" x14ac:dyDescent="0.25">
      <c r="A23" s="34">
        <v>0.20799999999999999</v>
      </c>
    </row>
    <row r="24" spans="1:11" x14ac:dyDescent="0.25">
      <c r="A24" s="34">
        <v>0.25600000000000001</v>
      </c>
      <c r="K24">
        <f>0.05/2</f>
        <v>2.5000000000000001E-2</v>
      </c>
    </row>
    <row r="25" spans="1:11" x14ac:dyDescent="0.25">
      <c r="A25" s="34">
        <v>0.32400000000000001</v>
      </c>
    </row>
    <row r="26" spans="1:11" x14ac:dyDescent="0.25">
      <c r="A26" s="34">
        <v>0.29399999999999998</v>
      </c>
    </row>
    <row r="27" spans="1:11" x14ac:dyDescent="0.25">
      <c r="A27" s="34">
        <v>0.52500000000000002</v>
      </c>
      <c r="C27" s="55" t="s">
        <v>148</v>
      </c>
      <c r="D27" s="54"/>
      <c r="E27" s="54"/>
      <c r="F27" s="54"/>
      <c r="G27" s="54"/>
      <c r="H27" s="54"/>
      <c r="I27" s="54"/>
    </row>
    <row r="28" spans="1:11" x14ac:dyDescent="0.25">
      <c r="A28" s="34">
        <v>0.54300000000000004</v>
      </c>
      <c r="C28" s="54"/>
      <c r="D28" s="54"/>
      <c r="E28" s="54"/>
      <c r="F28" s="54"/>
      <c r="G28" s="54"/>
      <c r="H28" s="54"/>
      <c r="I28" s="54"/>
    </row>
    <row r="29" spans="1:11" x14ac:dyDescent="0.25">
      <c r="A29" s="34">
        <v>0.85</v>
      </c>
      <c r="C29" s="54"/>
      <c r="D29" s="54"/>
      <c r="E29" s="54"/>
      <c r="F29" s="54"/>
      <c r="G29" s="54"/>
      <c r="H29" s="54"/>
      <c r="I29" s="54"/>
    </row>
    <row r="30" spans="1:11" x14ac:dyDescent="0.25">
      <c r="A30" s="34">
        <v>0.61499999999999999</v>
      </c>
      <c r="C30" s="54"/>
      <c r="D30" s="54"/>
      <c r="E30" s="54"/>
      <c r="F30" s="54"/>
      <c r="G30" s="54"/>
      <c r="H30" s="54"/>
      <c r="I30" s="54"/>
    </row>
    <row r="31" spans="1:11" x14ac:dyDescent="0.25">
      <c r="A31" s="34">
        <v>0.22700000000000001</v>
      </c>
    </row>
    <row r="32" spans="1:11" x14ac:dyDescent="0.25">
      <c r="A32" s="34">
        <v>0.39600000000000002</v>
      </c>
    </row>
    <row r="33" spans="1:1" x14ac:dyDescent="0.25">
      <c r="A33" s="34">
        <v>0.98899999999999999</v>
      </c>
    </row>
    <row r="34" spans="1:1" x14ac:dyDescent="0.25">
      <c r="A34" s="34">
        <v>0.91600000000000004</v>
      </c>
    </row>
    <row r="35" spans="1:1" x14ac:dyDescent="0.25">
      <c r="A35" s="34">
        <v>5.8999999999999997E-2</v>
      </c>
    </row>
    <row r="36" spans="1:1" x14ac:dyDescent="0.25">
      <c r="A36" s="34">
        <v>0.40400000000000003</v>
      </c>
    </row>
    <row r="37" spans="1:1" x14ac:dyDescent="0.25">
      <c r="A37" s="34">
        <v>0.38300000000000001</v>
      </c>
    </row>
    <row r="38" spans="1:1" x14ac:dyDescent="0.25">
      <c r="A38" s="34">
        <v>0.54700000000000004</v>
      </c>
    </row>
    <row r="39" spans="1:1" x14ac:dyDescent="0.25">
      <c r="A39" s="34">
        <v>9.5000000000000001E-2</v>
      </c>
    </row>
    <row r="40" spans="1:1" x14ac:dyDescent="0.25">
      <c r="A40" s="34">
        <v>0.19600000000000001</v>
      </c>
    </row>
    <row r="41" spans="1:1" x14ac:dyDescent="0.25">
      <c r="A41" s="34">
        <v>0.86199999999999999</v>
      </c>
    </row>
    <row r="42" spans="1:1" x14ac:dyDescent="0.25">
      <c r="A42" s="34">
        <v>0.68899999999999995</v>
      </c>
    </row>
    <row r="43" spans="1:1" x14ac:dyDescent="0.25">
      <c r="A43" s="34">
        <v>0.93899999999999995</v>
      </c>
    </row>
    <row r="44" spans="1:1" x14ac:dyDescent="0.25">
      <c r="A44" s="34">
        <v>0.46899999999999997</v>
      </c>
    </row>
    <row r="45" spans="1:1" x14ac:dyDescent="0.25">
      <c r="A45" s="34">
        <v>0.40300000000000002</v>
      </c>
    </row>
    <row r="46" spans="1:1" x14ac:dyDescent="0.25">
      <c r="A46" s="34">
        <v>0.89</v>
      </c>
    </row>
    <row r="47" spans="1:1" x14ac:dyDescent="0.25">
      <c r="A47" s="34">
        <v>0.58599999999999997</v>
      </c>
    </row>
    <row r="48" spans="1:1" x14ac:dyDescent="0.25">
      <c r="A48" s="34">
        <v>0.215</v>
      </c>
    </row>
    <row r="49" spans="1:1" x14ac:dyDescent="0.25">
      <c r="A49" s="34">
        <v>0.25900000000000001</v>
      </c>
    </row>
    <row r="50" spans="1:1" x14ac:dyDescent="0.25">
      <c r="A50" s="34">
        <v>0.56799999999999995</v>
      </c>
    </row>
    <row r="51" spans="1:1" x14ac:dyDescent="0.25">
      <c r="A51" s="34"/>
    </row>
    <row r="52" spans="1:1" x14ac:dyDescent="0.25">
      <c r="A52" s="34"/>
    </row>
    <row r="53" spans="1:1" x14ac:dyDescent="0.25">
      <c r="A53" s="34"/>
    </row>
    <row r="54" spans="1:1" x14ac:dyDescent="0.25">
      <c r="A54" s="34"/>
    </row>
    <row r="55" spans="1:1" x14ac:dyDescent="0.25">
      <c r="A55" s="34"/>
    </row>
    <row r="56" spans="1:1" x14ac:dyDescent="0.25">
      <c r="A56" s="34"/>
    </row>
    <row r="57" spans="1:1" x14ac:dyDescent="0.25">
      <c r="A57" s="34"/>
    </row>
    <row r="58" spans="1:1" x14ac:dyDescent="0.25">
      <c r="A58" s="34"/>
    </row>
    <row r="59" spans="1:1" x14ac:dyDescent="0.25">
      <c r="A59" s="34"/>
    </row>
    <row r="60" spans="1:1" x14ac:dyDescent="0.25">
      <c r="A60" s="34"/>
    </row>
  </sheetData>
  <mergeCells count="1">
    <mergeCell ref="C27:I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Algot cuadrado medios</vt:lpstr>
      <vt:lpstr>Hoja1 (2)</vt:lpstr>
      <vt:lpstr>Hoja1 (3)</vt:lpstr>
      <vt:lpstr>Hoja1 (4)</vt:lpstr>
      <vt:lpstr>Hoja1 (5)</vt:lpstr>
      <vt:lpstr>Hoja1 (6)</vt:lpstr>
      <vt:lpstr>Hoja1 (7)</vt:lpstr>
      <vt:lpstr>Hoja1 (8)</vt:lpstr>
      <vt:lpstr>Hoja1 (9)</vt:lpstr>
      <vt:lpstr>Hoja1 (10)</vt:lpstr>
      <vt:lpstr>Hoja2</vt:lpstr>
      <vt:lpstr>Hoja2 (2)</vt:lpstr>
      <vt:lpstr>Hoja3</vt:lpstr>
      <vt:lpstr>ejer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Lopez</dc:creator>
  <cp:lastModifiedBy>Fre Dy</cp:lastModifiedBy>
  <dcterms:created xsi:type="dcterms:W3CDTF">2021-02-24T00:51:54Z</dcterms:created>
  <dcterms:modified xsi:type="dcterms:W3CDTF">2021-03-24T22:44:58Z</dcterms:modified>
</cp:coreProperties>
</file>