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（01）贾俊平个人文件\（09）贾俊平、何晓群、金勇进  《统计学》（21世纪系列）（第8版）—修订中—2021年\（02）《统计学》（第8版）—各章例题和习题数据—修订中\（13）第13章  时间序列分析和预测（7）\（13-1）本章例题数据\"/>
    </mc:Choice>
  </mc:AlternateContent>
  <xr:revisionPtr revIDLastSave="0" documentId="13_ncr:1_{C8686A62-2D16-417D-A5BA-ED7F9BBC07B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原始数据" sheetId="1" r:id="rId1"/>
  </sheets>
  <calcPr calcId="191029"/>
</workbook>
</file>

<file path=xl/calcChain.xml><?xml version="1.0" encoding="utf-8"?>
<calcChain xmlns="http://schemas.openxmlformats.org/spreadsheetml/2006/main">
  <c r="G4" i="1" l="1"/>
  <c r="H4" i="1" s="1"/>
  <c r="G5" i="1"/>
  <c r="G6" i="1"/>
  <c r="G7" i="1"/>
  <c r="G8" i="1"/>
  <c r="H8" i="1" s="1"/>
  <c r="G9" i="1"/>
  <c r="G10" i="1"/>
  <c r="H10" i="1" s="1"/>
  <c r="G11" i="1"/>
  <c r="H11" i="1" s="1"/>
  <c r="G12" i="1"/>
  <c r="H12" i="1" s="1"/>
  <c r="G13" i="1"/>
  <c r="G14" i="1"/>
  <c r="G15" i="1"/>
  <c r="G16" i="1"/>
  <c r="H16" i="1" s="1"/>
  <c r="G17" i="1"/>
  <c r="G18" i="1"/>
  <c r="H18" i="1" s="1"/>
  <c r="G19" i="1"/>
  <c r="H19" i="1" s="1"/>
  <c r="G20" i="1"/>
  <c r="H20" i="1" s="1"/>
  <c r="G21" i="1"/>
  <c r="G3" i="1"/>
  <c r="H3" i="1" s="1"/>
  <c r="E23" i="1"/>
  <c r="F22" i="1"/>
  <c r="H5" i="1"/>
  <c r="H6" i="1"/>
  <c r="H7" i="1"/>
  <c r="H9" i="1"/>
  <c r="H13" i="1"/>
  <c r="H14" i="1"/>
  <c r="H15" i="1"/>
  <c r="H17" i="1"/>
  <c r="H21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C2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3" i="1"/>
  <c r="H23" i="1" l="1"/>
</calcChain>
</file>

<file path=xl/sharedStrings.xml><?xml version="1.0" encoding="utf-8"?>
<sst xmlns="http://schemas.openxmlformats.org/spreadsheetml/2006/main" count="18" uniqueCount="8">
  <si>
    <t>年份</t>
  </si>
  <si>
    <t>预测误差</t>
    <phoneticPr fontId="1" type="noConversion"/>
  </si>
  <si>
    <t>合计</t>
    <phoneticPr fontId="1" type="noConversion"/>
  </si>
  <si>
    <t>—</t>
    <phoneticPr fontId="1" type="noConversion"/>
  </si>
  <si>
    <t>CPI</t>
    <phoneticPr fontId="1" type="noConversion"/>
  </si>
  <si>
    <t>误差平方</t>
    <phoneticPr fontId="1" type="noConversion"/>
  </si>
  <si>
    <r>
      <t xml:space="preserve">指数平滑预测
</t>
    </r>
    <r>
      <rPr>
        <sz val="9"/>
        <rFont val="Symbol"/>
        <family val="1"/>
        <charset val="2"/>
      </rPr>
      <t>a=</t>
    </r>
    <r>
      <rPr>
        <sz val="9"/>
        <rFont val="宋体"/>
        <family val="3"/>
        <charset val="134"/>
      </rPr>
      <t>0.3</t>
    </r>
    <phoneticPr fontId="1" type="noConversion"/>
  </si>
  <si>
    <r>
      <t xml:space="preserve">指数平滑预测
</t>
    </r>
    <r>
      <rPr>
        <sz val="9"/>
        <rFont val="Symbol"/>
        <family val="1"/>
        <charset val="2"/>
      </rPr>
      <t>a=</t>
    </r>
    <r>
      <rPr>
        <sz val="9"/>
        <rFont val="宋体"/>
        <family val="3"/>
        <charset val="134"/>
      </rPr>
      <t>0.5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</si>
</sst>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_ 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9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4492563429573"/>
          <c:y val="4.4670050761421318E-2"/>
          <c:w val="0.84009951881014866"/>
          <c:h val="0.79206714896678521"/>
        </c:manualLayout>
      </c:layout>
      <c:lineChart>
        <c:grouping val="standard"/>
        <c:varyColors val="0"/>
        <c:ser>
          <c:idx val="0"/>
          <c:order val="0"/>
          <c:tx>
            <c:strRef>
              <c:f>原始数据!$B$1</c:f>
              <c:strCache>
                <c:ptCount val="1"/>
                <c:pt idx="0">
                  <c:v>CPI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原始数据!$A$2:$A$22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原始数据!$B$2:$B$22</c:f>
              <c:numCache>
                <c:formatCode>0.0</c:formatCode>
                <c:ptCount val="21"/>
                <c:pt idx="0">
                  <c:v>100.4</c:v>
                </c:pt>
                <c:pt idx="1">
                  <c:v>100.7</c:v>
                </c:pt>
                <c:pt idx="2">
                  <c:v>99.2</c:v>
                </c:pt>
                <c:pt idx="3">
                  <c:v>101.2</c:v>
                </c:pt>
                <c:pt idx="4">
                  <c:v>103.9</c:v>
                </c:pt>
                <c:pt idx="5">
                  <c:v>101.8</c:v>
                </c:pt>
                <c:pt idx="6">
                  <c:v>101.5</c:v>
                </c:pt>
                <c:pt idx="7">
                  <c:v>104.8</c:v>
                </c:pt>
                <c:pt idx="8">
                  <c:v>105.9</c:v>
                </c:pt>
                <c:pt idx="9">
                  <c:v>99.3</c:v>
                </c:pt>
                <c:pt idx="10">
                  <c:v>103.3</c:v>
                </c:pt>
                <c:pt idx="11">
                  <c:v>105.4</c:v>
                </c:pt>
                <c:pt idx="12">
                  <c:v>102.6</c:v>
                </c:pt>
                <c:pt idx="13">
                  <c:v>102.6</c:v>
                </c:pt>
                <c:pt idx="14">
                  <c:v>102</c:v>
                </c:pt>
                <c:pt idx="15">
                  <c:v>101.4</c:v>
                </c:pt>
                <c:pt idx="16">
                  <c:v>102</c:v>
                </c:pt>
                <c:pt idx="17">
                  <c:v>101.6</c:v>
                </c:pt>
                <c:pt idx="18">
                  <c:v>102.1</c:v>
                </c:pt>
                <c:pt idx="19">
                  <c:v>102.9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2-4352-A547-7F6B83372373}"/>
            </c:ext>
          </c:extLst>
        </c:ser>
        <c:ser>
          <c:idx val="1"/>
          <c:order val="1"/>
          <c:tx>
            <c:strRef>
              <c:f>原始数据!$C$1</c:f>
              <c:strCache>
                <c:ptCount val="1"/>
                <c:pt idx="0">
                  <c:v>指数平滑预测
a=0.3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原始数据!$A$2:$A$22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原始数据!$C$2:$C$22</c:f>
              <c:numCache>
                <c:formatCode>0.00</c:formatCode>
                <c:ptCount val="21"/>
                <c:pt idx="1">
                  <c:v>100.4</c:v>
                </c:pt>
                <c:pt idx="2">
                  <c:v>100.49000000000001</c:v>
                </c:pt>
                <c:pt idx="3">
                  <c:v>100.10300000000001</c:v>
                </c:pt>
                <c:pt idx="4">
                  <c:v>100.43210000000001</c:v>
                </c:pt>
                <c:pt idx="5">
                  <c:v>101.47247</c:v>
                </c:pt>
                <c:pt idx="6">
                  <c:v>101.570729</c:v>
                </c:pt>
                <c:pt idx="7">
                  <c:v>101.54951029999999</c:v>
                </c:pt>
                <c:pt idx="8">
                  <c:v>102.52465720999999</c:v>
                </c:pt>
                <c:pt idx="9">
                  <c:v>103.53726004699998</c:v>
                </c:pt>
                <c:pt idx="10">
                  <c:v>102.26608203289999</c:v>
                </c:pt>
                <c:pt idx="11">
                  <c:v>102.57625742302999</c:v>
                </c:pt>
                <c:pt idx="12">
                  <c:v>103.42338019612099</c:v>
                </c:pt>
                <c:pt idx="13">
                  <c:v>103.17636613728469</c:v>
                </c:pt>
                <c:pt idx="14">
                  <c:v>103.00345629609927</c:v>
                </c:pt>
                <c:pt idx="15">
                  <c:v>102.70241940726947</c:v>
                </c:pt>
                <c:pt idx="16">
                  <c:v>102.31169358508863</c:v>
                </c:pt>
                <c:pt idx="17">
                  <c:v>102.21818550956203</c:v>
                </c:pt>
                <c:pt idx="18">
                  <c:v>102.03272985669341</c:v>
                </c:pt>
                <c:pt idx="19">
                  <c:v>102.05291089968537</c:v>
                </c:pt>
                <c:pt idx="20">
                  <c:v>102.30703762977976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2-4352-A547-7F6B83372373}"/>
            </c:ext>
          </c:extLst>
        </c:ser>
        <c:ser>
          <c:idx val="2"/>
          <c:order val="2"/>
          <c:tx>
            <c:strRef>
              <c:f>原始数据!$F$1</c:f>
              <c:strCache>
                <c:ptCount val="1"/>
                <c:pt idx="0">
                  <c:v>指数平滑预测
a=0.5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原始数据!$A$2:$A$22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原始数据!$F$2:$F$22</c:f>
              <c:numCache>
                <c:formatCode>0.00_ </c:formatCode>
                <c:ptCount val="21"/>
                <c:pt idx="1">
                  <c:v>100.4</c:v>
                </c:pt>
                <c:pt idx="2">
                  <c:v>100.55000000000001</c:v>
                </c:pt>
                <c:pt idx="3">
                  <c:v>99.875</c:v>
                </c:pt>
                <c:pt idx="4">
                  <c:v>100.53749999999999</c:v>
                </c:pt>
                <c:pt idx="5">
                  <c:v>102.21875</c:v>
                </c:pt>
                <c:pt idx="6">
                  <c:v>102.00937500000001</c:v>
                </c:pt>
                <c:pt idx="7">
                  <c:v>101.7546875</c:v>
                </c:pt>
                <c:pt idx="8">
                  <c:v>103.27734375</c:v>
                </c:pt>
                <c:pt idx="9">
                  <c:v>104.588671875</c:v>
                </c:pt>
                <c:pt idx="10">
                  <c:v>101.9443359375</c:v>
                </c:pt>
                <c:pt idx="11">
                  <c:v>102.62216796875001</c:v>
                </c:pt>
                <c:pt idx="12">
                  <c:v>104.01108398437501</c:v>
                </c:pt>
                <c:pt idx="13">
                  <c:v>103.3055419921875</c:v>
                </c:pt>
                <c:pt idx="14">
                  <c:v>102.95277099609375</c:v>
                </c:pt>
                <c:pt idx="15">
                  <c:v>102.47638549804688</c:v>
                </c:pt>
                <c:pt idx="16">
                  <c:v>101.93819274902344</c:v>
                </c:pt>
                <c:pt idx="17">
                  <c:v>101.96909637451172</c:v>
                </c:pt>
                <c:pt idx="18">
                  <c:v>101.78454818725587</c:v>
                </c:pt>
                <c:pt idx="19">
                  <c:v>101.94227409362793</c:v>
                </c:pt>
                <c:pt idx="20">
                  <c:v>102.42113704681397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2-4352-A547-7F6B83372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28672"/>
        <c:axId val="590434496"/>
      </c:lineChart>
      <c:catAx>
        <c:axId val="59042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434496"/>
        <c:crosses val="autoZero"/>
        <c:auto val="1"/>
        <c:lblAlgn val="ctr"/>
        <c:lblOffset val="100"/>
        <c:noMultiLvlLbl val="0"/>
      </c:catAx>
      <c:valAx>
        <c:axId val="5904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4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991119860017496"/>
          <c:y val="0.64771477676965505"/>
          <c:w val="0.63906649168853891"/>
          <c:h val="0.149239537951157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82550</xdr:colOff>
      <xdr:row>2</xdr:row>
      <xdr:rowOff>142874</xdr:rowOff>
    </xdr:from>
    <xdr:to>
      <xdr:col>14</xdr:col>
      <xdr:colOff>615950</xdr:colOff>
      <xdr:row>21</xdr:row>
      <xdr:rowOff>126999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FC577EB-B3C8-432E-89F5-49847E67F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K25" sqref="K25"/>
    </sheetView>
  </sheetViews>
  <sheetFormatPr defaultColWidth="8.83203125" defaultRowHeight="12" x14ac:dyDescent="0.25"/>
  <cols>
    <col min="1" max="1" width="4.33203125" style="2" bestFit="1" customWidth="1"/>
    <col min="2" max="2" width="6.08203125" style="2" customWidth="1"/>
    <col min="3" max="3" width="11.58203125" style="2" customWidth="1"/>
    <col min="4" max="5" width="7.5" style="2" bestFit="1" customWidth="1"/>
    <col min="6" max="6" width="10.58203125" style="2" customWidth="1"/>
    <col min="7" max="16384" width="8.83203125" style="2"/>
  </cols>
  <sheetData>
    <row r="1" spans="1:8" ht="27" customHeight="1" x14ac:dyDescent="0.25">
      <c r="A1" s="10" t="s">
        <v>0</v>
      </c>
      <c r="B1" s="5" t="s">
        <v>4</v>
      </c>
      <c r="C1" s="5" t="s">
        <v>6</v>
      </c>
      <c r="D1" s="10" t="s">
        <v>1</v>
      </c>
      <c r="E1" s="10" t="s">
        <v>5</v>
      </c>
      <c r="F1" s="5" t="s">
        <v>7</v>
      </c>
      <c r="G1" s="10" t="s">
        <v>1</v>
      </c>
      <c r="H1" s="10" t="s">
        <v>5</v>
      </c>
    </row>
    <row r="2" spans="1:8" ht="13.5" customHeight="1" x14ac:dyDescent="0.25">
      <c r="A2" s="1">
        <v>2000</v>
      </c>
      <c r="B2" s="7">
        <v>100.4</v>
      </c>
      <c r="C2" s="1"/>
      <c r="D2" s="1" t="e">
        <v>#N/A</v>
      </c>
      <c r="E2" s="1" t="e">
        <v>#N/A</v>
      </c>
      <c r="F2" s="1"/>
      <c r="G2" s="1" t="e">
        <v>#N/A</v>
      </c>
      <c r="H2" s="1" t="e">
        <v>#N/A</v>
      </c>
    </row>
    <row r="3" spans="1:8" ht="13.5" customHeight="1" x14ac:dyDescent="0.25">
      <c r="A3" s="1">
        <v>2001</v>
      </c>
      <c r="B3" s="7">
        <v>100.7</v>
      </c>
      <c r="C3" s="9">
        <f>B2</f>
        <v>100.4</v>
      </c>
      <c r="D3" s="8">
        <f>B3-C3</f>
        <v>0.29999999999999716</v>
      </c>
      <c r="E3" s="8">
        <f>D3^2</f>
        <v>8.999999999999829E-2</v>
      </c>
      <c r="F3" s="8">
        <f>B2</f>
        <v>100.4</v>
      </c>
      <c r="G3" s="8">
        <f>B3-F3</f>
        <v>0.29999999999999716</v>
      </c>
      <c r="H3" s="8">
        <f>G3^2</f>
        <v>8.999999999999829E-2</v>
      </c>
    </row>
    <row r="4" spans="1:8" ht="13.5" customHeight="1" x14ac:dyDescent="0.25">
      <c r="A4" s="1">
        <v>2002</v>
      </c>
      <c r="B4" s="7">
        <v>99.2</v>
      </c>
      <c r="C4" s="9">
        <f t="shared" ref="C4:C22" si="0">0.3*B3+0.7*C3</f>
        <v>100.49000000000001</v>
      </c>
      <c r="D4" s="8">
        <f t="shared" ref="D4:D21" si="1">B4-C4</f>
        <v>-1.2900000000000063</v>
      </c>
      <c r="E4" s="8">
        <f t="shared" ref="E4:E21" si="2">D4^2</f>
        <v>1.6641000000000161</v>
      </c>
      <c r="F4" s="8">
        <f t="shared" ref="F4:F22" si="3">0.5*B3+0.5*F3</f>
        <v>100.55000000000001</v>
      </c>
      <c r="G4" s="8">
        <f t="shared" ref="G4:G21" si="4">B4-F4</f>
        <v>-1.3500000000000085</v>
      </c>
      <c r="H4" s="8">
        <f t="shared" ref="H4:H21" si="5">G4^2</f>
        <v>1.8225000000000231</v>
      </c>
    </row>
    <row r="5" spans="1:8" ht="13.5" customHeight="1" x14ac:dyDescent="0.25">
      <c r="A5" s="1">
        <v>2003</v>
      </c>
      <c r="B5" s="7">
        <v>101.2</v>
      </c>
      <c r="C5" s="9">
        <f t="shared" si="0"/>
        <v>100.10300000000001</v>
      </c>
      <c r="D5" s="8">
        <f t="shared" si="1"/>
        <v>1.0969999999999942</v>
      </c>
      <c r="E5" s="8">
        <f t="shared" si="2"/>
        <v>1.2034089999999873</v>
      </c>
      <c r="F5" s="8">
        <f t="shared" si="3"/>
        <v>99.875</v>
      </c>
      <c r="G5" s="8">
        <f t="shared" si="4"/>
        <v>1.3250000000000028</v>
      </c>
      <c r="H5" s="8">
        <f t="shared" si="5"/>
        <v>1.7556250000000075</v>
      </c>
    </row>
    <row r="6" spans="1:8" ht="13.5" customHeight="1" x14ac:dyDescent="0.25">
      <c r="A6" s="1">
        <v>2004</v>
      </c>
      <c r="B6" s="7">
        <v>103.9</v>
      </c>
      <c r="C6" s="9">
        <f t="shared" si="0"/>
        <v>100.43210000000001</v>
      </c>
      <c r="D6" s="8">
        <f t="shared" si="1"/>
        <v>3.4679000000000002</v>
      </c>
      <c r="E6" s="8">
        <f t="shared" si="2"/>
        <v>12.026330410000002</v>
      </c>
      <c r="F6" s="8">
        <f t="shared" si="3"/>
        <v>100.53749999999999</v>
      </c>
      <c r="G6" s="8">
        <f t="shared" si="4"/>
        <v>3.3625000000000114</v>
      </c>
      <c r="H6" s="8">
        <f t="shared" si="5"/>
        <v>11.306406250000077</v>
      </c>
    </row>
    <row r="7" spans="1:8" ht="13.5" customHeight="1" x14ac:dyDescent="0.25">
      <c r="A7" s="1">
        <v>2005</v>
      </c>
      <c r="B7" s="7">
        <v>101.8</v>
      </c>
      <c r="C7" s="9">
        <f t="shared" si="0"/>
        <v>101.47247</v>
      </c>
      <c r="D7" s="8">
        <f t="shared" si="1"/>
        <v>0.32752999999999588</v>
      </c>
      <c r="E7" s="8">
        <f t="shared" si="2"/>
        <v>0.10727590089999731</v>
      </c>
      <c r="F7" s="8">
        <f t="shared" si="3"/>
        <v>102.21875</v>
      </c>
      <c r="G7" s="8">
        <f t="shared" si="4"/>
        <v>-0.41875000000000284</v>
      </c>
      <c r="H7" s="8">
        <f t="shared" si="5"/>
        <v>0.17535156250000239</v>
      </c>
    </row>
    <row r="8" spans="1:8" ht="13.5" customHeight="1" x14ac:dyDescent="0.25">
      <c r="A8" s="1">
        <v>2006</v>
      </c>
      <c r="B8" s="7">
        <v>101.5</v>
      </c>
      <c r="C8" s="9">
        <f t="shared" si="0"/>
        <v>101.570729</v>
      </c>
      <c r="D8" s="8">
        <f t="shared" si="1"/>
        <v>-7.0729000000000042E-2</v>
      </c>
      <c r="E8" s="8">
        <f t="shared" si="2"/>
        <v>5.0025914410000063E-3</v>
      </c>
      <c r="F8" s="8">
        <f t="shared" si="3"/>
        <v>102.00937500000001</v>
      </c>
      <c r="G8" s="8">
        <f t="shared" si="4"/>
        <v>-0.50937500000000568</v>
      </c>
      <c r="H8" s="8">
        <f t="shared" si="5"/>
        <v>0.25946289062500577</v>
      </c>
    </row>
    <row r="9" spans="1:8" ht="13.5" customHeight="1" x14ac:dyDescent="0.25">
      <c r="A9" s="1">
        <v>2007</v>
      </c>
      <c r="B9" s="7">
        <v>104.8</v>
      </c>
      <c r="C9" s="9">
        <f t="shared" si="0"/>
        <v>101.54951029999999</v>
      </c>
      <c r="D9" s="8">
        <f t="shared" si="1"/>
        <v>3.2504897000000028</v>
      </c>
      <c r="E9" s="8">
        <f t="shared" si="2"/>
        <v>10.565683289806108</v>
      </c>
      <c r="F9" s="8">
        <f t="shared" si="3"/>
        <v>101.7546875</v>
      </c>
      <c r="G9" s="8">
        <f t="shared" si="4"/>
        <v>3.0453124999999943</v>
      </c>
      <c r="H9" s="8">
        <f t="shared" si="5"/>
        <v>9.273928222656215</v>
      </c>
    </row>
    <row r="10" spans="1:8" ht="13.5" customHeight="1" x14ac:dyDescent="0.25">
      <c r="A10" s="1">
        <v>2008</v>
      </c>
      <c r="B10" s="7">
        <v>105.9</v>
      </c>
      <c r="C10" s="9">
        <f t="shared" si="0"/>
        <v>102.52465720999999</v>
      </c>
      <c r="D10" s="8">
        <f t="shared" si="1"/>
        <v>3.375342790000019</v>
      </c>
      <c r="E10" s="8">
        <f t="shared" si="2"/>
        <v>11.392938950005112</v>
      </c>
      <c r="F10" s="8">
        <f t="shared" si="3"/>
        <v>103.27734375</v>
      </c>
      <c r="G10" s="8">
        <f t="shared" si="4"/>
        <v>2.6226562500000057</v>
      </c>
      <c r="H10" s="8">
        <f t="shared" si="5"/>
        <v>6.8783258056640921</v>
      </c>
    </row>
    <row r="11" spans="1:8" ht="13.5" customHeight="1" x14ac:dyDescent="0.25">
      <c r="A11" s="1">
        <v>2009</v>
      </c>
      <c r="B11" s="7">
        <v>99.3</v>
      </c>
      <c r="C11" s="9">
        <f t="shared" si="0"/>
        <v>103.53726004699998</v>
      </c>
      <c r="D11" s="8">
        <f t="shared" si="1"/>
        <v>-4.2372600469999782</v>
      </c>
      <c r="E11" s="8">
        <f t="shared" si="2"/>
        <v>17.954372705902259</v>
      </c>
      <c r="F11" s="8">
        <f t="shared" si="3"/>
        <v>104.588671875</v>
      </c>
      <c r="G11" s="8">
        <f t="shared" si="4"/>
        <v>-5.2886718750000057</v>
      </c>
      <c r="H11" s="8">
        <f t="shared" si="5"/>
        <v>27.970050201416075</v>
      </c>
    </row>
    <row r="12" spans="1:8" ht="13.5" customHeight="1" x14ac:dyDescent="0.25">
      <c r="A12" s="1">
        <v>2010</v>
      </c>
      <c r="B12" s="7">
        <v>103.3</v>
      </c>
      <c r="C12" s="9">
        <f t="shared" si="0"/>
        <v>102.26608203289999</v>
      </c>
      <c r="D12" s="8">
        <f t="shared" si="1"/>
        <v>1.0339179671000096</v>
      </c>
      <c r="E12" s="8">
        <f t="shared" si="2"/>
        <v>1.0689863626922165</v>
      </c>
      <c r="F12" s="8">
        <f t="shared" si="3"/>
        <v>101.9443359375</v>
      </c>
      <c r="G12" s="8">
        <f t="shared" si="4"/>
        <v>1.3556640624999972</v>
      </c>
      <c r="H12" s="8">
        <f t="shared" si="5"/>
        <v>1.8378250503539961</v>
      </c>
    </row>
    <row r="13" spans="1:8" ht="13.5" customHeight="1" x14ac:dyDescent="0.25">
      <c r="A13" s="1">
        <v>2011</v>
      </c>
      <c r="B13" s="7">
        <v>105.4</v>
      </c>
      <c r="C13" s="9">
        <f t="shared" si="0"/>
        <v>102.57625742302999</v>
      </c>
      <c r="D13" s="8">
        <f t="shared" si="1"/>
        <v>2.8237425769700195</v>
      </c>
      <c r="E13" s="8">
        <f t="shared" si="2"/>
        <v>7.9735221409932864</v>
      </c>
      <c r="F13" s="8">
        <f t="shared" si="3"/>
        <v>102.62216796875001</v>
      </c>
      <c r="G13" s="8">
        <f t="shared" si="4"/>
        <v>2.77783203125</v>
      </c>
      <c r="H13" s="8">
        <f t="shared" si="5"/>
        <v>7.716350793838501</v>
      </c>
    </row>
    <row r="14" spans="1:8" s="4" customFormat="1" ht="13.5" customHeight="1" x14ac:dyDescent="0.25">
      <c r="A14" s="1">
        <v>2012</v>
      </c>
      <c r="B14" s="7">
        <v>102.6</v>
      </c>
      <c r="C14" s="9">
        <f t="shared" si="0"/>
        <v>103.42338019612099</v>
      </c>
      <c r="D14" s="8">
        <f t="shared" si="1"/>
        <v>-0.82338019612099345</v>
      </c>
      <c r="E14" s="8">
        <f t="shared" si="2"/>
        <v>0.67795494736424566</v>
      </c>
      <c r="F14" s="8">
        <f t="shared" si="3"/>
        <v>104.01108398437501</v>
      </c>
      <c r="G14" s="8">
        <f t="shared" si="4"/>
        <v>-1.4110839843750114</v>
      </c>
      <c r="H14" s="8">
        <f t="shared" si="5"/>
        <v>1.9911580109596574</v>
      </c>
    </row>
    <row r="15" spans="1:8" s="3" customFormat="1" ht="13.5" customHeight="1" x14ac:dyDescent="0.25">
      <c r="A15" s="1">
        <v>2013</v>
      </c>
      <c r="B15" s="7">
        <v>102.6</v>
      </c>
      <c r="C15" s="9">
        <f t="shared" si="0"/>
        <v>103.17636613728469</v>
      </c>
      <c r="D15" s="8">
        <f t="shared" si="1"/>
        <v>-0.57636613728469399</v>
      </c>
      <c r="E15" s="8">
        <f t="shared" si="2"/>
        <v>0.33219792420847871</v>
      </c>
      <c r="F15" s="8">
        <f t="shared" si="3"/>
        <v>103.3055419921875</v>
      </c>
      <c r="G15" s="8">
        <f t="shared" si="4"/>
        <v>-0.70554199218750568</v>
      </c>
      <c r="H15" s="8">
        <f t="shared" si="5"/>
        <v>0.49778950273991435</v>
      </c>
    </row>
    <row r="16" spans="1:8" x14ac:dyDescent="0.25">
      <c r="A16" s="1">
        <v>2014</v>
      </c>
      <c r="B16" s="7">
        <v>102</v>
      </c>
      <c r="C16" s="9">
        <f t="shared" si="0"/>
        <v>103.00345629609927</v>
      </c>
      <c r="D16" s="8">
        <f t="shared" si="1"/>
        <v>-1.003456296099273</v>
      </c>
      <c r="E16" s="8">
        <f t="shared" si="2"/>
        <v>1.0069245381812719</v>
      </c>
      <c r="F16" s="8">
        <f t="shared" si="3"/>
        <v>102.95277099609375</v>
      </c>
      <c r="G16" s="8">
        <f t="shared" si="4"/>
        <v>-0.95277099609374716</v>
      </c>
      <c r="H16" s="8">
        <f t="shared" si="5"/>
        <v>0.90777257099747111</v>
      </c>
    </row>
    <row r="17" spans="1:8" x14ac:dyDescent="0.25">
      <c r="A17" s="1">
        <v>2015</v>
      </c>
      <c r="B17" s="7">
        <v>101.4</v>
      </c>
      <c r="C17" s="9">
        <f t="shared" si="0"/>
        <v>102.70241940726947</v>
      </c>
      <c r="D17" s="8">
        <f t="shared" si="1"/>
        <v>-1.3024194072694684</v>
      </c>
      <c r="E17" s="8">
        <f t="shared" si="2"/>
        <v>1.6962963124321533</v>
      </c>
      <c r="F17" s="8">
        <f t="shared" si="3"/>
        <v>102.47638549804688</v>
      </c>
      <c r="G17" s="8">
        <f t="shared" si="4"/>
        <v>-1.076385498046875</v>
      </c>
      <c r="H17" s="8">
        <f t="shared" si="5"/>
        <v>1.1586057404056191</v>
      </c>
    </row>
    <row r="18" spans="1:8" x14ac:dyDescent="0.25">
      <c r="A18" s="1">
        <v>2016</v>
      </c>
      <c r="B18" s="7">
        <v>102</v>
      </c>
      <c r="C18" s="9">
        <f t="shared" si="0"/>
        <v>102.31169358508863</v>
      </c>
      <c r="D18" s="8">
        <f t="shared" si="1"/>
        <v>-0.31169358508863354</v>
      </c>
      <c r="E18" s="8">
        <f t="shared" si="2"/>
        <v>9.7152890985405235E-2</v>
      </c>
      <c r="F18" s="8">
        <f t="shared" si="3"/>
        <v>101.93819274902344</v>
      </c>
      <c r="G18" s="8">
        <f t="shared" si="4"/>
        <v>6.1807250976556816E-2</v>
      </c>
      <c r="H18" s="8">
        <f t="shared" si="5"/>
        <v>3.8201362732790834E-3</v>
      </c>
    </row>
    <row r="19" spans="1:8" x14ac:dyDescent="0.25">
      <c r="A19" s="1">
        <v>2017</v>
      </c>
      <c r="B19" s="7">
        <v>101.6</v>
      </c>
      <c r="C19" s="9">
        <f t="shared" si="0"/>
        <v>102.21818550956203</v>
      </c>
      <c r="D19" s="8">
        <f t="shared" si="1"/>
        <v>-0.61818550956203921</v>
      </c>
      <c r="E19" s="8">
        <f t="shared" si="2"/>
        <v>0.38215332423247805</v>
      </c>
      <c r="F19" s="8">
        <f t="shared" si="3"/>
        <v>101.96909637451172</v>
      </c>
      <c r="G19" s="8">
        <f t="shared" si="4"/>
        <v>-0.36909637451172728</v>
      </c>
      <c r="H19" s="8">
        <f t="shared" si="5"/>
        <v>0.13623213367770123</v>
      </c>
    </row>
    <row r="20" spans="1:8" x14ac:dyDescent="0.25">
      <c r="A20" s="1">
        <v>2018</v>
      </c>
      <c r="B20" s="7">
        <v>102.1</v>
      </c>
      <c r="C20" s="9">
        <f t="shared" si="0"/>
        <v>102.03272985669341</v>
      </c>
      <c r="D20" s="8">
        <f t="shared" si="1"/>
        <v>6.727014330658676E-2</v>
      </c>
      <c r="E20" s="8">
        <f t="shared" si="2"/>
        <v>4.5252721804887198E-3</v>
      </c>
      <c r="F20" s="8">
        <f t="shared" si="3"/>
        <v>101.78454818725587</v>
      </c>
      <c r="G20" s="8">
        <f t="shared" si="4"/>
        <v>0.31545181274412926</v>
      </c>
      <c r="H20" s="8">
        <f t="shared" si="5"/>
        <v>9.9509846163557195E-2</v>
      </c>
    </row>
    <row r="21" spans="1:8" x14ac:dyDescent="0.25">
      <c r="A21" s="1">
        <v>2019</v>
      </c>
      <c r="B21" s="7">
        <v>102.9</v>
      </c>
      <c r="C21" s="9">
        <f t="shared" si="0"/>
        <v>102.05291089968537</v>
      </c>
      <c r="D21" s="8">
        <f t="shared" si="1"/>
        <v>0.84708910031463347</v>
      </c>
      <c r="E21" s="8">
        <f t="shared" si="2"/>
        <v>0.71755994387185518</v>
      </c>
      <c r="F21" s="8">
        <f t="shared" si="3"/>
        <v>101.94227409362793</v>
      </c>
      <c r="G21" s="8">
        <f t="shared" si="4"/>
        <v>0.957725906372076</v>
      </c>
      <c r="H21" s="8">
        <f t="shared" si="5"/>
        <v>0.91723891173621452</v>
      </c>
    </row>
    <row r="22" spans="1:8" x14ac:dyDescent="0.25">
      <c r="A22" s="10">
        <v>2020</v>
      </c>
      <c r="B22" s="10"/>
      <c r="C22" s="12">
        <f t="shared" si="0"/>
        <v>102.30703762977976</v>
      </c>
      <c r="D22" s="10" t="s">
        <v>3</v>
      </c>
      <c r="E22" s="10" t="s">
        <v>3</v>
      </c>
      <c r="F22" s="13">
        <f t="shared" si="3"/>
        <v>102.42113704681397</v>
      </c>
      <c r="G22" s="10" t="s">
        <v>3</v>
      </c>
      <c r="H22" s="10" t="s">
        <v>3</v>
      </c>
    </row>
    <row r="23" spans="1:8" x14ac:dyDescent="0.25">
      <c r="A23" s="6" t="s">
        <v>2</v>
      </c>
      <c r="B23" s="6" t="s">
        <v>3</v>
      </c>
      <c r="C23" s="6" t="s">
        <v>3</v>
      </c>
      <c r="D23" s="6" t="s">
        <v>3</v>
      </c>
      <c r="E23" s="11">
        <f>SUM(E3:E21)</f>
        <v>68.96638650519634</v>
      </c>
      <c r="F23" s="6" t="s">
        <v>3</v>
      </c>
      <c r="G23" s="6" t="s">
        <v>3</v>
      </c>
      <c r="H23" s="11">
        <f>SUM(H3:H21)</f>
        <v>74.797952630007401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jiajp</cp:lastModifiedBy>
  <dcterms:created xsi:type="dcterms:W3CDTF">2011-12-17T13:50:30Z</dcterms:created>
  <dcterms:modified xsi:type="dcterms:W3CDTF">2021-01-07T14:39:51Z</dcterms:modified>
</cp:coreProperties>
</file>