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（01）贾俊平个人文件\（09）贾俊平、何晓群、金勇进  《统计学》（21世纪系列）（第8版）—修订中—2021年\（02）《统计学》（第8版）—各章例题和习题数据—修订中\（13）第13章  时间序列分析和预测（7）\（13-1）本章例题数据\"/>
    </mc:Choice>
  </mc:AlternateContent>
  <xr:revisionPtr revIDLastSave="0" documentId="13_ncr:1_{381FF2DA-9B5F-47A2-8660-B075D380E16D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原始数据" sheetId="1" r:id="rId1"/>
  </sheets>
  <calcPr calcId="191029"/>
</workbook>
</file>

<file path=xl/calcChain.xml><?xml version="1.0" encoding="utf-8"?>
<calcChain xmlns="http://schemas.openxmlformats.org/spreadsheetml/2006/main">
  <c r="H25" i="1" l="1"/>
  <c r="E25" i="1"/>
  <c r="H23" i="1"/>
  <c r="E23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7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5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</calcChain>
</file>

<file path=xl/sharedStrings.xml><?xml version="1.0" encoding="utf-8"?>
<sst xmlns="http://schemas.openxmlformats.org/spreadsheetml/2006/main" count="18" uniqueCount="8">
  <si>
    <t>年份</t>
  </si>
  <si>
    <t>移动平均预测
k=3</t>
    <phoneticPr fontId="1" type="noConversion"/>
  </si>
  <si>
    <t>预测误差</t>
    <phoneticPr fontId="1" type="noConversion"/>
  </si>
  <si>
    <t>误差平方和</t>
    <phoneticPr fontId="1" type="noConversion"/>
  </si>
  <si>
    <t>移动平均预测
k=5</t>
    <phoneticPr fontId="1" type="noConversion"/>
  </si>
  <si>
    <t>合计</t>
    <phoneticPr fontId="1" type="noConversion"/>
  </si>
  <si>
    <t>—</t>
    <phoneticPr fontId="1" type="noConversion"/>
  </si>
  <si>
    <t>CPI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</si>
</sst>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90" formatCode="0.00_ "/>
  </numFmts>
  <fonts count="4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color indexed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90" fontId="1" fillId="0" borderId="0" xfId="0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90" fontId="2" fillId="0" borderId="2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712270341207349"/>
          <c:y val="5.0925925925925923E-2"/>
          <c:w val="0.81232174103237098"/>
          <c:h val="0.73979877515310577"/>
        </c:manualLayout>
      </c:layout>
      <c:lineChart>
        <c:grouping val="standard"/>
        <c:varyColors val="0"/>
        <c:ser>
          <c:idx val="0"/>
          <c:order val="0"/>
          <c:tx>
            <c:strRef>
              <c:f>原始数据!$B$1</c:f>
              <c:strCache>
                <c:ptCount val="1"/>
                <c:pt idx="0">
                  <c:v>CPI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原始数据!$A$2:$A$22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原始数据!$B$2:$B$22</c:f>
              <c:numCache>
                <c:formatCode>0.0</c:formatCode>
                <c:ptCount val="21"/>
                <c:pt idx="0">
                  <c:v>100.4</c:v>
                </c:pt>
                <c:pt idx="1">
                  <c:v>100.7</c:v>
                </c:pt>
                <c:pt idx="2">
                  <c:v>99.2</c:v>
                </c:pt>
                <c:pt idx="3">
                  <c:v>101.2</c:v>
                </c:pt>
                <c:pt idx="4">
                  <c:v>103.9</c:v>
                </c:pt>
                <c:pt idx="5">
                  <c:v>101.8</c:v>
                </c:pt>
                <c:pt idx="6">
                  <c:v>101.5</c:v>
                </c:pt>
                <c:pt idx="7">
                  <c:v>104.8</c:v>
                </c:pt>
                <c:pt idx="8">
                  <c:v>105.9</c:v>
                </c:pt>
                <c:pt idx="9">
                  <c:v>99.3</c:v>
                </c:pt>
                <c:pt idx="10">
                  <c:v>103.3</c:v>
                </c:pt>
                <c:pt idx="11">
                  <c:v>105.4</c:v>
                </c:pt>
                <c:pt idx="12">
                  <c:v>102.6</c:v>
                </c:pt>
                <c:pt idx="13">
                  <c:v>102.6</c:v>
                </c:pt>
                <c:pt idx="14">
                  <c:v>102</c:v>
                </c:pt>
                <c:pt idx="15">
                  <c:v>101.4</c:v>
                </c:pt>
                <c:pt idx="16">
                  <c:v>102</c:v>
                </c:pt>
                <c:pt idx="17">
                  <c:v>101.6</c:v>
                </c:pt>
                <c:pt idx="18">
                  <c:v>102.1</c:v>
                </c:pt>
                <c:pt idx="19">
                  <c:v>102.9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67-44AA-AF51-FC9E1911D2A1}"/>
            </c:ext>
          </c:extLst>
        </c:ser>
        <c:ser>
          <c:idx val="1"/>
          <c:order val="1"/>
          <c:tx>
            <c:strRef>
              <c:f>原始数据!$C$1</c:f>
              <c:strCache>
                <c:ptCount val="1"/>
                <c:pt idx="0">
                  <c:v>移动平均预测
k=3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原始数据!$A$2:$A$22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原始数据!$C$2:$C$22</c:f>
              <c:numCache>
                <c:formatCode>General</c:formatCode>
                <c:ptCount val="21"/>
                <c:pt idx="3" formatCode="0.0">
                  <c:v>100.10000000000001</c:v>
                </c:pt>
                <c:pt idx="4" formatCode="0.0">
                  <c:v>100.36666666666667</c:v>
                </c:pt>
                <c:pt idx="5" formatCode="0.0">
                  <c:v>101.43333333333334</c:v>
                </c:pt>
                <c:pt idx="6" formatCode="0.0">
                  <c:v>102.30000000000001</c:v>
                </c:pt>
                <c:pt idx="7" formatCode="0.0">
                  <c:v>102.39999999999999</c:v>
                </c:pt>
                <c:pt idx="8" formatCode="0.0">
                  <c:v>102.7</c:v>
                </c:pt>
                <c:pt idx="9" formatCode="0.0">
                  <c:v>104.06666666666668</c:v>
                </c:pt>
                <c:pt idx="10" formatCode="0.0">
                  <c:v>103.33333333333333</c:v>
                </c:pt>
                <c:pt idx="11" formatCode="0.0">
                  <c:v>102.83333333333333</c:v>
                </c:pt>
                <c:pt idx="12" formatCode="0.0">
                  <c:v>102.66666666666667</c:v>
                </c:pt>
                <c:pt idx="13" formatCode="0.0">
                  <c:v>103.76666666666665</c:v>
                </c:pt>
                <c:pt idx="14" formatCode="0.0">
                  <c:v>103.53333333333335</c:v>
                </c:pt>
                <c:pt idx="15" formatCode="0.0">
                  <c:v>102.39999999999999</c:v>
                </c:pt>
                <c:pt idx="16" formatCode="0.0">
                  <c:v>102</c:v>
                </c:pt>
                <c:pt idx="17" formatCode="0.0">
                  <c:v>101.8</c:v>
                </c:pt>
                <c:pt idx="18" formatCode="0.0">
                  <c:v>101.66666666666667</c:v>
                </c:pt>
                <c:pt idx="19" formatCode="0.0">
                  <c:v>101.89999999999999</c:v>
                </c:pt>
                <c:pt idx="20" formatCode="0.0">
                  <c:v>102.2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67-44AA-AF51-FC9E1911D2A1}"/>
            </c:ext>
          </c:extLst>
        </c:ser>
        <c:ser>
          <c:idx val="2"/>
          <c:order val="2"/>
          <c:tx>
            <c:strRef>
              <c:f>原始数据!$F$1</c:f>
              <c:strCache>
                <c:ptCount val="1"/>
                <c:pt idx="0">
                  <c:v>移动平均预测
k=5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原始数据!$A$2:$A$22</c:f>
              <c:numCache>
                <c:formatCode>General</c:formatCode>
                <c:ptCount val="2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</c:numCache>
            </c:numRef>
          </c:cat>
          <c:val>
            <c:numRef>
              <c:f>原始数据!$F$2:$F$22</c:f>
              <c:numCache>
                <c:formatCode>General</c:formatCode>
                <c:ptCount val="21"/>
                <c:pt idx="5" formatCode="0.00">
                  <c:v>101.08</c:v>
                </c:pt>
                <c:pt idx="6" formatCode="0.00">
                  <c:v>101.36</c:v>
                </c:pt>
                <c:pt idx="7" formatCode="0.00">
                  <c:v>101.52000000000001</c:v>
                </c:pt>
                <c:pt idx="8" formatCode="0.00">
                  <c:v>102.64000000000001</c:v>
                </c:pt>
                <c:pt idx="9" formatCode="0.00">
                  <c:v>103.58</c:v>
                </c:pt>
                <c:pt idx="10" formatCode="0.00">
                  <c:v>102.66</c:v>
                </c:pt>
                <c:pt idx="11" formatCode="0.00">
                  <c:v>102.96000000000001</c:v>
                </c:pt>
                <c:pt idx="12" formatCode="0.00">
                  <c:v>103.74000000000001</c:v>
                </c:pt>
                <c:pt idx="13" formatCode="0.00">
                  <c:v>103.3</c:v>
                </c:pt>
                <c:pt idx="14" formatCode="0.00">
                  <c:v>102.64000000000001</c:v>
                </c:pt>
                <c:pt idx="15" formatCode="0.00">
                  <c:v>103.17999999999999</c:v>
                </c:pt>
                <c:pt idx="16" formatCode="0.00">
                  <c:v>102.8</c:v>
                </c:pt>
                <c:pt idx="17" formatCode="0.00">
                  <c:v>102.12</c:v>
                </c:pt>
                <c:pt idx="18" formatCode="0.00">
                  <c:v>101.92</c:v>
                </c:pt>
                <c:pt idx="19" formatCode="0.00">
                  <c:v>101.82000000000001</c:v>
                </c:pt>
                <c:pt idx="20" formatCode="0.00">
                  <c:v>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67-44AA-AF51-FC9E1911D2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5732192"/>
        <c:axId val="1865733856"/>
      </c:lineChart>
      <c:dateAx>
        <c:axId val="1865732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733856"/>
        <c:crosses val="autoZero"/>
        <c:auto val="0"/>
        <c:lblOffset val="100"/>
        <c:baseTimeUnit val="days"/>
      </c:dateAx>
      <c:valAx>
        <c:axId val="18657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CPI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65732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491119860017497"/>
          <c:y val="0.44097112860892396"/>
          <c:w val="0.63906649168853891"/>
          <c:h val="0.12847331583552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654050</xdr:colOff>
      <xdr:row>2</xdr:row>
      <xdr:rowOff>3175</xdr:rowOff>
    </xdr:from>
    <xdr:to>
      <xdr:col>15</xdr:col>
      <xdr:colOff>514350</xdr:colOff>
      <xdr:row>18</xdr:row>
      <xdr:rowOff>60325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014B6EE-0406-4994-A5A1-522D72200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C1" sqref="C1"/>
    </sheetView>
  </sheetViews>
  <sheetFormatPr defaultColWidth="8.83203125" defaultRowHeight="12" x14ac:dyDescent="0.25"/>
  <cols>
    <col min="1" max="1" width="4.33203125" style="2" bestFit="1" customWidth="1"/>
    <col min="2" max="2" width="6.08203125" style="2" customWidth="1"/>
    <col min="3" max="3" width="10.75" style="2" bestFit="1" customWidth="1"/>
    <col min="4" max="4" width="7.5" style="2" bestFit="1" customWidth="1"/>
    <col min="5" max="5" width="9.08203125" style="2" bestFit="1" customWidth="1"/>
    <col min="6" max="6" width="10.75" style="2" bestFit="1" customWidth="1"/>
    <col min="7" max="7" width="7.5" style="2" bestFit="1" customWidth="1"/>
    <col min="8" max="8" width="9.08203125" style="2" bestFit="1" customWidth="1"/>
    <col min="9" max="16384" width="8.83203125" style="2"/>
  </cols>
  <sheetData>
    <row r="1" spans="1:8" ht="27" customHeight="1" x14ac:dyDescent="0.25">
      <c r="A1" s="1" t="s">
        <v>0</v>
      </c>
      <c r="B1" s="5" t="s">
        <v>7</v>
      </c>
      <c r="C1" s="6" t="s">
        <v>1</v>
      </c>
      <c r="D1" s="7" t="s">
        <v>2</v>
      </c>
      <c r="E1" s="7" t="s">
        <v>3</v>
      </c>
      <c r="F1" s="6" t="s">
        <v>4</v>
      </c>
      <c r="G1" s="7" t="s">
        <v>2</v>
      </c>
      <c r="H1" s="7" t="s">
        <v>3</v>
      </c>
    </row>
    <row r="2" spans="1:8" ht="13.5" customHeight="1" x14ac:dyDescent="0.25">
      <c r="A2" s="1">
        <v>2000</v>
      </c>
      <c r="B2" s="8">
        <v>100.4</v>
      </c>
      <c r="C2" s="1"/>
      <c r="D2" s="1" t="e">
        <v>#N/A</v>
      </c>
      <c r="E2" s="1" t="e">
        <v>#N/A</v>
      </c>
      <c r="F2" s="1"/>
      <c r="G2" s="1" t="e">
        <v>#N/A</v>
      </c>
      <c r="H2" s="1" t="e">
        <v>#N/A</v>
      </c>
    </row>
    <row r="3" spans="1:8" ht="13.5" customHeight="1" x14ac:dyDescent="0.25">
      <c r="A3" s="1">
        <v>2001</v>
      </c>
      <c r="B3" s="8">
        <v>100.7</v>
      </c>
      <c r="C3" s="1"/>
      <c r="D3" s="1" t="e">
        <v>#N/A</v>
      </c>
      <c r="E3" s="1" t="e">
        <v>#N/A</v>
      </c>
      <c r="F3" s="1"/>
      <c r="G3" s="1" t="e">
        <v>#N/A</v>
      </c>
      <c r="H3" s="1" t="e">
        <v>#N/A</v>
      </c>
    </row>
    <row r="4" spans="1:8" ht="13.5" customHeight="1" x14ac:dyDescent="0.25">
      <c r="A4" s="1">
        <v>2002</v>
      </c>
      <c r="B4" s="8">
        <v>99.2</v>
      </c>
      <c r="C4" s="1"/>
      <c r="D4" s="1" t="e">
        <v>#N/A</v>
      </c>
      <c r="E4" s="1" t="e">
        <v>#N/A</v>
      </c>
      <c r="F4" s="1"/>
      <c r="G4" s="1" t="e">
        <v>#N/A</v>
      </c>
      <c r="H4" s="1" t="e">
        <v>#N/A</v>
      </c>
    </row>
    <row r="5" spans="1:8" ht="13.5" customHeight="1" x14ac:dyDescent="0.25">
      <c r="A5" s="1">
        <v>2003</v>
      </c>
      <c r="B5" s="8">
        <v>101.2</v>
      </c>
      <c r="C5" s="8">
        <f>AVERAGE(B2:B4)</f>
        <v>100.10000000000001</v>
      </c>
      <c r="D5" s="9">
        <f>B5-C5</f>
        <v>1.0999999999999943</v>
      </c>
      <c r="E5" s="9">
        <f>D5^2</f>
        <v>1.2099999999999875</v>
      </c>
      <c r="F5" s="1"/>
      <c r="G5" s="1" t="e">
        <v>#N/A</v>
      </c>
      <c r="H5" s="1" t="e">
        <v>#N/A</v>
      </c>
    </row>
    <row r="6" spans="1:8" ht="13.5" customHeight="1" x14ac:dyDescent="0.25">
      <c r="A6" s="1">
        <v>2004</v>
      </c>
      <c r="B6" s="8">
        <v>103.9</v>
      </c>
      <c r="C6" s="8">
        <f>AVERAGE(B3:B5)</f>
        <v>100.36666666666667</v>
      </c>
      <c r="D6" s="9">
        <f t="shared" ref="D6:D21" si="0">B6-C6</f>
        <v>3.5333333333333314</v>
      </c>
      <c r="E6" s="9">
        <f t="shared" ref="E6:E21" si="1">D6^2</f>
        <v>12.484444444444431</v>
      </c>
      <c r="F6" s="1"/>
      <c r="G6" s="1" t="e">
        <v>#N/A</v>
      </c>
      <c r="H6" s="1" t="e">
        <v>#N/A</v>
      </c>
    </row>
    <row r="7" spans="1:8" ht="13.5" customHeight="1" x14ac:dyDescent="0.25">
      <c r="A7" s="1">
        <v>2005</v>
      </c>
      <c r="B7" s="8">
        <v>101.8</v>
      </c>
      <c r="C7" s="8">
        <f>AVERAGE(B4:B6)</f>
        <v>101.43333333333334</v>
      </c>
      <c r="D7" s="9">
        <f t="shared" si="0"/>
        <v>0.36666666666666003</v>
      </c>
      <c r="E7" s="9">
        <f t="shared" si="1"/>
        <v>0.13444444444443959</v>
      </c>
      <c r="F7" s="10">
        <f t="shared" ref="F7:F22" si="2">AVERAGE(B2:B6)</f>
        <v>101.08</v>
      </c>
      <c r="G7" s="10">
        <f>B7-F7</f>
        <v>0.71999999999999886</v>
      </c>
      <c r="H7" s="10">
        <f>G7^2</f>
        <v>0.51839999999999842</v>
      </c>
    </row>
    <row r="8" spans="1:8" ht="13.5" customHeight="1" x14ac:dyDescent="0.25">
      <c r="A8" s="1">
        <v>2006</v>
      </c>
      <c r="B8" s="8">
        <v>101.5</v>
      </c>
      <c r="C8" s="8">
        <f>AVERAGE(B5:B7)</f>
        <v>102.30000000000001</v>
      </c>
      <c r="D8" s="9">
        <f t="shared" si="0"/>
        <v>-0.80000000000001137</v>
      </c>
      <c r="E8" s="9">
        <f t="shared" si="1"/>
        <v>0.64000000000001822</v>
      </c>
      <c r="F8" s="10">
        <f t="shared" si="2"/>
        <v>101.36</v>
      </c>
      <c r="G8" s="10">
        <f t="shared" ref="G8:G21" si="3">B8-F8</f>
        <v>0.14000000000000057</v>
      </c>
      <c r="H8" s="10">
        <f t="shared" ref="H8:H21" si="4">G8^2</f>
        <v>1.9600000000000159E-2</v>
      </c>
    </row>
    <row r="9" spans="1:8" ht="13.5" customHeight="1" x14ac:dyDescent="0.25">
      <c r="A9" s="1">
        <v>2007</v>
      </c>
      <c r="B9" s="8">
        <v>104.8</v>
      </c>
      <c r="C9" s="8">
        <f>AVERAGE(B6:B8)</f>
        <v>102.39999999999999</v>
      </c>
      <c r="D9" s="9">
        <f t="shared" si="0"/>
        <v>2.4000000000000057</v>
      </c>
      <c r="E9" s="9">
        <f t="shared" si="1"/>
        <v>5.7600000000000273</v>
      </c>
      <c r="F9" s="10">
        <f t="shared" si="2"/>
        <v>101.52000000000001</v>
      </c>
      <c r="G9" s="10">
        <f t="shared" si="3"/>
        <v>3.2799999999999869</v>
      </c>
      <c r="H9" s="10">
        <f t="shared" si="4"/>
        <v>10.758399999999915</v>
      </c>
    </row>
    <row r="10" spans="1:8" ht="13.5" customHeight="1" x14ac:dyDescent="0.25">
      <c r="A10" s="1">
        <v>2008</v>
      </c>
      <c r="B10" s="8">
        <v>105.9</v>
      </c>
      <c r="C10" s="8">
        <f>AVERAGE(B7:B9)</f>
        <v>102.7</v>
      </c>
      <c r="D10" s="9">
        <f t="shared" si="0"/>
        <v>3.2000000000000028</v>
      </c>
      <c r="E10" s="9">
        <f t="shared" si="1"/>
        <v>10.240000000000018</v>
      </c>
      <c r="F10" s="10">
        <f t="shared" si="2"/>
        <v>102.64000000000001</v>
      </c>
      <c r="G10" s="10">
        <f t="shared" si="3"/>
        <v>3.2599999999999909</v>
      </c>
      <c r="H10" s="10">
        <f t="shared" si="4"/>
        <v>10.627599999999941</v>
      </c>
    </row>
    <row r="11" spans="1:8" ht="13.5" customHeight="1" x14ac:dyDescent="0.25">
      <c r="A11" s="1">
        <v>2009</v>
      </c>
      <c r="B11" s="8">
        <v>99.3</v>
      </c>
      <c r="C11" s="8">
        <f>AVERAGE(B8:B10)</f>
        <v>104.06666666666668</v>
      </c>
      <c r="D11" s="9">
        <f t="shared" si="0"/>
        <v>-4.7666666666666799</v>
      </c>
      <c r="E11" s="9">
        <f t="shared" si="1"/>
        <v>22.721111111111238</v>
      </c>
      <c r="F11" s="10">
        <f t="shared" si="2"/>
        <v>103.58</v>
      </c>
      <c r="G11" s="10">
        <f t="shared" si="3"/>
        <v>-4.2800000000000011</v>
      </c>
      <c r="H11" s="10">
        <f t="shared" si="4"/>
        <v>18.318400000000011</v>
      </c>
    </row>
    <row r="12" spans="1:8" ht="13.5" customHeight="1" x14ac:dyDescent="0.25">
      <c r="A12" s="1">
        <v>2010</v>
      </c>
      <c r="B12" s="8">
        <v>103.3</v>
      </c>
      <c r="C12" s="8">
        <f>AVERAGE(B9:B11)</f>
        <v>103.33333333333333</v>
      </c>
      <c r="D12" s="9">
        <f t="shared" si="0"/>
        <v>-3.3333333333331439E-2</v>
      </c>
      <c r="E12" s="9">
        <f t="shared" si="1"/>
        <v>1.1111111111109847E-3</v>
      </c>
      <c r="F12" s="10">
        <f t="shared" si="2"/>
        <v>102.66</v>
      </c>
      <c r="G12" s="10">
        <f t="shared" si="3"/>
        <v>0.64000000000000057</v>
      </c>
      <c r="H12" s="10">
        <f t="shared" si="4"/>
        <v>0.40960000000000074</v>
      </c>
    </row>
    <row r="13" spans="1:8" ht="13.5" customHeight="1" x14ac:dyDescent="0.25">
      <c r="A13" s="1">
        <v>2011</v>
      </c>
      <c r="B13" s="8">
        <v>105.4</v>
      </c>
      <c r="C13" s="8">
        <f>AVERAGE(B10:B12)</f>
        <v>102.83333333333333</v>
      </c>
      <c r="D13" s="9">
        <f t="shared" si="0"/>
        <v>2.5666666666666771</v>
      </c>
      <c r="E13" s="9">
        <f t="shared" si="1"/>
        <v>6.5877777777778315</v>
      </c>
      <c r="F13" s="10">
        <f t="shared" si="2"/>
        <v>102.96000000000001</v>
      </c>
      <c r="G13" s="10">
        <f t="shared" si="3"/>
        <v>2.4399999999999977</v>
      </c>
      <c r="H13" s="10">
        <f t="shared" si="4"/>
        <v>5.9535999999999891</v>
      </c>
    </row>
    <row r="14" spans="1:8" s="4" customFormat="1" ht="13.5" customHeight="1" x14ac:dyDescent="0.25">
      <c r="A14" s="1">
        <v>2012</v>
      </c>
      <c r="B14" s="8">
        <v>102.6</v>
      </c>
      <c r="C14" s="8">
        <f>AVERAGE(B11:B13)</f>
        <v>102.66666666666667</v>
      </c>
      <c r="D14" s="9">
        <f t="shared" si="0"/>
        <v>-6.6666666666677088E-2</v>
      </c>
      <c r="E14" s="9">
        <f t="shared" si="1"/>
        <v>4.444444444445834E-3</v>
      </c>
      <c r="F14" s="10">
        <f t="shared" si="2"/>
        <v>103.74000000000001</v>
      </c>
      <c r="G14" s="10">
        <f t="shared" si="3"/>
        <v>-1.1400000000000148</v>
      </c>
      <c r="H14" s="10">
        <f t="shared" si="4"/>
        <v>1.2996000000000336</v>
      </c>
    </row>
    <row r="15" spans="1:8" s="3" customFormat="1" ht="13.5" customHeight="1" x14ac:dyDescent="0.25">
      <c r="A15" s="1">
        <v>2013</v>
      </c>
      <c r="B15" s="8">
        <v>102.6</v>
      </c>
      <c r="C15" s="8">
        <f>AVERAGE(B12:B14)</f>
        <v>103.76666666666665</v>
      </c>
      <c r="D15" s="9">
        <f t="shared" si="0"/>
        <v>-1.1666666666666572</v>
      </c>
      <c r="E15" s="9">
        <f t="shared" si="1"/>
        <v>1.361111111111089</v>
      </c>
      <c r="F15" s="10">
        <f t="shared" si="2"/>
        <v>103.3</v>
      </c>
      <c r="G15" s="10">
        <f t="shared" si="3"/>
        <v>-0.70000000000000284</v>
      </c>
      <c r="H15" s="10">
        <f t="shared" si="4"/>
        <v>0.49000000000000399</v>
      </c>
    </row>
    <row r="16" spans="1:8" x14ac:dyDescent="0.25">
      <c r="A16" s="1">
        <v>2014</v>
      </c>
      <c r="B16" s="8">
        <v>102</v>
      </c>
      <c r="C16" s="8">
        <f>AVERAGE(B13:B15)</f>
        <v>103.53333333333335</v>
      </c>
      <c r="D16" s="9">
        <f t="shared" si="0"/>
        <v>-1.5333333333333456</v>
      </c>
      <c r="E16" s="9">
        <f t="shared" si="1"/>
        <v>2.3511111111111487</v>
      </c>
      <c r="F16" s="10">
        <f t="shared" si="2"/>
        <v>102.64000000000001</v>
      </c>
      <c r="G16" s="10">
        <f t="shared" si="3"/>
        <v>-0.64000000000001478</v>
      </c>
      <c r="H16" s="10">
        <f t="shared" si="4"/>
        <v>0.40960000000001889</v>
      </c>
    </row>
    <row r="17" spans="1:8" x14ac:dyDescent="0.25">
      <c r="A17" s="1">
        <v>2015</v>
      </c>
      <c r="B17" s="8">
        <v>101.4</v>
      </c>
      <c r="C17" s="8">
        <f>AVERAGE(B14:B16)</f>
        <v>102.39999999999999</v>
      </c>
      <c r="D17" s="9">
        <f t="shared" si="0"/>
        <v>-0.99999999999998579</v>
      </c>
      <c r="E17" s="9">
        <f t="shared" si="1"/>
        <v>0.99999999999997158</v>
      </c>
      <c r="F17" s="10">
        <f t="shared" si="2"/>
        <v>103.17999999999999</v>
      </c>
      <c r="G17" s="10">
        <f t="shared" si="3"/>
        <v>-1.7799999999999869</v>
      </c>
      <c r="H17" s="10">
        <f t="shared" si="4"/>
        <v>3.1683999999999535</v>
      </c>
    </row>
    <row r="18" spans="1:8" x14ac:dyDescent="0.25">
      <c r="A18" s="1">
        <v>2016</v>
      </c>
      <c r="B18" s="8">
        <v>102</v>
      </c>
      <c r="C18" s="8">
        <f>AVERAGE(B15:B17)</f>
        <v>102</v>
      </c>
      <c r="D18" s="9">
        <f t="shared" si="0"/>
        <v>0</v>
      </c>
      <c r="E18" s="9">
        <f t="shared" si="1"/>
        <v>0</v>
      </c>
      <c r="F18" s="10">
        <f t="shared" si="2"/>
        <v>102.8</v>
      </c>
      <c r="G18" s="10">
        <f t="shared" si="3"/>
        <v>-0.79999999999999716</v>
      </c>
      <c r="H18" s="10">
        <f t="shared" si="4"/>
        <v>0.63999999999999546</v>
      </c>
    </row>
    <row r="19" spans="1:8" x14ac:dyDescent="0.25">
      <c r="A19" s="1">
        <v>2017</v>
      </c>
      <c r="B19" s="8">
        <v>101.6</v>
      </c>
      <c r="C19" s="8">
        <f>AVERAGE(B16:B18)</f>
        <v>101.8</v>
      </c>
      <c r="D19" s="9">
        <f t="shared" si="0"/>
        <v>-0.20000000000000284</v>
      </c>
      <c r="E19" s="9">
        <f t="shared" si="1"/>
        <v>4.0000000000001139E-2</v>
      </c>
      <c r="F19" s="10">
        <f t="shared" si="2"/>
        <v>102.12</v>
      </c>
      <c r="G19" s="10">
        <f t="shared" si="3"/>
        <v>-0.52000000000001023</v>
      </c>
      <c r="H19" s="10">
        <f t="shared" si="4"/>
        <v>0.27040000000001063</v>
      </c>
    </row>
    <row r="20" spans="1:8" x14ac:dyDescent="0.25">
      <c r="A20" s="1">
        <v>2018</v>
      </c>
      <c r="B20" s="8">
        <v>102.1</v>
      </c>
      <c r="C20" s="8">
        <f>AVERAGE(B17:B19)</f>
        <v>101.66666666666667</v>
      </c>
      <c r="D20" s="9">
        <f t="shared" si="0"/>
        <v>0.43333333333332291</v>
      </c>
      <c r="E20" s="9">
        <f t="shared" si="1"/>
        <v>0.18777777777776875</v>
      </c>
      <c r="F20" s="10">
        <f t="shared" si="2"/>
        <v>101.92</v>
      </c>
      <c r="G20" s="10">
        <f t="shared" si="3"/>
        <v>0.17999999999999261</v>
      </c>
      <c r="H20" s="10">
        <f t="shared" si="4"/>
        <v>3.2399999999997341E-2</v>
      </c>
    </row>
    <row r="21" spans="1:8" x14ac:dyDescent="0.25">
      <c r="A21" s="1">
        <v>2019</v>
      </c>
      <c r="B21" s="8">
        <v>102.9</v>
      </c>
      <c r="C21" s="8">
        <f>AVERAGE(B18:B20)</f>
        <v>101.89999999999999</v>
      </c>
      <c r="D21" s="9">
        <f t="shared" si="0"/>
        <v>1.0000000000000142</v>
      </c>
      <c r="E21" s="9">
        <f t="shared" si="1"/>
        <v>1.0000000000000284</v>
      </c>
      <c r="F21" s="10">
        <f t="shared" si="2"/>
        <v>101.82000000000001</v>
      </c>
      <c r="G21" s="10">
        <f t="shared" si="3"/>
        <v>1.0799999999999983</v>
      </c>
      <c r="H21" s="10">
        <f t="shared" si="4"/>
        <v>1.1663999999999963</v>
      </c>
    </row>
    <row r="22" spans="1:8" x14ac:dyDescent="0.25">
      <c r="A22" s="11">
        <v>2020</v>
      </c>
      <c r="B22" s="12"/>
      <c r="C22" s="12">
        <f>AVERAGE(B19:B21)</f>
        <v>102.2</v>
      </c>
      <c r="D22" s="7" t="s">
        <v>6</v>
      </c>
      <c r="E22" s="7" t="s">
        <v>6</v>
      </c>
      <c r="F22" s="13">
        <f t="shared" si="2"/>
        <v>102</v>
      </c>
      <c r="G22" s="7" t="s">
        <v>6</v>
      </c>
      <c r="H22" s="7" t="s">
        <v>6</v>
      </c>
    </row>
    <row r="23" spans="1:8" x14ac:dyDescent="0.25">
      <c r="A23" s="14" t="s">
        <v>5</v>
      </c>
      <c r="B23" s="14" t="s">
        <v>6</v>
      </c>
      <c r="C23" s="14" t="s">
        <v>6</v>
      </c>
      <c r="D23" s="14" t="s">
        <v>6</v>
      </c>
      <c r="E23" s="15">
        <f>SUM(E5:E22)</f>
        <v>65.723333333333542</v>
      </c>
      <c r="F23" s="14" t="s">
        <v>6</v>
      </c>
      <c r="G23" s="14" t="s">
        <v>6</v>
      </c>
      <c r="H23" s="16">
        <f>SUM(H7:H22)</f>
        <v>54.082399999999851</v>
      </c>
    </row>
    <row r="25" spans="1:8" x14ac:dyDescent="0.25">
      <c r="E25" s="2">
        <f>E23/17</f>
        <v>3.8660784313725611</v>
      </c>
      <c r="H25" s="2">
        <f>H23/15</f>
        <v>3.6054933333333232</v>
      </c>
    </row>
  </sheetData>
  <phoneticPr fontId="1" type="noConversion"/>
  <pageMargins left="0.75" right="0.75" top="1" bottom="1" header="0.5" footer="0.5"/>
  <pageSetup paperSize="9" orientation="portrait" horizontalDpi="300" verticalDpi="300" r:id="rId1"/>
  <headerFooter alignWithMargins="0"/>
  <ignoredErrors>
    <ignoredError sqref="C5:C22 F7:F22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原始数据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jiajp</cp:lastModifiedBy>
  <dcterms:created xsi:type="dcterms:W3CDTF">2011-12-17T13:50:30Z</dcterms:created>
  <dcterms:modified xsi:type="dcterms:W3CDTF">2021-01-07T09:47:35Z</dcterms:modified>
</cp:coreProperties>
</file>