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4.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66925"/>
  <mc:AlternateContent xmlns:mc="http://schemas.openxmlformats.org/markup-compatibility/2006">
    <mc:Choice Requires="x15">
      <x15ac:absPath xmlns:x15ac="http://schemas.microsoft.com/office/spreadsheetml/2010/11/ac" url="C:\Users\IGParks\Downloads\"/>
    </mc:Choice>
  </mc:AlternateContent>
  <xr:revisionPtr revIDLastSave="0" documentId="8_{7E0FA103-AF58-44F6-B081-C7134F4E4CE1}" xr6:coauthVersionLast="47" xr6:coauthVersionMax="47" xr10:uidLastSave="{00000000-0000-0000-0000-000000000000}"/>
  <bookViews>
    <workbookView xWindow="-28920" yWindow="-120" windowWidth="29040" windowHeight="15840" tabRatio="668" firstSheet="4" activeTab="10" xr2:uid="{00000000-000D-0000-FFFF-FFFF00000000}"/>
  </bookViews>
  <sheets>
    <sheet name="Header" sheetId="9" r:id="rId1"/>
    <sheet name="ATD FY25 YTD" sheetId="37" r:id="rId2"/>
    <sheet name="Detention FY25" sheetId="38" r:id="rId3"/>
    <sheet name=" ICLOS and Detainees" sheetId="39" r:id="rId4"/>
    <sheet name="Semiannual" sheetId="40" r:id="rId5"/>
    <sheet name="Monthly Bond Statistics" sheetId="41" r:id="rId6"/>
    <sheet name="Facilities FY25" sheetId="36" r:id="rId7"/>
    <sheet name="FY25 Trans. Detainee Pop" sheetId="16" r:id="rId8"/>
    <sheet name="Monthly Segregation" sheetId="17" r:id="rId9"/>
    <sheet name="Vulnerable &amp; Special Population" sheetId="18" r:id="rId10"/>
    <sheet name="Footnotes" sheetId="42" r:id="rId11"/>
  </sheets>
  <definedNames>
    <definedName name="_xlnm._FilterDatabase" localSheetId="4" hidden="1">Semiannual!$A$94:$F$110</definedName>
    <definedName name="_xlnm.Print_Area" localSheetId="2">'Detention FY25'!$A$1:$V$131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 i="41" l="1"/>
  <c r="N6" i="41"/>
  <c r="M6" i="41"/>
  <c r="L6" i="41"/>
  <c r="K6" i="41"/>
  <c r="J6" i="41"/>
  <c r="I6" i="41"/>
  <c r="H6" i="41"/>
  <c r="G6" i="41"/>
  <c r="F6" i="41"/>
  <c r="E6" i="41"/>
  <c r="D6" i="41"/>
  <c r="C6" i="41"/>
  <c r="B6" i="41"/>
  <c r="AW33" i="39"/>
  <c r="AV33" i="39"/>
  <c r="AU33" i="39"/>
  <c r="AT33" i="39"/>
  <c r="AS33" i="39"/>
  <c r="AR33" i="39"/>
  <c r="AQ33" i="39"/>
  <c r="AP33" i="39"/>
  <c r="AO33" i="39"/>
  <c r="AN33" i="39"/>
  <c r="AM33" i="39"/>
  <c r="AL33" i="39"/>
  <c r="AK33" i="39"/>
  <c r="AJ33" i="39"/>
  <c r="AI33" i="39"/>
  <c r="AH33" i="39"/>
  <c r="AG33" i="39"/>
  <c r="AF33" i="39"/>
  <c r="AE33" i="39"/>
  <c r="AD33" i="39"/>
  <c r="AC33" i="39"/>
  <c r="AB33" i="39"/>
  <c r="AA33" i="39"/>
  <c r="Z33" i="39"/>
  <c r="Y33" i="39"/>
  <c r="X33" i="39"/>
  <c r="W33" i="39"/>
  <c r="V33" i="39"/>
  <c r="U33" i="39"/>
  <c r="T33" i="39"/>
  <c r="S33" i="39"/>
  <c r="R33" i="39"/>
  <c r="Q33" i="39"/>
  <c r="P33" i="39"/>
  <c r="O33" i="39"/>
  <c r="N33" i="39"/>
  <c r="M33" i="39"/>
  <c r="L33" i="39"/>
  <c r="K33" i="39"/>
  <c r="J33" i="39"/>
  <c r="I33" i="39"/>
  <c r="H33" i="39"/>
  <c r="G33" i="39"/>
  <c r="F33" i="39"/>
  <c r="E33" i="39"/>
  <c r="D33" i="39"/>
  <c r="C33" i="39"/>
  <c r="B33" i="39"/>
  <c r="AW32" i="39"/>
  <c r="AV32" i="39"/>
  <c r="AU32" i="39"/>
  <c r="AT32" i="39"/>
  <c r="AS32" i="39"/>
  <c r="AR32" i="39"/>
  <c r="AQ32" i="39"/>
  <c r="AP32" i="39"/>
  <c r="AO32" i="39"/>
  <c r="AN32" i="39"/>
  <c r="AM32" i="39"/>
  <c r="AL32" i="39"/>
  <c r="AK32" i="39"/>
  <c r="AJ32" i="39"/>
  <c r="AI32" i="39"/>
  <c r="AH32" i="39"/>
  <c r="AG32" i="39"/>
  <c r="AF32" i="39"/>
  <c r="AE32" i="39"/>
  <c r="AD32" i="39"/>
  <c r="AC32" i="39"/>
  <c r="AB32" i="39"/>
  <c r="AA32" i="39"/>
  <c r="Z32" i="39"/>
  <c r="Y32" i="39"/>
  <c r="X32" i="39"/>
  <c r="W32" i="39"/>
  <c r="V32" i="39"/>
  <c r="U32" i="39"/>
  <c r="T32" i="39"/>
  <c r="S32" i="39"/>
  <c r="R32" i="39"/>
  <c r="Q32" i="39"/>
  <c r="P32" i="39"/>
  <c r="O32" i="39"/>
  <c r="N32" i="39"/>
  <c r="M32" i="39"/>
  <c r="L32" i="39"/>
  <c r="K32" i="39"/>
  <c r="J32" i="39"/>
  <c r="I32" i="39"/>
  <c r="H32" i="39"/>
  <c r="G32" i="39"/>
  <c r="F32" i="39"/>
  <c r="E32" i="39"/>
  <c r="D32" i="39"/>
  <c r="C32" i="39"/>
  <c r="B32" i="39"/>
  <c r="AW31" i="39"/>
  <c r="AV31" i="39"/>
  <c r="AU31" i="39"/>
  <c r="AT31" i="39"/>
  <c r="AS31" i="39"/>
  <c r="AR31" i="39"/>
  <c r="AQ31" i="39"/>
  <c r="AP31" i="39"/>
  <c r="AO31" i="39"/>
  <c r="AN31" i="39"/>
  <c r="AM31" i="39"/>
  <c r="AL31" i="39"/>
  <c r="AK31" i="39"/>
  <c r="AJ31" i="39"/>
  <c r="AI31" i="39"/>
  <c r="AH31" i="39"/>
  <c r="AG31" i="39"/>
  <c r="AF31" i="39"/>
  <c r="AE31" i="39"/>
  <c r="AD31" i="39"/>
  <c r="AC31" i="39"/>
  <c r="AB31" i="39"/>
  <c r="AA31" i="39"/>
  <c r="Z31" i="39"/>
  <c r="Y31" i="39"/>
  <c r="X31" i="39"/>
  <c r="W31" i="39"/>
  <c r="V31" i="39"/>
  <c r="U31" i="39"/>
  <c r="T31" i="39"/>
  <c r="S31" i="39"/>
  <c r="R31" i="39"/>
  <c r="Q31" i="39"/>
  <c r="P31" i="39"/>
  <c r="O31" i="39"/>
  <c r="N31" i="39"/>
  <c r="M31" i="39"/>
  <c r="L31" i="39"/>
  <c r="K31" i="39"/>
  <c r="J31" i="39"/>
  <c r="I31" i="39"/>
  <c r="H31" i="39"/>
  <c r="G31" i="39"/>
  <c r="F31" i="39"/>
  <c r="E31" i="39"/>
  <c r="D31" i="39"/>
  <c r="C31" i="39"/>
  <c r="B31" i="39"/>
  <c r="AW30" i="39"/>
  <c r="AW34" i="39" s="1"/>
  <c r="AV30" i="39"/>
  <c r="AV34" i="39" s="1"/>
  <c r="AU30" i="39"/>
  <c r="AU34" i="39" s="1"/>
  <c r="AT30" i="39"/>
  <c r="AT34" i="39" s="1"/>
  <c r="AS30" i="39"/>
  <c r="AS34" i="39" s="1"/>
  <c r="AR30" i="39"/>
  <c r="AR34" i="39" s="1"/>
  <c r="AQ30" i="39"/>
  <c r="AQ34" i="39" s="1"/>
  <c r="AP30" i="39"/>
  <c r="AP34" i="39" s="1"/>
  <c r="AO30" i="39"/>
  <c r="AO34" i="39" s="1"/>
  <c r="AN30" i="39"/>
  <c r="AN34" i="39" s="1"/>
  <c r="AM30" i="39"/>
  <c r="AM34" i="39" s="1"/>
  <c r="AL30" i="39"/>
  <c r="AL34" i="39" s="1"/>
  <c r="AK30" i="39"/>
  <c r="AK34" i="39" s="1"/>
  <c r="AJ30" i="39"/>
  <c r="AJ34" i="39" s="1"/>
  <c r="AI30" i="39"/>
  <c r="AI34" i="39" s="1"/>
  <c r="AH30" i="39"/>
  <c r="AH34" i="39" s="1"/>
  <c r="AG30" i="39"/>
  <c r="AG34" i="39" s="1"/>
  <c r="AF30" i="39"/>
  <c r="AF34" i="39" s="1"/>
  <c r="AE30" i="39"/>
  <c r="AE34" i="39" s="1"/>
  <c r="AD30" i="39"/>
  <c r="AD34" i="39" s="1"/>
  <c r="AC30" i="39"/>
  <c r="AC34" i="39" s="1"/>
  <c r="AB30" i="39"/>
  <c r="AB34" i="39" s="1"/>
  <c r="AA30" i="39"/>
  <c r="AA34" i="39" s="1"/>
  <c r="Z30" i="39"/>
  <c r="Z34" i="39" s="1"/>
  <c r="Y30" i="39"/>
  <c r="Y34" i="39" s="1"/>
  <c r="X30" i="39"/>
  <c r="X34" i="39" s="1"/>
  <c r="W30" i="39"/>
  <c r="W34" i="39" s="1"/>
  <c r="V30" i="39"/>
  <c r="V34" i="39" s="1"/>
  <c r="U30" i="39"/>
  <c r="U34" i="39" s="1"/>
  <c r="T30" i="39"/>
  <c r="T34" i="39" s="1"/>
  <c r="S30" i="39"/>
  <c r="S34" i="39" s="1"/>
  <c r="R30" i="39"/>
  <c r="R34" i="39" s="1"/>
  <c r="Q30" i="39"/>
  <c r="Q34" i="39" s="1"/>
  <c r="P30" i="39"/>
  <c r="P34" i="39" s="1"/>
  <c r="O30" i="39"/>
  <c r="O34" i="39" s="1"/>
  <c r="N30" i="39"/>
  <c r="N34" i="39" s="1"/>
  <c r="M30" i="39"/>
  <c r="M34" i="39" s="1"/>
  <c r="L30" i="39"/>
  <c r="L34" i="39" s="1"/>
  <c r="K30" i="39"/>
  <c r="K34" i="39" s="1"/>
  <c r="J30" i="39"/>
  <c r="J34" i="39" s="1"/>
  <c r="I30" i="39"/>
  <c r="I34" i="39" s="1"/>
  <c r="H30" i="39"/>
  <c r="H34" i="39" s="1"/>
  <c r="G30" i="39"/>
  <c r="G34" i="39" s="1"/>
  <c r="F30" i="39"/>
  <c r="F34" i="39" s="1"/>
  <c r="E30" i="39"/>
  <c r="E34" i="39" s="1"/>
  <c r="D30" i="39"/>
  <c r="D34" i="39" s="1"/>
  <c r="C30" i="39"/>
  <c r="C34" i="39" s="1"/>
  <c r="B30" i="39"/>
  <c r="B34" i="39" s="1"/>
  <c r="C158" i="38"/>
  <c r="O152" i="38"/>
  <c r="O151" i="38"/>
  <c r="O150" i="38"/>
  <c r="O149" i="38"/>
  <c r="O148" i="38"/>
  <c r="O147" i="38"/>
  <c r="N143" i="38"/>
  <c r="N142" i="38"/>
  <c r="N141" i="38"/>
  <c r="O85" i="38"/>
  <c r="O84" i="38"/>
  <c r="O83" i="38"/>
  <c r="N82" i="38"/>
  <c r="M82" i="38"/>
  <c r="L82" i="38"/>
  <c r="K82" i="38"/>
  <c r="J82" i="38"/>
  <c r="I82" i="38"/>
  <c r="H82" i="38"/>
  <c r="G82" i="38"/>
  <c r="F82" i="38"/>
  <c r="E82" i="38"/>
  <c r="O82" i="38" s="1"/>
  <c r="D82" i="38"/>
  <c r="C82" i="38"/>
  <c r="O81" i="38"/>
  <c r="O80" i="38"/>
  <c r="O79" i="38"/>
  <c r="N78" i="38"/>
  <c r="M78" i="38"/>
  <c r="L78" i="38"/>
  <c r="K78" i="38"/>
  <c r="J78" i="38"/>
  <c r="I78" i="38"/>
  <c r="H78" i="38"/>
  <c r="G78" i="38"/>
  <c r="F78" i="38"/>
  <c r="E78" i="38"/>
  <c r="O78" i="38" s="1"/>
  <c r="D78" i="38"/>
  <c r="C78" i="38"/>
  <c r="O77" i="38"/>
  <c r="O76" i="38"/>
  <c r="O75" i="38"/>
  <c r="N74" i="38"/>
  <c r="M74" i="38"/>
  <c r="L74" i="38"/>
  <c r="K74" i="38"/>
  <c r="J74" i="38"/>
  <c r="I74" i="38"/>
  <c r="H74" i="38"/>
  <c r="G74" i="38"/>
  <c r="F74" i="38"/>
  <c r="E74" i="38"/>
  <c r="O74" i="38" s="1"/>
  <c r="D74" i="38"/>
  <c r="C74" i="38"/>
  <c r="O73" i="38"/>
  <c r="O72" i="38"/>
  <c r="O71" i="38"/>
  <c r="N70" i="38"/>
  <c r="M70" i="38"/>
  <c r="L70" i="38"/>
  <c r="K70" i="38"/>
  <c r="J70" i="38"/>
  <c r="I70" i="38"/>
  <c r="H70" i="38"/>
  <c r="G70" i="38"/>
  <c r="F70" i="38"/>
  <c r="E70" i="38"/>
  <c r="O70" i="38" s="1"/>
  <c r="D70" i="38"/>
  <c r="C70" i="38"/>
  <c r="O69" i="38"/>
  <c r="O68" i="38"/>
  <c r="O67" i="38"/>
  <c r="N66" i="38"/>
  <c r="M66" i="38"/>
  <c r="L66" i="38"/>
  <c r="K66" i="38"/>
  <c r="J66" i="38"/>
  <c r="I66" i="38"/>
  <c r="H66" i="38"/>
  <c r="G66" i="38"/>
  <c r="F66" i="38"/>
  <c r="E66" i="38"/>
  <c r="O66" i="38" s="1"/>
  <c r="D66" i="38"/>
  <c r="C66" i="38"/>
  <c r="O65" i="38"/>
  <c r="O64" i="38"/>
  <c r="O63" i="38"/>
  <c r="N62" i="38"/>
  <c r="M62" i="38"/>
  <c r="L62" i="38"/>
  <c r="K62" i="38"/>
  <c r="J62" i="38"/>
  <c r="I62" i="38"/>
  <c r="H62" i="38"/>
  <c r="G62" i="38"/>
  <c r="F62" i="38"/>
  <c r="E62" i="38"/>
  <c r="O62" i="38" s="1"/>
  <c r="D62" i="38"/>
  <c r="C62" i="38"/>
  <c r="O61" i="38"/>
  <c r="O60" i="38"/>
  <c r="O59" i="38"/>
  <c r="N58" i="38"/>
  <c r="M58" i="38"/>
  <c r="L58" i="38"/>
  <c r="K58" i="38"/>
  <c r="J58" i="38"/>
  <c r="I58" i="38"/>
  <c r="H58" i="38"/>
  <c r="G58" i="38"/>
  <c r="F58" i="38"/>
  <c r="E58" i="38"/>
  <c r="O58" i="38" s="1"/>
  <c r="D58" i="38"/>
  <c r="C58" i="38"/>
  <c r="O57" i="38"/>
  <c r="O56" i="38"/>
  <c r="O55" i="38"/>
  <c r="N54" i="38"/>
  <c r="M54" i="38"/>
  <c r="L54" i="38"/>
  <c r="K54" i="38"/>
  <c r="J54" i="38"/>
  <c r="I54" i="38"/>
  <c r="H54" i="38"/>
  <c r="G54" i="38"/>
  <c r="F54" i="38"/>
  <c r="E54" i="38"/>
  <c r="O54" i="38" s="1"/>
  <c r="D54" i="38"/>
  <c r="C54" i="38"/>
  <c r="O53" i="38"/>
  <c r="O52" i="38"/>
  <c r="O51" i="38"/>
  <c r="N50" i="38"/>
  <c r="M50" i="38"/>
  <c r="L50" i="38"/>
  <c r="K50" i="38"/>
  <c r="J50" i="38"/>
  <c r="I50" i="38"/>
  <c r="H50" i="38"/>
  <c r="G50" i="38"/>
  <c r="F50" i="38"/>
  <c r="E50" i="38"/>
  <c r="O50" i="38" s="1"/>
  <c r="D50" i="38"/>
  <c r="C50" i="38"/>
  <c r="O49" i="38"/>
  <c r="O48" i="38"/>
  <c r="O47" i="38"/>
  <c r="N46" i="38"/>
  <c r="M46" i="38"/>
  <c r="L46" i="38"/>
  <c r="K46" i="38"/>
  <c r="J46" i="38"/>
  <c r="I46" i="38"/>
  <c r="H46" i="38"/>
  <c r="G46" i="38"/>
  <c r="F46" i="38"/>
  <c r="E46" i="38"/>
  <c r="O46" i="38" s="1"/>
  <c r="D46" i="38"/>
  <c r="C46" i="38"/>
  <c r="O45" i="38"/>
  <c r="O44" i="38"/>
  <c r="O43" i="38"/>
  <c r="N42" i="38"/>
  <c r="M42" i="38"/>
  <c r="L42" i="38"/>
  <c r="K42" i="38"/>
  <c r="J42" i="38"/>
  <c r="I42" i="38"/>
  <c r="H42" i="38"/>
  <c r="G42" i="38"/>
  <c r="F42" i="38"/>
  <c r="E42" i="38"/>
  <c r="O42" i="38" s="1"/>
  <c r="D42" i="38"/>
  <c r="C42" i="38"/>
  <c r="O41" i="38"/>
  <c r="O40" i="38"/>
  <c r="O39" i="38"/>
  <c r="N38" i="38"/>
  <c r="M38" i="38"/>
  <c r="M37" i="38" s="1"/>
  <c r="L38" i="38"/>
  <c r="K38" i="38"/>
  <c r="J38" i="38"/>
  <c r="I38" i="38"/>
  <c r="I37" i="38" s="1"/>
  <c r="H38" i="38"/>
  <c r="H37" i="38" s="1"/>
  <c r="G38" i="38"/>
  <c r="G37" i="38" s="1"/>
  <c r="F38" i="38"/>
  <c r="E38" i="38"/>
  <c r="E37" i="38" s="1"/>
  <c r="D38" i="38"/>
  <c r="C38" i="38"/>
  <c r="N37" i="38"/>
  <c r="L37" i="38"/>
  <c r="K37" i="38"/>
  <c r="J37" i="38"/>
  <c r="F37" i="38"/>
  <c r="D37" i="38"/>
  <c r="C37" i="38"/>
  <c r="E30" i="38"/>
  <c r="J29" i="38"/>
  <c r="D29" i="38"/>
  <c r="C29" i="38"/>
  <c r="B29" i="38"/>
  <c r="E29" i="38" s="1"/>
  <c r="F23" i="38"/>
  <c r="E23" i="38"/>
  <c r="C23" i="38"/>
  <c r="V22" i="38"/>
  <c r="F22" i="38"/>
  <c r="E22" i="38"/>
  <c r="C22" i="38"/>
  <c r="V21" i="38"/>
  <c r="F21" i="38"/>
  <c r="E21" i="38"/>
  <c r="C21" i="38"/>
  <c r="U20" i="38"/>
  <c r="T20" i="38"/>
  <c r="S20" i="38"/>
  <c r="R20" i="38"/>
  <c r="Q20" i="38"/>
  <c r="P20" i="38"/>
  <c r="O20" i="38"/>
  <c r="N20" i="38"/>
  <c r="M20" i="38"/>
  <c r="L20" i="38"/>
  <c r="K20" i="38"/>
  <c r="J20" i="38"/>
  <c r="V20" i="38" s="1"/>
  <c r="D20" i="38"/>
  <c r="B20" i="38"/>
  <c r="C14" i="38"/>
  <c r="C13" i="38"/>
  <c r="C12" i="38"/>
  <c r="C11" i="38"/>
  <c r="C10" i="38"/>
  <c r="B10" i="38"/>
  <c r="O37" i="38" l="1"/>
  <c r="F20" i="38"/>
  <c r="C20" i="38" s="1"/>
  <c r="O38" i="38"/>
  <c r="E20" i="38" l="1"/>
  <c r="A26" i="37" l="1"/>
</calcChain>
</file>

<file path=xl/sharedStrings.xml><?xml version="1.0" encoding="utf-8"?>
<sst xmlns="http://schemas.openxmlformats.org/spreadsheetml/2006/main" count="2972" uniqueCount="938">
  <si>
    <t>ICE Detention Statistics</t>
  </si>
  <si>
    <t>These statistics are made available to the public pursuant to the Fiscal Year 2020 Department of Homeland Security Appropriations Bill.</t>
  </si>
  <si>
    <t xml:space="preserve">ICE provides the following Detention and Alternatives to Detention (ATD) statistics, which may be downloaded by clicking below. The data tables are searchable and sortable, and worksheets are protected to ensure their accuracy and reliability. </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</si>
  <si>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</si>
  <si>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</si>
  <si>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U.S. Immigration and Customs Enforcement</t>
  </si>
  <si>
    <t>ICE ALTERNATIVES TO DETENTION DATA, FY25</t>
  </si>
  <si>
    <t>ATD Active Population Counts and Daily Cost by Technology</t>
  </si>
  <si>
    <t>Technology</t>
  </si>
  <si>
    <t>Count</t>
  </si>
  <si>
    <t>Daily Tech Cost</t>
  </si>
  <si>
    <t>FY25 thru November Court Appearance: Total Hearings*</t>
  </si>
  <si>
    <t>SmartLINK</t>
  </si>
  <si>
    <t>Metric</t>
  </si>
  <si>
    <t>%</t>
  </si>
  <si>
    <t>Ankle Monitor</t>
  </si>
  <si>
    <t>Attended</t>
  </si>
  <si>
    <t>Wristworn</t>
  </si>
  <si>
    <t>Failed to Attend</t>
  </si>
  <si>
    <t>VoiceID</t>
  </si>
  <si>
    <t>Total</t>
  </si>
  <si>
    <t>Dual Tech</t>
  </si>
  <si>
    <t xml:space="preserve">Court Data from BI Inc. </t>
  </si>
  <si>
    <t>No Tech</t>
  </si>
  <si>
    <t>*Only Participants with court tracking assigned</t>
  </si>
  <si>
    <t>Data from BI Inc. Participants Report, 12.28.2024</t>
  </si>
  <si>
    <t>Costs listed above are only related to technology costs, and do not include other associated contract and case management costs that are a part of the ATD program. Average daily participant cost is greater than those listed in the table above.</t>
  </si>
  <si>
    <t>ATD Active Population by Status, Extended Case Management Service, Count and ALIP, FY25</t>
  </si>
  <si>
    <t>FY25 thru November Court Appearance: Final Hearings*</t>
  </si>
  <si>
    <t>FAMU Status</t>
  </si>
  <si>
    <t>ALIP</t>
  </si>
  <si>
    <t>FAMU</t>
  </si>
  <si>
    <t>ECMS-FAMU</t>
  </si>
  <si>
    <t>Single Adult</t>
  </si>
  <si>
    <t>ECMS-Single Adult</t>
  </si>
  <si>
    <t>Court Data from BI Inc.</t>
  </si>
  <si>
    <t>Data from OBP Report, 12.29.2024</t>
  </si>
  <si>
    <t>Active ATD Participants and Average Length in Program, FY25,  as of 12/28/2024, by AOR and Technology</t>
  </si>
  <si>
    <t>AOR/Technology</t>
  </si>
  <si>
    <t>Average Length in Program</t>
  </si>
  <si>
    <t>Atlanta</t>
  </si>
  <si>
    <t>Baltimore</t>
  </si>
  <si>
    <t>Boston</t>
  </si>
  <si>
    <t>Buffalo</t>
  </si>
  <si>
    <t>Chicago</t>
  </si>
  <si>
    <t>Dallas</t>
  </si>
  <si>
    <t>Denver</t>
  </si>
  <si>
    <t>Detroit</t>
  </si>
  <si>
    <t>El Paso</t>
  </si>
  <si>
    <t>Harlingen</t>
  </si>
  <si>
    <t>Houston</t>
  </si>
  <si>
    <t>Los Angeles</t>
  </si>
  <si>
    <t>Miami</t>
  </si>
  <si>
    <t>New Orleans</t>
  </si>
  <si>
    <t>New York</t>
  </si>
  <si>
    <t>Newark</t>
  </si>
  <si>
    <t>Philadelphia</t>
  </si>
  <si>
    <t>Phoenix</t>
  </si>
  <si>
    <t>Salt Lake City</t>
  </si>
  <si>
    <t>San Antonio</t>
  </si>
  <si>
    <t>San Diego</t>
  </si>
  <si>
    <t>San Francisco</t>
  </si>
  <si>
    <t>Seattle</t>
  </si>
  <si>
    <t>St Paul</t>
  </si>
  <si>
    <t>Washington DC</t>
  </si>
  <si>
    <t xml:space="preserve"> </t>
  </si>
  <si>
    <t>These statistics are made available to the public pursuant to H.R. 1158 Sec. 218 - Department of Homeland Security Appropriations Act, 2020. ) *The information in this report is subject to change.</t>
  </si>
  <si>
    <t>ICE FACILITIES DATA, FY25</t>
  </si>
  <si>
    <t>ICE Enforcement and Removal Operations Data, FY2025</t>
  </si>
  <si>
    <t xml:space="preserve">This list is limited to facilities that have a population count of greater than or equal to 1 as the time of the data pull.  This list does not include HOLD, HOSPITAL, HOTEL, ORR, or MIRP facilities.  </t>
  </si>
  <si>
    <t>Facility Average Length of Stay</t>
  </si>
  <si>
    <t>FY25 ADP: Detainee Classification Level</t>
  </si>
  <si>
    <t>FY25 ADP: Criminality</t>
  </si>
  <si>
    <t>FY25 ADP: ICE Threat Level</t>
  </si>
  <si>
    <t>FY25 ADP: Mandatory</t>
  </si>
  <si>
    <t>Contract Facility Inspections Information</t>
  </si>
  <si>
    <t>Data Source: ICE Integrated Decision Support (IIDS), 12/23/2024</t>
  </si>
  <si>
    <t>Name</t>
  </si>
  <si>
    <t>Address</t>
  </si>
  <si>
    <t>City</t>
  </si>
  <si>
    <t>State</t>
  </si>
  <si>
    <t>Zip</t>
  </si>
  <si>
    <t>AOR</t>
  </si>
  <si>
    <t>Type Detailed</t>
  </si>
  <si>
    <t>Male/Female</t>
  </si>
  <si>
    <t>FY25 ALOS</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</si>
  <si>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</si>
  <si>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</si>
  <si>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</si>
  <si>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</si>
  <si>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</si>
  <si>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</si>
  <si>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</si>
  <si>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</si>
  <si>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</si>
  <si>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</si>
  <si>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</si>
  <si>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</si>
  <si>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</si>
  <si>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</si>
  <si>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</si>
  <si>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End Date</t>
  </si>
  <si>
    <t>Pending FY25 Inspection</t>
  </si>
  <si>
    <t>Last Inspection Standard</t>
  </si>
  <si>
    <t>Last Final Rating</t>
  </si>
  <si>
    <t>ADAMS COUNTY DET CENTER</t>
  </si>
  <si>
    <t>20 HOBO FORK RD.</t>
  </si>
  <si>
    <t>NATCHEZ</t>
  </si>
  <si>
    <t>MS</t>
  </si>
  <si>
    <t>NOL</t>
  </si>
  <si>
    <t>DIGSA</t>
  </si>
  <si>
    <t>Female/Male</t>
  </si>
  <si>
    <t>ODO</t>
  </si>
  <si>
    <t/>
  </si>
  <si>
    <t>PBNDS 2011 - 2016 Revised</t>
  </si>
  <si>
    <t>Pass</t>
  </si>
  <si>
    <t>ADELANTO ICE PROCESSING CENTER</t>
  </si>
  <si>
    <t>10250 RANCHO ROAD</t>
  </si>
  <si>
    <t>ADELANTO</t>
  </si>
  <si>
    <t>CA</t>
  </si>
  <si>
    <t>LOS</t>
  </si>
  <si>
    <t>CDF</t>
  </si>
  <si>
    <t>ALAMANCE COUNTY DETENTION FACILITY</t>
  </si>
  <si>
    <t>109 SOUTH MAPLE STREET</t>
  </si>
  <si>
    <t>GRAHAM</t>
  </si>
  <si>
    <t>NC</t>
  </si>
  <si>
    <t>ATL</t>
  </si>
  <si>
    <t>IGSA</t>
  </si>
  <si>
    <t>NDS 2019</t>
  </si>
  <si>
    <t>ALEXANDRIA STAGING FACILITY</t>
  </si>
  <si>
    <t>96 GEORGE THOMPSON DRIVE</t>
  </si>
  <si>
    <t>ALEXANDRIA</t>
  </si>
  <si>
    <t>LA</t>
  </si>
  <si>
    <t>STAGING</t>
  </si>
  <si>
    <t>Male</t>
  </si>
  <si>
    <t>N/A</t>
  </si>
  <si>
    <t>ALLEN PARISH PUBLIC SAFETY COMPLEX</t>
  </si>
  <si>
    <t>7340 HIGHWAY 26 WEST</t>
  </si>
  <si>
    <t>OBERLIN</t>
  </si>
  <si>
    <t>Pending Final Report</t>
  </si>
  <si>
    <t>BAKER COUNTY SHERIFF DEPT.</t>
  </si>
  <si>
    <t>1 SHERIFF OFFICE DRIVE</t>
  </si>
  <si>
    <t>MACCLENNY</t>
  </si>
  <si>
    <t>FL</t>
  </si>
  <si>
    <t>MIA</t>
  </si>
  <si>
    <t>BALDWIN COUNTY CORRECTIONAL CENTER</t>
  </si>
  <si>
    <t>200 HAND AVE.</t>
  </si>
  <si>
    <t>BAY MINETTE</t>
  </si>
  <si>
    <t>AL</t>
  </si>
  <si>
    <t>USMS IGA</t>
  </si>
  <si>
    <t>Fail</t>
  </si>
  <si>
    <t>BLUEBONNET DETENTION FACILITY</t>
  </si>
  <si>
    <t>400 2ND STREET</t>
  </si>
  <si>
    <t>ANSON</t>
  </si>
  <si>
    <t>TX</t>
  </si>
  <si>
    <t>DAL</t>
  </si>
  <si>
    <t>BOONE COUNTY JAIL</t>
  </si>
  <si>
    <t>3020 CONRAD LANE</t>
  </si>
  <si>
    <t>BURLINGTON</t>
  </si>
  <si>
    <t>KY</t>
  </si>
  <si>
    <t>CHI</t>
  </si>
  <si>
    <t>BROWARD TRANSITIONAL CENTER</t>
  </si>
  <si>
    <t>3900 NORTH POWERLINE ROAD</t>
  </si>
  <si>
    <t>POMPANO BEACH</t>
  </si>
  <si>
    <t>BUFFALO SERVICE PROCESSING CENTER</t>
  </si>
  <si>
    <t>4250 FEDERAL DRIVE</t>
  </si>
  <si>
    <t>BATAVIA</t>
  </si>
  <si>
    <t>NY</t>
  </si>
  <si>
    <t>BUF</t>
  </si>
  <si>
    <t>SPC</t>
  </si>
  <si>
    <t>CALHOUN COUNTY CORRECTIONAL CENTER</t>
  </si>
  <si>
    <t>185 EAST MICHIGAN AVENUE</t>
  </si>
  <si>
    <t>BATTLE CREEK</t>
  </si>
  <si>
    <t>MI</t>
  </si>
  <si>
    <t>DET</t>
  </si>
  <si>
    <t>CAROLINE DETENTION FACILITY</t>
  </si>
  <si>
    <t>11093 S.W. LEWIS MEMORIAL DRIVE</t>
  </si>
  <si>
    <t>BOWLING GREEN</t>
  </si>
  <si>
    <t>VA</t>
  </si>
  <si>
    <t>WAS</t>
  </si>
  <si>
    <t>CCA, FLORENCE CORRECTIONAL CENTER</t>
  </si>
  <si>
    <t>1100 BOWLING ROAD</t>
  </si>
  <si>
    <t>FLORENCE</t>
  </si>
  <si>
    <t>AZ</t>
  </si>
  <si>
    <t>PHO</t>
  </si>
  <si>
    <t>CENTRAL LOUISIANA ICE PROCESSING CENTER (CLIPC)</t>
  </si>
  <si>
    <t>830 PINEHILL ROAD</t>
  </si>
  <si>
    <t>JENA</t>
  </si>
  <si>
    <t>Scheduled</t>
  </si>
  <si>
    <t>CHASE COUNTY JAIL</t>
  </si>
  <si>
    <t>301 SOUTH WALNUT STREET</t>
  </si>
  <si>
    <t>COTTONWOOD FALL</t>
  </si>
  <si>
    <t>KS</t>
  </si>
  <si>
    <t>CHIPPEWA COUNTY SSM</t>
  </si>
  <si>
    <t>325 COURT STREET</t>
  </si>
  <si>
    <t>SAULT STE MARIE</t>
  </si>
  <si>
    <t>CIBOLA COUNTY CORRECTIONAL CENTER</t>
  </si>
  <si>
    <t>2000 CIBOLA LOOP</t>
  </si>
  <si>
    <t>MILAN</t>
  </si>
  <si>
    <t>NM</t>
  </si>
  <si>
    <t>ELP</t>
  </si>
  <si>
    <t>CLAY COUNTY JUSTICE CENTER</t>
  </si>
  <si>
    <t>611 EAST JACKSON STREET</t>
  </si>
  <si>
    <t>BRAZIL</t>
  </si>
  <si>
    <t>IN</t>
  </si>
  <si>
    <t>CLINTON COUNTY CORRECTIONAL FACILITY</t>
  </si>
  <si>
    <t>58 PINE MOUNTAIN RD.</t>
  </si>
  <si>
    <t>MCELHATTAN</t>
  </si>
  <si>
    <t>PA</t>
  </si>
  <si>
    <t>PHI</t>
  </si>
  <si>
    <t>CLINTON COUNTY JAIL</t>
  </si>
  <si>
    <t>25 MCCARTHY DRIVE</t>
  </si>
  <si>
    <t>PLATTSBURGH</t>
  </si>
  <si>
    <t>COASTAL BEND DETENTION FACILITY</t>
  </si>
  <si>
    <t>4909 FM 2826</t>
  </si>
  <si>
    <t>ROBSTOWN</t>
  </si>
  <si>
    <t>HLG</t>
  </si>
  <si>
    <t>COLLIER COUNTY NAPLES JAIL CENTER</t>
  </si>
  <si>
    <t>3347 TAMIAMI TRAIL E</t>
  </si>
  <si>
    <t>NAPLES</t>
  </si>
  <si>
    <t>CUMBERLAND COUNTY JAIL</t>
  </si>
  <si>
    <t>50 COUNTY WAY</t>
  </si>
  <si>
    <t>PORTLAND</t>
  </si>
  <si>
    <t>ME</t>
  </si>
  <si>
    <t>BOS</t>
  </si>
  <si>
    <t>DALLAS COUNTY JAIL - LEW STERRETT JUSTICE CENTER</t>
  </si>
  <si>
    <t>111 WEST COMMERCE STREET</t>
  </si>
  <si>
    <t>DALLAS</t>
  </si>
  <si>
    <t>DENVER CONTRACT DETENTION FACILITY</t>
  </si>
  <si>
    <t>3130 OAKLAND ST</t>
  </si>
  <si>
    <t>AURORA</t>
  </si>
  <si>
    <t>CO</t>
  </si>
  <si>
    <t>DEN</t>
  </si>
  <si>
    <t>DEPARTMENT OF CORRECTIONS HAGATNA</t>
  </si>
  <si>
    <t>203 ASPINAL AVE. PO BOX 3236</t>
  </si>
  <si>
    <t>HAGATNA</t>
  </si>
  <si>
    <t>GU</t>
  </si>
  <si>
    <t>SFR</t>
  </si>
  <si>
    <t>ORSA</t>
  </si>
  <si>
    <t>ORSA NDS 2019</t>
  </si>
  <si>
    <t>DESERT VIEW ANNEX</t>
  </si>
  <si>
    <t>10450 RANCHO ROAD</t>
  </si>
  <si>
    <t>DODGE COUNTY JAIL</t>
  </si>
  <si>
    <t>215 WEST CENTRAL STREET</t>
  </si>
  <si>
    <t>JUNEAU</t>
  </si>
  <si>
    <t>WI</t>
  </si>
  <si>
    <t>EDEN DETENTION CTR</t>
  </si>
  <si>
    <t>702 E BROADWAY ST</t>
  </si>
  <si>
    <t>EDEN</t>
  </si>
  <si>
    <t>EL PASO SERVICE PROCESSING CENTER</t>
  </si>
  <si>
    <t>8915 MONTANA AVE.</t>
  </si>
  <si>
    <t>EL PASO</t>
  </si>
  <si>
    <t>EL VALLE DETENTION FACILITY</t>
  </si>
  <si>
    <t>1800 INDUSTRIAL DRIVE</t>
  </si>
  <si>
    <t>RAYMONDVILLE</t>
  </si>
  <si>
    <t>ELIZABETH CONTRACT DETENTION FACILITY</t>
  </si>
  <si>
    <t>625 EVANS STREET</t>
  </si>
  <si>
    <t>ELIZABETH</t>
  </si>
  <si>
    <t>NJ</t>
  </si>
  <si>
    <t>NEW</t>
  </si>
  <si>
    <t>ELOY FEDERAL CONTRACT FACILITY</t>
  </si>
  <si>
    <t>1705 EAST HANNA RD.</t>
  </si>
  <si>
    <t>ELOY</t>
  </si>
  <si>
    <t>FLORENCE SERVICE PROCESSING CENTER</t>
  </si>
  <si>
    <t>3250 NORTH PINAL PARKWAY</t>
  </si>
  <si>
    <t>FLORENCE STAGING FACILITY</t>
  </si>
  <si>
    <t>FOLKSTON ANNEX IPC</t>
  </si>
  <si>
    <t>3424 HIGHWAY 252 EAST</t>
  </si>
  <si>
    <t>FOLKSTON</t>
  </si>
  <si>
    <t>GA</t>
  </si>
  <si>
    <t>FOLKSTON MAIN IPC</t>
  </si>
  <si>
    <t>3026 HWY 252 EAST</t>
  </si>
  <si>
    <t>FREEBORN COUNTY ADULT DETENTION CENTER</t>
  </si>
  <si>
    <t>411 SOUTH BROADWAY AVENUE</t>
  </si>
  <si>
    <t>ALBERT LEA</t>
  </si>
  <si>
    <t>MN</t>
  </si>
  <si>
    <t>SPM</t>
  </si>
  <si>
    <t>GEAUGA COUNTY JAIL</t>
  </si>
  <si>
    <t>12450 MERRITT DR</t>
  </si>
  <si>
    <t>CHARDON</t>
  </si>
  <si>
    <t>OH</t>
  </si>
  <si>
    <t>GOLDEN STATE ANNEX</t>
  </si>
  <si>
    <t>611 FRONTAGE RD</t>
  </si>
  <si>
    <t>MCFARLAND</t>
  </si>
  <si>
    <t>GUAYNABO MDC (SAN JUAN)</t>
  </si>
  <si>
    <t>HWY 28 INTSECT OF ROAD 165</t>
  </si>
  <si>
    <t>SAN JUAN</t>
  </si>
  <si>
    <t>PR</t>
  </si>
  <si>
    <t>BOP</t>
  </si>
  <si>
    <t>HANCOCK COUNTY PUBLIC SAFETY COMPLEX</t>
  </si>
  <si>
    <t>8450 HIGHWAY 90</t>
  </si>
  <si>
    <t>BAY ST. LOUIS</t>
  </si>
  <si>
    <t>HENDERSON DETENTION</t>
  </si>
  <si>
    <t>18 E BASIC ROAD</t>
  </si>
  <si>
    <t>HENDERSON</t>
  </si>
  <si>
    <t>NV</t>
  </si>
  <si>
    <t>SLC</t>
  </si>
  <si>
    <t>HONOLULU FEDERAL DETENTION CENTER</t>
  </si>
  <si>
    <t>351 ELLIOTT ST.</t>
  </si>
  <si>
    <t>HONOLULU</t>
  </si>
  <si>
    <t>HI</t>
  </si>
  <si>
    <t>HOUSTON CONTRACT DETENTION FACILITY</t>
  </si>
  <si>
    <t>15850 EXPORT PLAZA DRIVE</t>
  </si>
  <si>
    <t>HOUSTON</t>
  </si>
  <si>
    <t>HOU</t>
  </si>
  <si>
    <t>IAH SECURE ADULT DETENTION FACILITY (POLK)</t>
  </si>
  <si>
    <t>3400 FM 350 SOUTH</t>
  </si>
  <si>
    <t>LIVINGSTON</t>
  </si>
  <si>
    <t>IMPERIAL REGIONAL DETENTION FACILITY</t>
  </si>
  <si>
    <t>1572 GATEWAY</t>
  </si>
  <si>
    <t>CALEXICO</t>
  </si>
  <si>
    <t>SND</t>
  </si>
  <si>
    <t>JACKSON PARISH CORRECTIONAL CENTER</t>
  </si>
  <si>
    <t>327 INDUSTRIAL DRIVE</t>
  </si>
  <si>
    <t>JONESBORO</t>
  </si>
  <si>
    <t>JEFFERSON COUNTY JAIL</t>
  </si>
  <si>
    <t>219 EAST FREMONT AVENUE</t>
  </si>
  <si>
    <t>RIGBY</t>
  </si>
  <si>
    <t>ID</t>
  </si>
  <si>
    <t>JOE CORLEY PROCESSING CTR</t>
  </si>
  <si>
    <t>500 HILBIG RD</t>
  </si>
  <si>
    <t>CONROE</t>
  </si>
  <si>
    <t>KANDIYOHI COUNTY JAIL</t>
  </si>
  <si>
    <t>2201 23RD ST NE</t>
  </si>
  <si>
    <t>WILLMAR</t>
  </si>
  <si>
    <t>KARNES COUNTY IMMIGRATION PROCESSING CENTER</t>
  </si>
  <si>
    <t>409 FM 1144</t>
  </si>
  <si>
    <t>KARNES CITY</t>
  </si>
  <si>
    <t>SNA</t>
  </si>
  <si>
    <t>KAY CO JUSTICE FACILITY</t>
  </si>
  <si>
    <t>1101 WEST DRY ROAD</t>
  </si>
  <si>
    <t>NEWKIRK</t>
  </si>
  <si>
    <t>OK</t>
  </si>
  <si>
    <t>KNOX COUNTY DETENTION FACILITY</t>
  </si>
  <si>
    <t>5001 MALONEYVILLE RD</t>
  </si>
  <si>
    <t>KNOXVILLE</t>
  </si>
  <si>
    <t>TN</t>
  </si>
  <si>
    <t>KROME NORTH SERVICE PROCESSING CENTER</t>
  </si>
  <si>
    <t>18201 SW 12TH ST</t>
  </si>
  <si>
    <t>MIAMI</t>
  </si>
  <si>
    <t>LAREDO PROCESSING CENTER</t>
  </si>
  <si>
    <t>4702 EAST SAUNDERS STREET</t>
  </si>
  <si>
    <t>LAREDO</t>
  </si>
  <si>
    <t>LEXINGTON COUNTY JAIL</t>
  </si>
  <si>
    <t>521 GIBSON ROAD</t>
  </si>
  <si>
    <t>LEXINGTON</t>
  </si>
  <si>
    <t>SC</t>
  </si>
  <si>
    <t>LIMESTONE COUNTY DETENTION CENTER</t>
  </si>
  <si>
    <t>910 NORTH TYUS STREET</t>
  </si>
  <si>
    <t>GROESBECK</t>
  </si>
  <si>
    <t>LUBBOCK COUNTY DETENTION CENTER</t>
  </si>
  <si>
    <t>811 MAIN STREET</t>
  </si>
  <si>
    <t>LUBBOCK</t>
  </si>
  <si>
    <t>MADISON COUNTY JAIL</t>
  </si>
  <si>
    <t>2935 HIGHWAY 51</t>
  </si>
  <si>
    <t>CANTON</t>
  </si>
  <si>
    <t>MESA VERDE ICE PROCESSING CENTER</t>
  </si>
  <si>
    <t>425 GOLDEN STATE AVE</t>
  </si>
  <si>
    <t>BAKERSFIELD</t>
  </si>
  <si>
    <t>MONROE COUNTY DETENTION-DORM</t>
  </si>
  <si>
    <t>7000 EAST DUNBAR ROAD</t>
  </si>
  <si>
    <t>MONROE</t>
  </si>
  <si>
    <t>MONTGOMERY ICE PROCESSING CENTER</t>
  </si>
  <si>
    <t>806 HILBIG RD</t>
  </si>
  <si>
    <t>MOSHANNON VALLEY PROCESSING CENTER</t>
  </si>
  <si>
    <t>555 GEO DRIVE</t>
  </si>
  <si>
    <t>PHILIPSBURG</t>
  </si>
  <si>
    <t>NEVADA SOUTHERN DETENTION CENTER</t>
  </si>
  <si>
    <t>2190 EAST MESQUITE AVENUE</t>
  </si>
  <si>
    <t>PAHRUMP</t>
  </si>
  <si>
    <t>USMS CDF</t>
  </si>
  <si>
    <t>NEW HANOVER COUNTY JAIL</t>
  </si>
  <si>
    <t>3950 JUVENILE RD</t>
  </si>
  <si>
    <t>CASTLE HAYNE</t>
  </si>
  <si>
    <t>NORTHWEST ICE PROCESSSING CENTER</t>
  </si>
  <si>
    <t>1623 E. J STREET</t>
  </si>
  <si>
    <t>TACOMA</t>
  </si>
  <si>
    <t>WA</t>
  </si>
  <si>
    <t>SEA</t>
  </si>
  <si>
    <t>ORANGE COUNTY JAIL (FL)</t>
  </si>
  <si>
    <t>3855 SOUTH JOHN YOUNG PARKWAY</t>
  </si>
  <si>
    <t>ORLANDO</t>
  </si>
  <si>
    <t>ORANGE COUNTY JAIL (NY)</t>
  </si>
  <si>
    <t>110 WELLS FARM ROAD</t>
  </si>
  <si>
    <t>GOSHEN</t>
  </si>
  <si>
    <t>NYC</t>
  </si>
  <si>
    <t>OTAY MESA DETENTION CENTER</t>
  </si>
  <si>
    <t>7488 CALZADA DE LA FUENTE</t>
  </si>
  <si>
    <t>SAN DIEGO</t>
  </si>
  <si>
    <t>OTERO COUNTY PROCESSING CENTER</t>
  </si>
  <si>
    <t>26 MCGREGOR RANGE ROAD</t>
  </si>
  <si>
    <t>CHAPARRAL</t>
  </si>
  <si>
    <t>PHELPS COUNTY JAIL</t>
  </si>
  <si>
    <t>715 5TH AVENUE</t>
  </si>
  <si>
    <t>HOLDREGE</t>
  </si>
  <si>
    <t>NE</t>
  </si>
  <si>
    <t>PICKENS COUNTY DET CTR</t>
  </si>
  <si>
    <t>188 CEMETERY ST</t>
  </si>
  <si>
    <t>CARROLLTON</t>
  </si>
  <si>
    <t>PIKE COUNTY JAIL</t>
  </si>
  <si>
    <t>175 PIKE COUNTY BOULEVARD</t>
  </si>
  <si>
    <t>LORDS VALLEY</t>
  </si>
  <si>
    <t>PINE PRAIRIE ICE PROCESSING CENTER</t>
  </si>
  <si>
    <t>1133 HAMPTON DUPRE ROAD</t>
  </si>
  <si>
    <t>PINE PRAIRIE</t>
  </si>
  <si>
    <t>PINELLAS COUNTY JAIL</t>
  </si>
  <si>
    <t>14400 49TH STREET NORTH</t>
  </si>
  <si>
    <t>CLEARWATER</t>
  </si>
  <si>
    <t>PLYMOUTH COUNTY CORRECTIONAL FACILITY</t>
  </si>
  <si>
    <t>26 LONG POND ROAD</t>
  </si>
  <si>
    <t>PLYMOUTH</t>
  </si>
  <si>
    <t>MA</t>
  </si>
  <si>
    <t>POLK COUNTY JAIL</t>
  </si>
  <si>
    <t>1985 NE 51ST PLACE</t>
  </si>
  <si>
    <t>DES MOINES</t>
  </si>
  <si>
    <t>IA</t>
  </si>
  <si>
    <t>PORT ISABEL SPC</t>
  </si>
  <si>
    <t>27991 BUENA VISTA BOULEVARD</t>
  </si>
  <si>
    <t>LOS FRESNOS</t>
  </si>
  <si>
    <t>POTTAWATTAMIE COUNTY JAIL</t>
  </si>
  <si>
    <t>1400 BIG LAKE ROAD</t>
  </si>
  <si>
    <t>COUNCIL BLUFFS</t>
  </si>
  <si>
    <t>PRAIRIELAND DETENTION CENTER</t>
  </si>
  <si>
    <t>1209 SUNFLOWER LN</t>
  </si>
  <si>
    <t>ALVARADO</t>
  </si>
  <si>
    <t>PBNDS 2011 - 2013 Errata</t>
  </si>
  <si>
    <t>PRINCE EDWARD COUNTY (FARMVILLE)</t>
  </si>
  <si>
    <t>508 WATERWORKS ROAD</t>
  </si>
  <si>
    <t>FARMVILLE</t>
  </si>
  <si>
    <t>RICHWOOD CORRECTIONAL CENTER</t>
  </si>
  <si>
    <t>180 PINE BAYOU CIRCLE</t>
  </si>
  <si>
    <t>RIO GRANDE DETENTION CENTER</t>
  </si>
  <si>
    <t>1001 SAN RIO BOULEVARD</t>
  </si>
  <si>
    <t>RIVER CORRECTIONAL CENTER</t>
  </si>
  <si>
    <t>26362 HIGHWAY 15</t>
  </si>
  <si>
    <t>FERRIDAY</t>
  </si>
  <si>
    <t>ROBERT A DEYTON DETENTION FACILITY</t>
  </si>
  <si>
    <t>11866 HASTINGS BRIDGE ROAD P.O. BOX 429</t>
  </si>
  <si>
    <t>LOVEJOY</t>
  </si>
  <si>
    <t>SAIPAN DEPARTMENT OF CORRECTIONS (SUSUPE)</t>
  </si>
  <si>
    <t>VICENTE T. SEMAN BLDG, CIVIC CENTER</t>
  </si>
  <si>
    <t>SAIPAN</t>
  </si>
  <si>
    <t>MP</t>
  </si>
  <si>
    <t>SALT LAKE COUNTY METRO JAIL</t>
  </si>
  <si>
    <t>3415 SOUTH 900 WEST</t>
  </si>
  <si>
    <t>SALT LAKE CITY</t>
  </si>
  <si>
    <t>UT</t>
  </si>
  <si>
    <t>SAN LUIS REGIONAL DETENTION CENTER</t>
  </si>
  <si>
    <t>406 NORTH AVENUE D</t>
  </si>
  <si>
    <t>SAN LUIS</t>
  </si>
  <si>
    <t>SENECA COUNTY JAIL</t>
  </si>
  <si>
    <t>3040 SOUTH STATE HIGHWAY 100</t>
  </si>
  <si>
    <t>TIFFIN</t>
  </si>
  <si>
    <t>SHERBURNE COUNTY JAIL</t>
  </si>
  <si>
    <t>13880 BUSINESS CENTER DRIVE</t>
  </si>
  <si>
    <t>ELK RIVER</t>
  </si>
  <si>
    <t>SOUTH CENTRAL REGIONAL JAIL</t>
  </si>
  <si>
    <t>1001 CENTER WAY</t>
  </si>
  <si>
    <t>CHARLESTON</t>
  </si>
  <si>
    <t>WV</t>
  </si>
  <si>
    <t>SOUTH LOUISIANA ICE PROCESSING CENTER</t>
  </si>
  <si>
    <t>3843 STAGG AVENUE</t>
  </si>
  <si>
    <t>BASILE</t>
  </si>
  <si>
    <t>SOUTH TEXAS ICE PROCESSING CENTER</t>
  </si>
  <si>
    <t>566 VETERANS DRIVE</t>
  </si>
  <si>
    <t>PEARSALL</t>
  </si>
  <si>
    <t>ST. CLAIR COUNTY JAIL</t>
  </si>
  <si>
    <t>1170 MICHIGAN ROAD</t>
  </si>
  <si>
    <t>PORT HURON</t>
  </si>
  <si>
    <t>STEWART DETENTION CENTER</t>
  </si>
  <si>
    <t>146 CCA ROAD</t>
  </si>
  <si>
    <t>LUMPKIN</t>
  </si>
  <si>
    <t>STRAFFORD COUNTY CORRECTIONS</t>
  </si>
  <si>
    <t>266 COUNTY FARM ROAD</t>
  </si>
  <si>
    <t>DOVER</t>
  </si>
  <si>
    <t>NH</t>
  </si>
  <si>
    <t>SWEETWATER COUNTY JAIL</t>
  </si>
  <si>
    <t>50140 UNITED STATES HIGHWAY 191 SOUTH</t>
  </si>
  <si>
    <t>ROCK SPRINGS</t>
  </si>
  <si>
    <t>WY</t>
  </si>
  <si>
    <t>T DON HUTTO DETENTION CENTER</t>
  </si>
  <si>
    <t>1001 WELCH STREET</t>
  </si>
  <si>
    <t>TAYLOR</t>
  </si>
  <si>
    <t>TORRANCE/ESTANCIA, NM</t>
  </si>
  <si>
    <t>209 COUNTY ROAD 49</t>
  </si>
  <si>
    <t>ESTANCIA</t>
  </si>
  <si>
    <t>TULSA COUNTY JAIL (DAVID L. MOSS JUSTICE CTR)</t>
  </si>
  <si>
    <t>300 NORTH DENVER AVENUE</t>
  </si>
  <si>
    <t>TULSA</t>
  </si>
  <si>
    <t>WASHINGTON COUNTY DETENTION CENTER</t>
  </si>
  <si>
    <t>1155 WEST CLYDESDALE DRIVE</t>
  </si>
  <si>
    <t>FAYETTEVILLE</t>
  </si>
  <si>
    <t>AR</t>
  </si>
  <si>
    <t>WASHOE COUNTY JAIL</t>
  </si>
  <si>
    <t>911 PARR BLVD 775 328 3308</t>
  </si>
  <si>
    <t>RENO</t>
  </si>
  <si>
    <t>WEBB COUNTY DETENTION CENTER (CCA)</t>
  </si>
  <si>
    <t>9998 SOUTH HIGHWAY 83</t>
  </si>
  <si>
    <t>WINN CORRECTIONAL CENTER</t>
  </si>
  <si>
    <t>560 GUM SPRING ROAD</t>
  </si>
  <si>
    <t>WINNFIELD</t>
  </si>
  <si>
    <t>WYATT DETENTION CENTER</t>
  </si>
  <si>
    <t>950 HIGH STREET</t>
  </si>
  <si>
    <t>CENTRAL FALLS</t>
  </si>
  <si>
    <t>RI</t>
  </si>
  <si>
    <t>GPS</t>
  </si>
  <si>
    <t>FY 2025 YTD</t>
  </si>
  <si>
    <t>Total Book-Ins for FY25</t>
  </si>
  <si>
    <t>Total Current in ICE Custody Location/Area of Responsibility</t>
  </si>
  <si>
    <t>Current in ICE Custody with Final Order</t>
  </si>
  <si>
    <t>Current in ICE Custody without Final Order</t>
  </si>
  <si>
    <t>Denver Area of Responsibility</t>
  </si>
  <si>
    <t>New Orleans Area of Responsibility</t>
  </si>
  <si>
    <t>Phoenix Area of Responsibility</t>
  </si>
  <si>
    <t>Houston Area of Responsibility</t>
  </si>
  <si>
    <t>Miami Area of Responsibility</t>
  </si>
  <si>
    <t>El Paso Area of Responsibility</t>
  </si>
  <si>
    <t>Washington Area of Responsibility</t>
  </si>
  <si>
    <t>Boston Area of Responsibility</t>
  </si>
  <si>
    <t>San Francisco Area of Responsibility</t>
  </si>
  <si>
    <t>Philadelphia Area of Responsibility</t>
  </si>
  <si>
    <t>Harlingen Area of Responsibility</t>
  </si>
  <si>
    <t>Dallas Area of Responsibility</t>
  </si>
  <si>
    <t>San Diego Area of Responsibility</t>
  </si>
  <si>
    <t>Buffalo Area of Responsibility</t>
  </si>
  <si>
    <t>San Antonio Area of Responsibility</t>
  </si>
  <si>
    <t>Atlanta Area of Responsibility</t>
  </si>
  <si>
    <t>* Data are based on an individual's self-identification as transgender.</t>
  </si>
  <si>
    <r>
      <t xml:space="preserve">November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</si>
  <si>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Facilities</t>
  </si>
  <si>
    <t>Placement Count</t>
  </si>
  <si>
    <t>MAIN - FOLKSTON IPC (D RAY JAMES)</t>
  </si>
  <si>
    <t>T. DON HUTTO</t>
  </si>
  <si>
    <t>MONTGOMERY COUNTY CORRECTIONAL FACILITY</t>
  </si>
  <si>
    <t>Grand Total</t>
  </si>
  <si>
    <r>
      <t xml:space="preserve">October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</si>
  <si>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NORTHWEST ICE PROCSESING CENTER</t>
  </si>
  <si>
    <t>NYE COUNTY SHERIFF-PAHRUMP</t>
  </si>
  <si>
    <r>
      <t xml:space="preserve">September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</si>
  <si>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r>
      <t xml:space="preserve">August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</si>
  <si>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TACOMA ICE PROCESSING CENTER (NORTHWEST DET CTR)</t>
  </si>
  <si>
    <t xml:space="preserve">July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</si>
  <si>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MONTGOMERY PROCESSING CTR</t>
  </si>
  <si>
    <t>ICA - FARMVILLE</t>
  </si>
  <si>
    <t>KANDIYOHI CO. JAIL</t>
  </si>
  <si>
    <t>STRAFFORD CO DEPT OF CORR</t>
  </si>
  <si>
    <t>DODGE COUNTY JAIL, JUNEAU</t>
  </si>
  <si>
    <t>PLYMOUTH CO COR FACILTY</t>
  </si>
  <si>
    <t>CLINTON COUNTY CORR. FAC.</t>
  </si>
  <si>
    <t>RICHWOOD COR CENTER</t>
  </si>
  <si>
    <t xml:space="preserve">June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</si>
  <si>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BUFFALO SPC</t>
  </si>
  <si>
    <t>EL PASO SPC</t>
  </si>
  <si>
    <t>FLORENCE SPC</t>
  </si>
  <si>
    <t>FREEBORN COUNTY JAIL, MN</t>
  </si>
  <si>
    <t xml:space="preserve">May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</si>
  <si>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HCA HOUSTON HC CONROE</t>
  </si>
  <si>
    <t>`</t>
  </si>
  <si>
    <t>EL PASO BEHAVIORAL HEALTH SYSTEM</t>
  </si>
  <si>
    <t xml:space="preserve">April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</si>
  <si>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PRAIRIELAND DETENTION FACILITY</t>
  </si>
  <si>
    <t>BAKER COUNTY SHERIFF'S OFFICE</t>
  </si>
  <si>
    <t>PIKE COUNTY CORRECTIONAL FACILITY</t>
  </si>
  <si>
    <t>SOUTH LOUISIANA DETENTION CENTER</t>
  </si>
  <si>
    <t xml:space="preserve">Definition for Vulnerable and Special Populations </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</si>
  <si>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</si>
  <si>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Fiscal Year (FY)  2022 Quarter 2 Data</t>
  </si>
  <si>
    <t>Placement Reason</t>
  </si>
  <si>
    <t>Number of Placements</t>
  </si>
  <si>
    <t>Average Number of Consecutive Days in Segregation</t>
  </si>
  <si>
    <t>Average Number of Cumulative Days in Segregation</t>
  </si>
  <si>
    <t>Disciplinary</t>
  </si>
  <si>
    <t>Facility Security Threat</t>
  </si>
  <si>
    <t>Medical/Mental Health</t>
  </si>
  <si>
    <t>Pending Investigation of Disciplinary Violation</t>
  </si>
  <si>
    <t>Protective Custody</t>
  </si>
  <si>
    <t>* Data represents 281 unique detainees. Some detainees have multiple placements within FY22 Q2 (296 total placements).</t>
  </si>
  <si>
    <t>Fiscal Year (FY) 2022 Quarter 3 Data</t>
  </si>
  <si>
    <t>* Data represents 209 unique detainees. Some detainees have multiple placements within FY22 Q3 (226 total placements).</t>
  </si>
  <si>
    <t>**All Q3 detainees previously under the Hunger Strike/Suicide Watch Placement reason have since had their placement reason updated</t>
  </si>
  <si>
    <t>Fiscal Year (FY) 2022 Quarter 4 Data</t>
  </si>
  <si>
    <t>*Data represents 281 unique detainees. Some detainees have multiple placements within FY22 Q4 (311 total placements).</t>
  </si>
  <si>
    <t>Fiscal Year (FY) 2023 Quarter 1 Data</t>
  </si>
  <si>
    <t>*Data represents 344 unique detainees. Some detainees have multiple placements within FY23 Q1 (377 total placements).</t>
  </si>
  <si>
    <t>Fiscal Year (FY) 2023 Quarter 2 Data</t>
  </si>
  <si>
    <t>*Data represents 335 unique detainees. Some detainees have multiple placements within FY23 Q2 (373 total placements).</t>
  </si>
  <si>
    <t>Fiscal Year (FY) 2023 Quarter 3 Data</t>
  </si>
  <si>
    <t>*Data represents 358 unique detainees. Some detainees have multiple placements within FY23 Q3 (418 total placements).</t>
  </si>
  <si>
    <t>Fiscal Year (FY) 2023 Quarter 4 Data</t>
  </si>
  <si>
    <t>*Data represents 288 unique detainees. Some detainees have multiple placements within FY23 Q4 (351 total placements).</t>
  </si>
  <si>
    <t>Fiscal Year (FY) 2024 Quarter 1 Data</t>
  </si>
  <si>
    <t>*Data represents 431 unique detainees. Some detainees have multiple placements within FY24 Q1 (497 total placements).</t>
  </si>
  <si>
    <t>Fiscal Year (FY) 2024 Quarter 2 Data</t>
  </si>
  <si>
    <t>Medical Mental</t>
  </si>
  <si>
    <t>*Data represents 351 unique detainees. Some detainees have multiple placements within FY24 Q2 (391 total placements).</t>
  </si>
  <si>
    <t>Fiscal Year (FY) 2024 Quarter 3 Data</t>
  </si>
  <si>
    <t>*Data represents 414 unique detainees. Some detainees have multiple placements within FY24 Q3 (446 total placements).</t>
  </si>
  <si>
    <t>Fiscal Year (FY) 2024 Quarter 4 Data</t>
  </si>
  <si>
    <t>*Data represents 469 unique detainees. Some detainees have multiple placements within FY24 Q4 (545 total placements).</t>
  </si>
  <si>
    <t>The Basis for Any Use of Facility-Initiated Segregation</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</si>
  <si>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</si>
  <si>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 xml:space="preserve">The Process for and Frequency of Re-Evaluating Custody Decisions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</si>
  <si>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</si>
  <si>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ICE FOOTNOTES</t>
  </si>
  <si>
    <t>Term</t>
  </si>
  <si>
    <t>Definition</t>
  </si>
  <si>
    <t>ADP</t>
  </si>
  <si>
    <t>Average daily population</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</si>
  <si>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</si>
  <si>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</si>
  <si>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</si>
  <si>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</si>
  <si>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</si>
  <si>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</si>
  <si>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</si>
  <si>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</si>
  <si>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</si>
  <si>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</si>
  <si>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</si>
  <si>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</si>
  <si>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</si>
  <si>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</si>
  <si>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</si>
  <si>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</si>
  <si>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</si>
  <si>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</si>
  <si>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</si>
  <si>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</si>
  <si>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</si>
  <si>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</si>
  <si>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</si>
  <si>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</si>
  <si>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Family Unit</t>
  </si>
  <si>
    <t xml:space="preserve">Individuals identified as part of family unit are measured based off the Case Family Status of Intact and Intact-Reunified for that individual.  This includes those individuals identified as a family member by either CBP and/or ICE. Designation as a Family Unit member does not imply that all members of the family unit were removed. </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</si>
  <si>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</si>
  <si>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</si>
  <si>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</si>
  <si>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</si>
  <si>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</si>
  <si>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</si>
  <si>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</si>
  <si>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</si>
  <si>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</si>
  <si>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</si>
  <si>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</si>
  <si>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</si>
  <si>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</si>
  <si>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</si>
  <si>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</si>
  <si>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</si>
  <si>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</si>
  <si>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Order of Recognizance</t>
  </si>
  <si>
    <t xml:space="preserve">A pre-final order alien is released because he/she is not a detention priority. </t>
  </si>
  <si>
    <t>Order of Supervision-No SLRFF</t>
  </si>
  <si>
    <t xml:space="preserve">A final order alien is released because the Field Office is unable to obtain a travel document. </t>
  </si>
  <si>
    <t>Order of Supervision</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</si>
  <si>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</si>
  <si>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</si>
  <si>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</si>
  <si>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</si>
  <si>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</si>
  <si>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</si>
  <si>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</si>
  <si>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</si>
  <si>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Online tracking device using smart phone or tablet</t>
  </si>
  <si>
    <t>TR</t>
  </si>
  <si>
    <t>Telephonic reporting</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</si>
  <si>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</si>
  <si>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</si>
  <si>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</si>
  <si>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</si>
  <si>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</si>
  <si>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</si>
  <si>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</si>
  <si>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</si>
  <si>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</si>
  <si>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</si>
  <si>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</si>
  <si>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</si>
  <si>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</si>
  <si>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</si>
  <si>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</si>
  <si>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</si>
  <si>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</si>
  <si>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</si>
  <si>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</si>
  <si>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</si>
  <si>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The CBP Arresting Agency includes the following programs:  Border Patrol, Inspections, Inspections-Air, Inspections-Land, and Inspections-Sea.</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</si>
  <si>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</si>
  <si>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discontinued the use of Family Residential Centers on March 31, 2022. Data regarding FSC detentions is not reported here.</t>
  </si>
  <si>
    <t>In FY2024 ICE began tracking Final Bookouts in lieu of Final Releases due to a change in methodology.  Prior year data reflects ICE Final Releases.</t>
  </si>
  <si>
    <t>ICE Detention data exclude ORR transfers/facilities, and U.S. Marshals Service prisoners.</t>
  </si>
  <si>
    <t>A Non-Citizen may have multiple releases; only the most recent release is included in this report.</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</si>
  <si>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</si>
  <si>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Removal Data Include Returns.  Returns include Voluntary Returns, Voluntary Departures and Withdrawals Under Docket Control.</t>
  </si>
  <si>
    <t>ICE Departures include aliens processed for Expedited Removal (ER) or Voluntary Return (VR) that are turned over to ERO for detention. As of May 12, 2023, noncitizens processed for ER that were turned over from Border Patrol to ICE for removal via ICE Air are also included. Noncitizens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</si>
  <si>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</si>
  <si>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discontinued the use of Family Residential Centers on March 31, 2022. Data regarding FSC detentions is not reported here</t>
  </si>
  <si>
    <t>ICE Currently Detained Population Breakdown</t>
  </si>
  <si>
    <t>ICE Detention data excludes ORR transfers/facilities, as well as U.S. Marshals Service Prisoners.</t>
  </si>
  <si>
    <t>Processing dispositions of Other may include, but are not limited to, Non Citizens processed under Administrative Removal, Visa Waiver Program Removal, Stowaway or Crewmember.</t>
  </si>
  <si>
    <t>A stateless person is someone who, under national laws, does not enjoy citizenship – the legal bond between a government and an individual – in any country.</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</si>
  <si>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</si>
  <si>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</si>
  <si>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</si>
  <si>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</si>
  <si>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USCIS Average Time from USCIS Fear Decision Service Date to ICE Release (In Days) &amp; Non-Citizens with USCIS-Established Fear Decisions in an ICE Detention Facility</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</si>
  <si>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</si>
  <si>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</si>
  <si>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Non Citizens Currently in ICE Detention Facilities and the Average Time from USCIS Fear Decision Service Date to ICE Release include detentions not associated with a removal case.</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</si>
  <si>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</si>
  <si>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</si>
  <si>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</si>
  <si>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two categories the ICLOS and Detainees tab is broken out by are
• Adult Facility Individuals
o Anyone who is in an adult facility and does not have a positive fear determination at the date of the snapshot
• Single Adults with a Positive Fear determination still in custody
o Anyone who is in an adult facility and has a positive fear determination at the date of the snapshot
•	Adult Facility Individuals
o	Anyone who is in an adult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</si>
  <si>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</si>
  <si>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</si>
  <si>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Monthly Bond Statistics</t>
  </si>
  <si>
    <t xml:space="preserve">Bond Posted Book Outs (%) is calculated by the sum total count of ICE Final Book Outs of the noncitizens with bond posted divided by the total count of ICE Final Book Outs. </t>
  </si>
  <si>
    <t xml:space="preserve">Bond Posted Releases (%) is calculated by the sum total count of ICE Final Releases of the noncitizens with bond posted divided by the total count of ICE Final Releases. </t>
  </si>
  <si>
    <t xml:space="preserve">ICE Final Releases(FY2023 and prior years)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</si>
  <si>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</si>
  <si>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</si>
  <si>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</si>
  <si>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</si>
  <si>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</si>
  <si>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</si>
  <si>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</si>
  <si>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</si>
  <si>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FY2018-FY2023 data are historical and remain static.</t>
  </si>
  <si>
    <t>For United States Citizens tables:</t>
  </si>
  <si>
    <t>For Parents of United States Citizens tables:</t>
  </si>
  <si>
    <t>For Temporary Protected Status Countries tables:</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</si>
  <si>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</si>
  <si>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</si>
  <si>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</si>
  <si>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</si>
  <si>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</si>
  <si>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</si>
  <si>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</si>
  <si>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</si>
  <si>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</si>
  <si>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</si>
  <si>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</si>
  <si>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</si>
  <si>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reported are since the designation date.</t>
  </si>
  <si>
    <t>Afghanistan designated TPS as of 05/20/2022. Arrests, Bookins, and Removals for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</si>
  <si>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</si>
  <si>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</si>
  <si>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reported are since the designation date.</t>
  </si>
  <si>
    <t>ICE Transgender* Detainee Population FY 2025 YTD:  as of 12/29/2024*</t>
  </si>
  <si>
    <t>ICE DETENTION DATA, FY2025</t>
  </si>
  <si>
    <t>ICE Currently Detained by Processing Disposition: FY2025</t>
  </si>
  <si>
    <t>Average Time from USCIS Fear Decision Service Date to ICE Release (In Days)</t>
  </si>
  <si>
    <t>Noncitizens with USCIS-Established Fear Decisions in an ICE Detention Facility: FY2025</t>
  </si>
  <si>
    <t>Processing Disposition</t>
  </si>
  <si>
    <t>Adult</t>
  </si>
  <si>
    <t>ICE Release Fiscal Year</t>
  </si>
  <si>
    <t>Detention Facility Type</t>
  </si>
  <si>
    <t>Total Detained</t>
  </si>
  <si>
    <t>FY2025</t>
  </si>
  <si>
    <t>Expedited Removal (I-860)</t>
  </si>
  <si>
    <t>Notice to Appear (I-862)</t>
  </si>
  <si>
    <t>Reinstatement of Deport Order (I-871)</t>
  </si>
  <si>
    <t>Other</t>
  </si>
  <si>
    <t>ICE Currently Detained by Criminality and Arresting Agency: FY2025</t>
  </si>
  <si>
    <t>ICE Initial Book-Ins by Arresting Agency and Month: FY2025</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</si>
  <si>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</si>
  <si>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</si>
  <si>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</si>
  <si>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</si>
  <si>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</si>
  <si>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</si>
  <si>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</si>
  <si>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</si>
  <si>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</si>
  <si>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</si>
  <si>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</si>
  <si>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</si>
  <si>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</si>
  <si>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</si>
  <si>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</si>
  <si>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</si>
  <si>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</si>
  <si>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</si>
  <si>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</si>
  <si>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</si>
  <si>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Criminality: FY2025</t>
  </si>
  <si>
    <t>ICE Final Book Outs : FY2025</t>
  </si>
  <si>
    <t>ICE Removals: FY2025</t>
  </si>
  <si>
    <t>Facility Type</t>
  </si>
  <si>
    <t>Removals</t>
  </si>
  <si>
    <t>Removals with a FAMU Identifier</t>
  </si>
  <si>
    <t>ICE Final Book Outs by Release Reason, Month and Criminality: FY2025</t>
  </si>
  <si>
    <t>Release Reason</t>
  </si>
  <si>
    <t>Bonded Out</t>
  </si>
  <si>
    <t>Bond Set by ICE</t>
  </si>
  <si>
    <t>Bond Set by IJ</t>
  </si>
  <si>
    <t>Paroled</t>
  </si>
  <si>
    <t>Proceedings Terminated</t>
  </si>
  <si>
    <t>Release to Remove</t>
  </si>
  <si>
    <t>Relief Granted by IJ</t>
  </si>
  <si>
    <t>Transfer to U.S. Marshals or other agency</t>
  </si>
  <si>
    <t>Transferred</t>
  </si>
  <si>
    <t>ICE Average Daily Population by Arresting Agency, Month and Criminality: FY2025</t>
  </si>
  <si>
    <t>FY Overall</t>
  </si>
  <si>
    <t>CBP Average</t>
  </si>
  <si>
    <t xml:space="preserve">ICE Average  </t>
  </si>
  <si>
    <t xml:space="preserve">Average </t>
  </si>
  <si>
    <t>ICE Average Length of Stay by Arresting Agency, Month and Criminality: FY2025</t>
  </si>
  <si>
    <t>ICE Average Daily Population by Month: FY2025</t>
  </si>
  <si>
    <t>ICE Average Length of Stay by Month: FY2025</t>
  </si>
  <si>
    <t>ICE Average Length of Stay Adult Facility Type by Month and Arresting Agency: FY2025</t>
  </si>
  <si>
    <t>Arresting Agency</t>
  </si>
  <si>
    <t>Individuals with Positive Credible Fear Determination Parole Requested: FY2023 - FY2025</t>
  </si>
  <si>
    <t>Fiscal Year</t>
  </si>
  <si>
    <t>FY2024</t>
  </si>
  <si>
    <t>FY2023</t>
  </si>
  <si>
    <t>Individuals with Positive Credible Fear Determination Parole Status: FY2023 - FY2025</t>
  </si>
  <si>
    <t>Parole Status</t>
  </si>
  <si>
    <t>Parole Granted</t>
  </si>
  <si>
    <t>Parole Denied</t>
  </si>
  <si>
    <t>ICE Currently Detained of Stateless Noncitizens by Detention Facility</t>
  </si>
  <si>
    <t>Detention Facility</t>
  </si>
  <si>
    <t>Detention Facility Code</t>
  </si>
  <si>
    <t>ADAMSMS</t>
  </si>
  <si>
    <t>CALHOMI CALHOUN CO., BATTLE CR,MI</t>
  </si>
  <si>
    <t>CALHOMI</t>
  </si>
  <si>
    <t>CARDFVA</t>
  </si>
  <si>
    <t>CLAYCIN</t>
  </si>
  <si>
    <t>DENICDF</t>
  </si>
  <si>
    <t>CADESVI</t>
  </si>
  <si>
    <t>EDNDCTX</t>
  </si>
  <si>
    <t>ELOY FED CTR FACILITY (CORE CIVIC)</t>
  </si>
  <si>
    <t>EAZ</t>
  </si>
  <si>
    <t>FIPCMGA</t>
  </si>
  <si>
    <t>HOUSTON CONTRACT DET.FAC.</t>
  </si>
  <si>
    <t>HOUICDF</t>
  </si>
  <si>
    <t>JKPCCLA</t>
  </si>
  <si>
    <t>KROME NORTH SPC</t>
  </si>
  <si>
    <t>KRO</t>
  </si>
  <si>
    <t>MTGPCTX</t>
  </si>
  <si>
    <t>CCASDCA</t>
  </si>
  <si>
    <t>PLYMOMA</t>
  </si>
  <si>
    <t>River Correctional Center</t>
  </si>
  <si>
    <t>RVRCCLA</t>
  </si>
  <si>
    <t>SOUTH LOUISIANA ICE PROC CTR</t>
  </si>
  <si>
    <t>BASILLA</t>
  </si>
  <si>
    <t>LAWINCI</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</si>
  <si>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</si>
  <si>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</si>
  <si>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</si>
  <si>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</si>
  <si>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</si>
  <si>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</si>
  <si>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</si>
  <si>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</si>
  <si>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</si>
  <si>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</si>
  <si>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</si>
  <si>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</si>
  <si>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</si>
  <si>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</si>
  <si>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</si>
  <si>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Individuals</t>
  </si>
  <si>
    <t>Single Adults with a Positive Fear Determination Still in Custody</t>
  </si>
  <si>
    <t>Detainees</t>
  </si>
  <si>
    <t>0-180 Days</t>
  </si>
  <si>
    <t>181-365 Days</t>
  </si>
  <si>
    <t>366-730 Days</t>
  </si>
  <si>
    <t>More than 730 Days</t>
  </si>
  <si>
    <t>The data contained within this Semiannual page has been refreshed for the United States Armed Forces, United States Citizens, Parents of United States Citizens, and Temporary Protective Status Countries tables for EOFY2024. These tables will be updated after March 31, 2025.</t>
  </si>
  <si>
    <t>United States Armed Forces Noncitizen Arrests FY2018 - EOFY2024</t>
  </si>
  <si>
    <t>Arrests</t>
  </si>
  <si>
    <t>FY2018</t>
  </si>
  <si>
    <t>FY2019</t>
  </si>
  <si>
    <t>FY2020</t>
  </si>
  <si>
    <t>FY2021</t>
  </si>
  <si>
    <t xml:space="preserve">FY2022 </t>
  </si>
  <si>
    <t>United States Armed Forces Noncitizen Bookins FY2018 - EOFY2024</t>
  </si>
  <si>
    <t>Bookins</t>
  </si>
  <si>
    <t>United States Armed Forces Noncitizen Removals FY2018 - EOFY2024</t>
  </si>
  <si>
    <t>United States Citizen Arrests FY2018 - EOFY2024</t>
  </si>
  <si>
    <t>FY2022</t>
  </si>
  <si>
    <t>United States Citizens Bookins FY2018 - EOFY2024</t>
  </si>
  <si>
    <t>United States Citizens Removals FY2018 - EOFY2024</t>
  </si>
  <si>
    <t>Parents of USC Arrests FY2018 - EOFY2024</t>
  </si>
  <si>
    <t>Parents of USC Bookins FY2018 - EOFY2024</t>
  </si>
  <si>
    <t>Parents of USC Removals FY2018 - EOFY2024</t>
  </si>
  <si>
    <t>Temporary Protected Status Countries Arrests FY2018 - EOFY2024</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</si>
  <si>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</si>
  <si>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</si>
  <si>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</si>
  <si>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</si>
  <si>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</si>
  <si>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</si>
  <si>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</si>
  <si>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</si>
  <si>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</si>
  <si>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</si>
  <si>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</si>
  <si>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</si>
  <si>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</si>
  <si>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</si>
  <si>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</si>
  <si>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</si>
  <si>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</si>
  <si>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EOFY2024</t>
  </si>
  <si>
    <t>Temporary Protected Status Countries Removals FY2018 - EOFY2024</t>
  </si>
  <si>
    <t>FY2025 Bonded Out Book Outs Count and ALOS - Prior 12 months plus Current Month</t>
  </si>
  <si>
    <t>Total ICE Final Book Outs</t>
  </si>
  <si>
    <t>ICE Final Book Outs with Bond Posted</t>
  </si>
  <si>
    <t>Bond Posted Book Outs/Releases (%)</t>
  </si>
  <si>
    <t>Average Bond Amount ($)</t>
  </si>
  <si>
    <t>ALOS (Days)</t>
  </si>
  <si>
    <t>FY2025 ICE Average Daily Population and ICE Average Length of Stay</t>
  </si>
  <si>
    <t>FY2025 YTD ICE Detention data are updated through 12/28/2024 (IIDS Run Date 12/30/2024; EID as of 12/28/2024).</t>
  </si>
  <si>
    <t>FY2025 and FY2024 ICE Final Book Outs</t>
  </si>
  <si>
    <t>FY2025 YTD ICE Final Book Out data are updated through 12/28/2024 (IIDS Run Date 12/30/2024; EID as of 12/28/2024).</t>
  </si>
  <si>
    <t>FY2024 ICE Final Book Out Data is historic and remains static.</t>
  </si>
  <si>
    <t>In FY2024 ICE began tracking Final Bookouts in lieu of Final Releases due to a change in methodology.</t>
  </si>
  <si>
    <t>All bookouts occurring during ICE detention are reported here.  A bookout may be classified as a final release from ICE custody or an interim bookout which occurs during the detention stay.</t>
  </si>
  <si>
    <t>Bonded Out, Order of Recognizance, Order of Supervision, and Paroled are ICE Final releases from a detention facility. A Noncitizen can be currently still in IJ proceedings, have an appeal, or awaiting removal.  Processing Disposition Changed Locally: An IJ has terminated the current proceedings at EOIR's discretion, or the case is being re-processed Release to Remove, a Noncitizen was removed/deported from the U.S. directly from an ICE detention facility. Relief Granted by IJ: Noncitizen was granted a benefit by the IJ and released from an ICE detention facility.  Transfer to US Marshalls or Other LEA: Noncitizen was transferred to another Law Enforcement Agency to address other possible criminal activity. Transferred: Transferred to another AOR or facility, etc.</t>
  </si>
  <si>
    <t>FY2025 ICE Removals</t>
  </si>
  <si>
    <t>FY2025 YTD ICE Removals data are updated through 12/28/2024 (IIDS Run Date 12/30/2024; EID as of 12/28/2024).</t>
  </si>
  <si>
    <t>ICE National Docket data are a snapshot as of 12/29/2024 (IIDS Run Date 12/30/2024; EID as of 12/29/2024).</t>
  </si>
  <si>
    <t>FY2025 ICE Initial Book-Ins</t>
  </si>
  <si>
    <t>FY2025 YTD ICE Book-ins data is updated through 12/28/2024 (IIDS Run Date 12/30/2024; EID as of 12/28/2024).</t>
  </si>
  <si>
    <t>Non Citizens Currently in ICE Detention Facilities data are a snapshot as 12/29/2024 (IIDS Run Date 12/30/2024; EID as of 12/29/2024).</t>
  </si>
  <si>
    <t>USCIS provided data containing APSO (Asylum Pre Screening Officer) cases clocked during FY2023 - FY2025. Data were received on 12/30/2024.</t>
  </si>
  <si>
    <t>Of the 426,678 records in the USCIS provided data, the breakdown of the fear screening determinations is as follows; 203,967 positive fear screening determinations, 152,664 negative fear screening determinations and 70,045 without an identified determination. Of the 203,967 with positive fear screening determinations; 122,343 have Persecution Claim Established and 81,624 have Torture Claim Established.</t>
  </si>
  <si>
    <t>The data provided by USCIS contains multiple records for some Alien File Numbers. There are 426,678 unique fear determinations and 34,030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</si>
  <si>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ICE ICLOS and Detainees Data are updated through 01/01/2025 (IIDS Run Date 01/02/2025; EID as of 01/01/2025).</t>
  </si>
  <si>
    <t>FY2024 ICE Final Bookouts data is historic and remains static.</t>
  </si>
  <si>
    <t>BMU provided data containing Bonds Posted cases recorded from 11/01/2023 - 12/30/2024 . Data were received on 12/31/2024.</t>
  </si>
  <si>
    <t>FY2025 YTD Encounters data is updated through 01/01/2025 (IIDS Run Date 01/02/2025; EID as of 01/01/2025).</t>
  </si>
  <si>
    <t>EOFY2024 data are historic and static. ICE Arrests data are updated through 09/30/2024 (IIDS Run Date 10/04/2024; EID as of 10/03/2024).</t>
  </si>
  <si>
    <t>EOFY2024 data are historic and static. ICE Detention data are updated through 09/30/2024 (IIDS Run Date 10/04/2024; EID as of 10/03/2024).</t>
  </si>
  <si>
    <t>EOFY2024 data are historic and static. ICE Removals data are updated through 09/30/2024 (IIDS Run Date 10/04/2024; EID as of 10/03/2024).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</si>
</sst>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
    <numFmt numFmtId="166" formatCode="#,##0.0"/>
    <numFmt numFmtId="167" formatCode="_(* #,##0.0_);_(* \(#,##0.0\);_(* &quot;-&quot;_);_(@_)"/>
    <numFmt numFmtId="168" formatCode="&quot;$&quot;#,##0.00"/>
    <numFmt numFmtId="169" formatCode="00000"/>
    <numFmt numFmtId="170" formatCode="0.0"/>
    <numFmt numFmtId="171" formatCode="_(* #,##0.0_);_(* \(#,##0.0\);_(* &quot;-&quot;?_);_(@_)"/>
    <numFmt numFmtId="172" formatCode="mmm\-yyyy"/>
    <numFmt numFmtId="173" formatCode="_(* #,##0_);_(* \(#,##0\);_(* &quot;-&quot;?_);_(@_)"/>
  </numFmts>
  <fonts count="51"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b/>
      <sz val="9"/>
      <color theme="1"/>
      <name val="Calibri"/>
      <family val="2"/>
      <scheme val="minor"/>
    </font>
    <font>
      <sz val="10"/>
      <color indexed="72"/>
      <name val="MS Sans Serif"/>
      <family val="2"/>
    </font>
    <font>
      <b/>
      <sz val="9"/>
      <color theme="0"/>
      <name val="Calibri"/>
      <family val="2"/>
      <scheme val="minor"/>
    </font>
    <font>
      <b/>
      <sz val="12"/>
      <color theme="4" tint="-0.499984740745262"/>
      <name val="Calibri"/>
      <family val="2"/>
      <scheme val="minor"/>
    </font>
    <font>
      <b/>
      <sz val="20"/>
      <color theme="4" tint="-0.499984740745262"/>
      <name val="Calibri"/>
      <family val="2"/>
      <scheme val="minor"/>
    </font>
    <font>
      <b/>
      <sz val="24"/>
      <color theme="4" tint="-0.499984740745262"/>
      <name val="Calibri"/>
      <family val="2"/>
      <scheme val="minor"/>
    </font>
    <font>
      <sz val="12"/>
      <name val="Times New Roman"/>
      <family val="1"/>
    </font>
    <font>
      <sz val="10"/>
      <color rgb="FF000000"/>
      <name val="Arial"/>
      <family val="2"/>
    </font>
    <font>
      <b/>
      <sz val="11"/>
      <color theme="1"/>
      <name val="Calibri"/>
      <family val="2"/>
      <scheme val="minor"/>
    </font>
    <font>
      <b/>
      <sz val="10"/>
      <color theme="1"/>
      <name val="Calibri"/>
      <family val="2"/>
      <scheme val="minor"/>
    </font>
    <font>
      <sz val="11"/>
      <name val="Calibri"/>
      <family val="2"/>
      <scheme val="minor"/>
    </font>
    <font>
      <i/>
      <sz val="11"/>
      <color theme="1"/>
      <name val="Calibri"/>
      <family val="2"/>
      <scheme val="minor"/>
    </font>
    <font>
      <b/>
      <sz val="10"/>
      <name val="Calibri"/>
      <family val="2"/>
      <scheme val="minor"/>
    </font>
    <font>
      <b/>
      <sz val="10"/>
      <color rgb="FF000000"/>
      <name val="Calibri"/>
      <family val="2"/>
    </font>
    <font>
      <b/>
      <i/>
      <sz val="10"/>
      <color rgb="FF000000"/>
      <name val="Calibri"/>
      <family val="2"/>
    </font>
    <font>
      <b/>
      <sz val="11"/>
      <color rgb="FF000000"/>
      <name val="Calibri"/>
      <family val="2"/>
      <scheme val="minor"/>
    </font>
    <font>
      <sz val="11"/>
      <color rgb="FF000000"/>
      <name val="Calibri"/>
      <family val="2"/>
      <scheme val="minor"/>
    </font>
    <font>
      <sz val="11"/>
      <color theme="1"/>
      <name val="Times New Roman"/>
      <family val="1"/>
    </font>
    <font>
      <b/>
      <sz val="12"/>
      <color theme="0"/>
      <name val="Times New Roman"/>
      <family val="1"/>
    </font>
    <font>
      <sz val="12"/>
      <color theme="1"/>
      <name val="Calibri"/>
      <family val="2"/>
      <scheme val="minor"/>
    </font>
    <font>
      <b/>
      <sz val="11"/>
      <color theme="0"/>
      <name val="Calibri"/>
      <family val="2"/>
      <scheme val="minor"/>
    </font>
    <font>
      <b/>
      <sz val="12"/>
      <color theme="1"/>
      <name val="Times New Roman"/>
      <family val="1"/>
    </font>
    <font>
      <b/>
      <sz val="12"/>
      <color indexed="8"/>
      <name val="Times New Roman"/>
      <family val="1"/>
    </font>
    <font>
      <b/>
      <sz val="10"/>
      <name val="Calibri"/>
      <family val="2"/>
    </font>
    <font>
      <sz val="8"/>
      <name val="Calibri"/>
      <family val="2"/>
    </font>
    <font>
      <sz val="8"/>
      <color theme="1"/>
      <name val="Calibri"/>
      <family val="2"/>
      <scheme val="minor"/>
    </font>
    <font>
      <b/>
      <sz val="11"/>
      <color rgb="FF000000"/>
      <name val="Calibri"/>
      <family val="2"/>
    </font>
    <font>
      <sz val="11"/>
      <color rgb="FF000000"/>
      <name val="Calibri"/>
      <family val="2"/>
    </font>
    <font>
      <b/>
      <sz val="11"/>
      <color theme="0"/>
      <name val="Calibri"/>
      <family val="2"/>
    </font>
    <font>
      <b/>
      <sz val="12"/>
      <color rgb="FFFF0000"/>
      <name val="Times New Roman"/>
      <family val="1"/>
    </font>
    <font>
      <sz val="12"/>
      <name val="Calibri"/>
      <family val="2"/>
      <scheme val="minor"/>
    </font>
    <font>
      <sz val="12"/>
      <color indexed="8"/>
      <name val="Calibri"/>
      <family val="2"/>
      <scheme val="minor"/>
    </font>
    <font>
      <b/>
      <sz val="12"/>
      <name val="Times New Roman"/>
      <family val="1"/>
    </font>
    <font>
      <b/>
      <sz val="12"/>
      <color theme="3" tint="-0.499984740745262"/>
      <name val="Times New Roman"/>
      <family val="1"/>
    </font>
    <font>
      <b/>
      <sz val="12"/>
      <color theme="4" tint="-0.499984740745262"/>
      <name val="Times New Roman"/>
      <family val="1"/>
    </font>
    <font>
      <b/>
      <sz val="18"/>
      <color theme="3" tint="-0.499984740745262"/>
      <name val="Calibri"/>
      <family val="2"/>
      <scheme val="minor"/>
    </font>
    <font>
      <b/>
      <sz val="9"/>
      <color theme="0"/>
      <name val="Times New Roman"/>
      <family val="1"/>
    </font>
    <font>
      <b/>
      <sz val="9"/>
      <color theme="1"/>
      <name val="Times New Roman"/>
      <family val="1"/>
    </font>
    <font>
      <b/>
      <i/>
      <sz val="9"/>
      <color theme="1"/>
      <name val="Calibri"/>
      <family val="2"/>
      <scheme val="minor"/>
    </font>
    <font>
      <i/>
      <sz val="9"/>
      <color theme="1"/>
      <name val="Calibri"/>
      <family val="2"/>
      <scheme val="minor"/>
    </font>
    <font>
      <b/>
      <sz val="11"/>
      <color theme="1"/>
      <name val="Times New Roman"/>
      <family val="1"/>
    </font>
    <font>
      <sz val="9"/>
      <color theme="1"/>
      <name val="Times New Roman"/>
      <family val="1"/>
    </font>
    <font>
      <b/>
      <sz val="14"/>
      <color theme="1"/>
      <name val="Times New Roman"/>
      <family val="1"/>
    </font>
  </fonts>
  <fills count="19">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14999847407452621"/>
        <bgColor indexed="64"/>
      </patternFill>
    </fill>
    <fill>
      <patternFill patternType="solid">
        <fgColor indexed="9"/>
        <bgColor indexed="64"/>
      </patternFill>
    </fill>
    <fill>
      <patternFill patternType="solid">
        <fgColor theme="4" tint="0.59999389629810485"/>
        <bgColor indexed="64"/>
      </patternFill>
    </fill>
    <fill>
      <patternFill patternType="solid">
        <fgColor rgb="FFFFFFFF"/>
        <bgColor rgb="FF000000"/>
      </patternFill>
    </fill>
    <fill>
      <patternFill patternType="solid">
        <fgColor theme="4" tint="0.59999389629810485"/>
        <bgColor theme="4" tint="0.79998168889431442"/>
      </patternFill>
    </fill>
    <fill>
      <patternFill patternType="solid">
        <fgColor rgb="FFD9E1F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D9D9D9"/>
        <bgColor indexed="64"/>
      </patternFill>
    </fill>
    <fill>
      <patternFill patternType="solid">
        <fgColor theme="4" tint="-0.49998474074526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1"/>
        <bgColor indexed="64"/>
      </patternFill>
    </fill>
    <fill>
      <patternFill patternType="solid">
        <fgColor theme="4" tint="0.39997558519241921"/>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auto="1"/>
      </left>
      <right style="thin">
        <color auto="1"/>
      </right>
      <top style="thin">
        <color auto="1"/>
      </top>
      <bottom style="medium">
        <color auto="1"/>
      </bottom>
      <diagonal/>
    </border>
    <border>
      <left/>
      <right style="medium">
        <color rgb="FF000000"/>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right style="thin">
        <color indexed="64"/>
      </right>
      <top style="medium">
        <color indexed="64"/>
      </top>
      <bottom style="thin">
        <color indexed="64"/>
      </bottom>
      <diagonal/>
    </border>
    <border>
      <left/>
      <right style="thin">
        <color auto="1"/>
      </right>
      <top style="thin">
        <color auto="1"/>
      </top>
      <bottom style="medium">
        <color auto="1"/>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9" fillId="0" borderId="0"/>
    <xf numFmtId="0" fontId="15" fillId="0" borderId="0"/>
    <xf numFmtId="44" fontId="1" fillId="0" borderId="0" applyFont="0" applyFill="0" applyBorder="0" applyAlignment="0" applyProtection="0"/>
    <xf numFmtId="9" fontId="1" fillId="0" borderId="0" applyFont="0" applyFill="0" applyBorder="0" applyAlignment="0" applyProtection="0"/>
  </cellStyleXfs>
  <cellXfs count="470">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5" borderId="0" xfId="3" applyFont="1" applyFill="1" applyAlignment="1">
      <alignment vertical="center" wrapText="1"/>
    </xf>
    <xf numFmtId="0" fontId="11" fillId="5" borderId="7" xfId="3" applyFont="1" applyFill="1" applyBorder="1" applyAlignment="1">
      <alignment vertical="center" wrapText="1"/>
    </xf>
    <xf numFmtId="0" fontId="13" fillId="5" borderId="4" xfId="3" applyFont="1" applyFill="1" applyBorder="1" applyAlignment="1">
      <alignment vertical="center" wrapText="1"/>
    </xf>
    <xf numFmtId="0" fontId="12" fillId="4" borderId="0" xfId="2" applyFont="1" applyFill="1" applyAlignment="1">
      <alignment vertical="top"/>
    </xf>
    <xf numFmtId="0" fontId="0" fillId="2" borderId="0" xfId="0" applyFill="1"/>
    <xf numFmtId="0" fontId="0" fillId="0" borderId="5" xfId="0" applyBorder="1"/>
    <xf numFmtId="0" fontId="7" fillId="3" borderId="8" xfId="0" applyFont="1" applyFill="1" applyBorder="1" applyAlignment="1">
      <alignment horizontal="left" vertical="top" wrapText="1"/>
    </xf>
    <xf numFmtId="0" fontId="7" fillId="3" borderId="9" xfId="0" applyFont="1" applyFill="1" applyBorder="1" applyAlignment="1">
      <alignment horizontal="left" vertical="top" wrapText="1"/>
    </xf>
    <xf numFmtId="0" fontId="6" fillId="0" borderId="11" xfId="0" applyFont="1" applyBorder="1" applyAlignment="1">
      <alignment horizontal="left" vertical="top" wrapText="1"/>
    </xf>
    <xf numFmtId="0" fontId="6" fillId="2" borderId="11" xfId="0" applyFont="1" applyFill="1" applyBorder="1" applyAlignment="1">
      <alignment horizontal="left" vertical="top" wrapText="1"/>
    </xf>
    <xf numFmtId="49" fontId="14" fillId="2" borderId="11" xfId="0" applyNumberFormat="1" applyFont="1" applyFill="1" applyBorder="1" applyAlignment="1">
      <alignment vertical="top" wrapText="1"/>
    </xf>
    <xf numFmtId="49" fontId="14" fillId="0" borderId="11" xfId="0" applyNumberFormat="1" applyFont="1" applyBorder="1" applyAlignment="1">
      <alignment vertical="top" wrapText="1"/>
    </xf>
    <xf numFmtId="0" fontId="0" fillId="0" borderId="1" xfId="0" applyBorder="1" applyAlignment="1">
      <alignment horizontal="left"/>
    </xf>
    <xf numFmtId="0" fontId="5" fillId="0" borderId="0" xfId="3" applyFont="1" applyAlignment="1">
      <alignment vertical="center" wrapText="1"/>
    </xf>
    <xf numFmtId="0" fontId="0" fillId="0" borderId="16" xfId="0" applyBorder="1"/>
    <xf numFmtId="0" fontId="19" fillId="0" borderId="16" xfId="0" applyFont="1" applyBorder="1" applyAlignment="1">
      <alignment horizontal="left"/>
    </xf>
    <xf numFmtId="1" fontId="0" fillId="0" borderId="16" xfId="0" applyNumberFormat="1" applyBorder="1"/>
    <xf numFmtId="0" fontId="19" fillId="0" borderId="16" xfId="0" applyFont="1" applyBorder="1" applyAlignment="1">
      <alignment horizontal="left" vertical="center" wrapText="1"/>
    </xf>
    <xf numFmtId="164" fontId="0" fillId="2" borderId="17" xfId="1" applyNumberFormat="1" applyFont="1" applyFill="1" applyBorder="1" applyAlignment="1">
      <alignment horizontal="left"/>
    </xf>
    <xf numFmtId="164" fontId="19" fillId="2" borderId="18" xfId="1" applyNumberFormat="1" applyFont="1" applyFill="1" applyBorder="1" applyAlignment="1">
      <alignment horizontal="right"/>
    </xf>
    <xf numFmtId="164" fontId="0" fillId="0" borderId="0" xfId="0" applyNumberFormat="1"/>
    <xf numFmtId="164" fontId="0" fillId="2" borderId="19" xfId="1" applyNumberFormat="1" applyFont="1" applyFill="1" applyBorder="1" applyAlignment="1">
      <alignment horizontal="left"/>
    </xf>
    <xf numFmtId="164" fontId="19" fillId="2" borderId="20" xfId="1" applyNumberFormat="1" applyFont="1" applyFill="1" applyBorder="1" applyAlignment="1">
      <alignment horizontal="right"/>
    </xf>
    <xf numFmtId="164" fontId="16" fillId="0" borderId="14" xfId="1" applyNumberFormat="1" applyFont="1" applyFill="1" applyBorder="1"/>
    <xf numFmtId="0" fontId="16" fillId="0" borderId="21" xfId="0" applyFont="1" applyBorder="1" applyAlignment="1">
      <alignment horizontal="left" vertical="center"/>
    </xf>
    <xf numFmtId="0" fontId="10" fillId="3" borderId="9"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6" fillId="6" borderId="23" xfId="0" applyFont="1" applyFill="1" applyBorder="1"/>
    <xf numFmtId="0" fontId="0" fillId="0" borderId="1" xfId="0" applyBorder="1"/>
    <xf numFmtId="0" fontId="20" fillId="6" borderId="9" xfId="0" applyFont="1" applyFill="1" applyBorder="1" applyAlignment="1">
      <alignment horizontal="center" vertical="center" wrapText="1"/>
    </xf>
    <xf numFmtId="0" fontId="20" fillId="6" borderId="8" xfId="0" applyFont="1" applyFill="1" applyBorder="1" applyAlignment="1">
      <alignment horizontal="center" vertical="center" wrapText="1"/>
    </xf>
    <xf numFmtId="0" fontId="16" fillId="6" borderId="1" xfId="0" applyFont="1" applyFill="1" applyBorder="1"/>
    <xf numFmtId="0" fontId="20" fillId="6" borderId="10" xfId="0" applyFont="1" applyFill="1" applyBorder="1" applyAlignment="1">
      <alignment horizontal="center" vertical="center" wrapText="1"/>
    </xf>
    <xf numFmtId="0" fontId="20" fillId="6" borderId="2" xfId="0" applyFont="1" applyFill="1" applyBorder="1" applyAlignment="1">
      <alignment horizontal="center" vertical="center" wrapText="1"/>
    </xf>
    <xf numFmtId="0" fontId="16" fillId="8" borderId="1" xfId="0" applyFont="1" applyFill="1" applyBorder="1"/>
    <xf numFmtId="0" fontId="16" fillId="8" borderId="1" xfId="0" applyFont="1" applyFill="1" applyBorder="1" applyAlignment="1">
      <alignment horizontal="left"/>
    </xf>
    <xf numFmtId="0" fontId="12" fillId="0" borderId="0" xfId="2" applyFont="1" applyAlignment="1">
      <alignment vertical="top"/>
    </xf>
    <xf numFmtId="0" fontId="19" fillId="0" borderId="0" xfId="0" applyFont="1"/>
    <xf numFmtId="2" fontId="23" fillId="9" borderId="26" xfId="0" applyNumberFormat="1" applyFont="1" applyFill="1" applyBorder="1" applyAlignment="1">
      <alignment horizontal="right" vertical="center"/>
    </xf>
    <xf numFmtId="0" fontId="23" fillId="9" borderId="26" xfId="0" applyFont="1" applyFill="1" applyBorder="1" applyAlignment="1">
      <alignment horizontal="right" vertical="center"/>
    </xf>
    <xf numFmtId="0" fontId="23" fillId="9" borderId="27" xfId="0" applyFont="1" applyFill="1" applyBorder="1" applyAlignment="1">
      <alignment vertical="center"/>
    </xf>
    <xf numFmtId="2" fontId="24" fillId="0" borderId="26" xfId="0" applyNumberFormat="1" applyFont="1" applyBorder="1" applyAlignment="1">
      <alignment horizontal="right" vertical="center"/>
    </xf>
    <xf numFmtId="0" fontId="24" fillId="0" borderId="26" xfId="0" applyFont="1" applyBorder="1" applyAlignment="1">
      <alignment horizontal="right" vertical="center"/>
    </xf>
    <xf numFmtId="0" fontId="24" fillId="0" borderId="27" xfId="0" applyFont="1" applyBorder="1" applyAlignment="1">
      <alignment vertical="center"/>
    </xf>
    <xf numFmtId="0" fontId="24" fillId="0" borderId="27" xfId="0" applyFont="1" applyBorder="1" applyAlignment="1">
      <alignment vertical="center" wrapText="1"/>
    </xf>
    <xf numFmtId="0" fontId="23" fillId="9" borderId="28" xfId="0" applyFont="1" applyFill="1" applyBorder="1" applyAlignment="1">
      <alignment vertical="center" wrapText="1"/>
    </xf>
    <xf numFmtId="0" fontId="23" fillId="9" borderId="15" xfId="0" applyFont="1" applyFill="1" applyBorder="1" applyAlignment="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0" fillId="0" borderId="0" xfId="0" applyAlignment="1">
      <alignment vertical="center"/>
    </xf>
    <xf numFmtId="0" fontId="23" fillId="9" borderId="28" xfId="0" applyFont="1" applyFill="1" applyBorder="1" applyAlignment="1">
      <alignment vertical="center"/>
    </xf>
    <xf numFmtId="0" fontId="23" fillId="9" borderId="29" xfId="0" applyFont="1" applyFill="1" applyBorder="1" applyAlignment="1">
      <alignment vertical="center"/>
    </xf>
    <xf numFmtId="0" fontId="6" fillId="0" borderId="0" xfId="0" applyFont="1"/>
    <xf numFmtId="0" fontId="12" fillId="4" borderId="22" xfId="2" applyFont="1" applyFill="1" applyBorder="1" applyAlignment="1">
      <alignment horizontal="center" vertical="top"/>
    </xf>
    <xf numFmtId="0" fontId="6" fillId="0" borderId="30" xfId="0" applyFont="1" applyBorder="1" applyAlignment="1">
      <alignment vertical="center"/>
    </xf>
    <xf numFmtId="0" fontId="6" fillId="0" borderId="1" xfId="0" applyFont="1" applyBorder="1" applyAlignment="1">
      <alignment vertical="center" wrapText="1"/>
    </xf>
    <xf numFmtId="0" fontId="6" fillId="0" borderId="1" xfId="0" applyFont="1" applyBorder="1"/>
    <xf numFmtId="0" fontId="6" fillId="0" borderId="1" xfId="0" applyFont="1" applyBorder="1" applyAlignment="1">
      <alignment wrapText="1"/>
    </xf>
    <xf numFmtId="0" fontId="6" fillId="0" borderId="30" xfId="0" applyFont="1" applyBorder="1" applyAlignment="1">
      <alignment vertical="center" wrapText="1"/>
    </xf>
    <xf numFmtId="0" fontId="6" fillId="0" borderId="11" xfId="0" applyFont="1" applyBorder="1" applyAlignment="1">
      <alignment vertical="center"/>
    </xf>
    <xf numFmtId="49" fontId="14" fillId="0" borderId="11" xfId="0" applyNumberFormat="1" applyFont="1" applyBorder="1" applyAlignment="1">
      <alignment horizontal="left" vertical="top" wrapText="1"/>
    </xf>
    <xf numFmtId="0" fontId="6" fillId="0" borderId="11" xfId="0" applyFont="1" applyBorder="1" applyAlignment="1">
      <alignment wrapText="1"/>
    </xf>
    <xf numFmtId="0" fontId="6" fillId="0" borderId="11" xfId="0" applyFont="1" applyBorder="1" applyAlignment="1">
      <alignment vertical="center" wrapText="1"/>
    </xf>
    <xf numFmtId="0" fontId="6" fillId="2" borderId="31" xfId="0" applyFont="1" applyFill="1" applyBorder="1" applyAlignment="1">
      <alignment horizontal="left" vertical="top" wrapText="1"/>
    </xf>
    <xf numFmtId="0" fontId="6" fillId="2" borderId="14" xfId="0" applyFont="1" applyFill="1" applyBorder="1" applyAlignment="1">
      <alignment horizontal="left" vertical="top" wrapText="1"/>
    </xf>
    <xf numFmtId="0" fontId="8" fillId="0" borderId="0" xfId="0" applyFont="1" applyAlignment="1">
      <alignment horizontal="left" vertical="center" wrapText="1"/>
    </xf>
    <xf numFmtId="164" fontId="16" fillId="4" borderId="14" xfId="1" applyNumberFormat="1" applyFont="1" applyFill="1" applyBorder="1" applyAlignment="1">
      <alignment horizontal="left"/>
    </xf>
    <xf numFmtId="164" fontId="16" fillId="4" borderId="21" xfId="1" applyNumberFormat="1" applyFont="1" applyFill="1" applyBorder="1" applyAlignment="1">
      <alignment horizontal="left" vertical="center"/>
    </xf>
    <xf numFmtId="165" fontId="0" fillId="0" borderId="0" xfId="7" applyNumberFormat="1" applyFont="1" applyBorder="1"/>
    <xf numFmtId="164" fontId="0" fillId="0" borderId="0" xfId="1" applyNumberFormat="1" applyFont="1" applyBorder="1"/>
    <xf numFmtId="0" fontId="6" fillId="0" borderId="15" xfId="0" applyFont="1" applyBorder="1" applyAlignment="1">
      <alignment horizontal="left" indent="1"/>
    </xf>
    <xf numFmtId="166" fontId="29" fillId="11" borderId="15" xfId="0" applyNumberFormat="1" applyFont="1" applyFill="1" applyBorder="1"/>
    <xf numFmtId="3" fontId="29" fillId="11" borderId="15" xfId="0" applyNumberFormat="1" applyFont="1" applyFill="1" applyBorder="1"/>
    <xf numFmtId="166" fontId="6" fillId="0" borderId="15" xfId="0" applyNumberFormat="1" applyFont="1" applyBorder="1"/>
    <xf numFmtId="3" fontId="6" fillId="0" borderId="15" xfId="0" applyNumberFormat="1" applyFont="1" applyBorder="1"/>
    <xf numFmtId="166" fontId="6" fillId="0" borderId="15" xfId="0" applyNumberFormat="1" applyFont="1" applyBorder="1" applyAlignment="1">
      <alignment vertical="center"/>
    </xf>
    <xf numFmtId="3" fontId="6" fillId="0" borderId="15" xfId="0" applyNumberFormat="1" applyFont="1" applyBorder="1" applyAlignment="1">
      <alignment vertical="center"/>
    </xf>
    <xf numFmtId="2" fontId="0" fillId="0" borderId="0" xfId="0" applyNumberFormat="1"/>
    <xf numFmtId="164" fontId="5" fillId="5" borderId="0" xfId="1" applyNumberFormat="1" applyFont="1" applyFill="1" applyBorder="1" applyAlignment="1">
      <alignment vertical="center" wrapText="1"/>
    </xf>
    <xf numFmtId="165" fontId="5" fillId="5" borderId="0" xfId="7" applyNumberFormat="1" applyFont="1" applyFill="1" applyBorder="1" applyAlignment="1">
      <alignment vertical="center" wrapText="1"/>
    </xf>
    <xf numFmtId="166" fontId="29" fillId="11" borderId="15" xfId="0" applyNumberFormat="1" applyFont="1" applyFill="1" applyBorder="1" applyAlignment="1">
      <alignment vertical="center"/>
    </xf>
    <xf numFmtId="3" fontId="29" fillId="11" borderId="15" xfId="0" applyNumberFormat="1" applyFont="1" applyFill="1" applyBorder="1" applyAlignment="1">
      <alignment vertical="center"/>
    </xf>
    <xf numFmtId="0" fontId="29" fillId="11" borderId="15" xfId="0" applyFont="1" applyFill="1" applyBorder="1" applyAlignment="1">
      <alignment vertical="center"/>
    </xf>
    <xf numFmtId="3" fontId="0" fillId="0" borderId="0" xfId="0" applyNumberFormat="1"/>
    <xf numFmtId="167" fontId="30" fillId="10" borderId="15" xfId="0" applyNumberFormat="1" applyFont="1" applyFill="1" applyBorder="1" applyAlignment="1">
      <alignment horizontal="center"/>
    </xf>
    <xf numFmtId="41" fontId="30" fillId="10" borderId="15" xfId="0" applyNumberFormat="1" applyFont="1" applyFill="1" applyBorder="1" applyAlignment="1">
      <alignment horizontal="center"/>
    </xf>
    <xf numFmtId="0" fontId="29" fillId="10" borderId="15" xfId="0" applyFont="1" applyFill="1" applyBorder="1"/>
    <xf numFmtId="0" fontId="26" fillId="3" borderId="15" xfId="0" applyFont="1" applyFill="1" applyBorder="1" applyAlignment="1">
      <alignment horizontal="center" vertical="center" wrapText="1"/>
    </xf>
    <xf numFmtId="165" fontId="0" fillId="0" borderId="0" xfId="7" applyNumberFormat="1" applyFont="1"/>
    <xf numFmtId="164" fontId="0" fillId="0" borderId="0" xfId="1" applyNumberFormat="1" applyFont="1"/>
    <xf numFmtId="3" fontId="5" fillId="5" borderId="0" xfId="3" applyNumberFormat="1" applyFont="1" applyFill="1" applyAlignment="1">
      <alignment vertical="center" wrapText="1"/>
    </xf>
    <xf numFmtId="164" fontId="31" fillId="2" borderId="0" xfId="1" applyNumberFormat="1" applyFont="1" applyFill="1" applyBorder="1" applyAlignment="1">
      <alignment horizontal="left" vertical="center" wrapText="1"/>
    </xf>
    <xf numFmtId="166" fontId="34" fillId="12" borderId="1" xfId="0" applyNumberFormat="1" applyFont="1" applyFill="1" applyBorder="1" applyAlignment="1">
      <alignment vertical="center"/>
    </xf>
    <xf numFmtId="3" fontId="34" fillId="12" borderId="1" xfId="0" applyNumberFormat="1" applyFont="1" applyFill="1" applyBorder="1" applyAlignment="1">
      <alignment vertical="center"/>
    </xf>
    <xf numFmtId="0" fontId="34" fillId="12" borderId="1" xfId="0" applyFont="1" applyFill="1" applyBorder="1" applyAlignment="1">
      <alignment vertical="center"/>
    </xf>
    <xf numFmtId="166" fontId="0" fillId="0" borderId="1" xfId="0" applyNumberFormat="1" applyBorder="1"/>
    <xf numFmtId="0" fontId="35" fillId="0" borderId="1" xfId="0" applyFont="1" applyBorder="1" applyAlignment="1">
      <alignment vertical="center"/>
    </xf>
    <xf numFmtId="165" fontId="34" fillId="12" borderId="1" xfId="7" applyNumberFormat="1" applyFont="1" applyFill="1" applyBorder="1" applyAlignment="1">
      <alignment vertical="center"/>
    </xf>
    <xf numFmtId="164" fontId="34" fillId="12" borderId="1" xfId="1" applyNumberFormat="1" applyFont="1" applyFill="1" applyBorder="1" applyAlignment="1">
      <alignment vertical="center"/>
    </xf>
    <xf numFmtId="3" fontId="0" fillId="0" borderId="1" xfId="0" applyNumberFormat="1" applyBorder="1"/>
    <xf numFmtId="165" fontId="0" fillId="0" borderId="1" xfId="7" applyNumberFormat="1" applyFont="1" applyBorder="1" applyAlignment="1">
      <alignment horizontal="right"/>
    </xf>
    <xf numFmtId="164" fontId="0" fillId="0" borderId="1" xfId="1" applyNumberFormat="1" applyFont="1" applyBorder="1" applyAlignment="1">
      <alignment horizontal="right"/>
    </xf>
    <xf numFmtId="166" fontId="35" fillId="0" borderId="1" xfId="0" applyNumberFormat="1" applyFont="1" applyBorder="1" applyAlignment="1">
      <alignment vertical="center"/>
    </xf>
    <xf numFmtId="3" fontId="35" fillId="0" borderId="1" xfId="0" applyNumberFormat="1" applyFont="1" applyBorder="1" applyAlignment="1">
      <alignment vertical="center"/>
    </xf>
    <xf numFmtId="165" fontId="28" fillId="13" borderId="1" xfId="7" applyNumberFormat="1" applyFont="1" applyFill="1" applyBorder="1" applyAlignment="1">
      <alignment horizontal="right"/>
    </xf>
    <xf numFmtId="164" fontId="28" fillId="13" borderId="1" xfId="1" applyNumberFormat="1" applyFont="1" applyFill="1" applyBorder="1" applyAlignment="1">
      <alignment horizontal="right"/>
    </xf>
    <xf numFmtId="0" fontId="28" fillId="13" borderId="1" xfId="0" applyFont="1" applyFill="1" applyBorder="1" applyAlignment="1">
      <alignment horizontal="left"/>
    </xf>
    <xf numFmtId="0" fontId="36" fillId="13" borderId="1" xfId="0" applyFont="1" applyFill="1" applyBorder="1" applyAlignment="1">
      <alignment horizontal="left" vertical="top"/>
    </xf>
    <xf numFmtId="168" fontId="34" fillId="12" borderId="1" xfId="6" applyNumberFormat="1" applyFont="1" applyFill="1" applyBorder="1" applyAlignment="1">
      <alignment vertical="center"/>
    </xf>
    <xf numFmtId="168" fontId="35" fillId="0" borderId="1" xfId="6" applyNumberFormat="1" applyFont="1" applyBorder="1" applyAlignment="1">
      <alignment vertical="center"/>
    </xf>
    <xf numFmtId="0" fontId="37" fillId="5" borderId="0" xfId="3" applyFont="1" applyFill="1" applyAlignment="1">
      <alignment vertical="center" wrapText="1"/>
    </xf>
    <xf numFmtId="168" fontId="0" fillId="0" borderId="1" xfId="0" applyNumberFormat="1" applyBorder="1"/>
    <xf numFmtId="165" fontId="1" fillId="0" borderId="1" xfId="7" applyNumberFormat="1" applyFont="1" applyFill="1" applyBorder="1" applyAlignment="1">
      <alignment horizontal="right"/>
    </xf>
    <xf numFmtId="164" fontId="0" fillId="0" borderId="1" xfId="1" applyNumberFormat="1" applyFont="1" applyFill="1" applyBorder="1" applyAlignment="1">
      <alignment horizontal="right"/>
    </xf>
    <xf numFmtId="165" fontId="28" fillId="13" borderId="1" xfId="7" applyNumberFormat="1" applyFont="1" applyFill="1" applyBorder="1" applyAlignment="1">
      <alignment horizontal="left"/>
    </xf>
    <xf numFmtId="164" fontId="28" fillId="13" borderId="1" xfId="1" applyNumberFormat="1" applyFont="1" applyFill="1" applyBorder="1" applyAlignment="1">
      <alignment horizontal="left"/>
    </xf>
    <xf numFmtId="0" fontId="5" fillId="2" borderId="0" xfId="3" applyFont="1" applyFill="1" applyAlignment="1">
      <alignment vertical="center" wrapText="1"/>
    </xf>
    <xf numFmtId="0" fontId="12" fillId="4" borderId="0" xfId="2" applyFont="1" applyFill="1" applyAlignment="1">
      <alignment horizontal="left" vertical="top"/>
    </xf>
    <xf numFmtId="0" fontId="16" fillId="0" borderId="0" xfId="0" applyFont="1"/>
    <xf numFmtId="14" fontId="6" fillId="0" borderId="0" xfId="0" applyNumberFormat="1" applyFont="1"/>
    <xf numFmtId="169" fontId="6" fillId="0" borderId="0" xfId="0" applyNumberFormat="1" applyFont="1"/>
    <xf numFmtId="0" fontId="38" fillId="0" borderId="1" xfId="0" applyFont="1" applyBorder="1" applyAlignment="1">
      <alignment vertical="center"/>
    </xf>
    <xf numFmtId="0" fontId="38" fillId="0" borderId="1" xfId="0" applyFont="1" applyBorder="1" applyAlignment="1">
      <alignment horizontal="left" vertical="center"/>
    </xf>
    <xf numFmtId="3" fontId="27" fillId="0" borderId="1" xfId="0" applyNumberFormat="1" applyFont="1" applyBorder="1" applyAlignment="1">
      <alignment horizontal="right" vertical="center"/>
    </xf>
    <xf numFmtId="3" fontId="39" fillId="0" borderId="1" xfId="0" applyNumberFormat="1" applyFont="1" applyBorder="1" applyAlignment="1">
      <alignment horizontal="right" vertical="center"/>
    </xf>
    <xf numFmtId="3" fontId="39" fillId="0" borderId="1" xfId="1" applyNumberFormat="1" applyFont="1" applyFill="1" applyBorder="1" applyAlignment="1">
      <alignment vertical="center"/>
    </xf>
    <xf numFmtId="0" fontId="39" fillId="0" borderId="1" xfId="0" applyFont="1" applyBorder="1" applyAlignment="1">
      <alignment vertical="center"/>
    </xf>
    <xf numFmtId="169" fontId="39" fillId="0" borderId="1" xfId="0" applyNumberFormat="1" applyFont="1" applyBorder="1" applyAlignment="1">
      <alignment vertical="center"/>
    </xf>
    <xf numFmtId="3" fontId="38" fillId="0" borderId="1" xfId="0" applyNumberFormat="1" applyFont="1" applyBorder="1" applyAlignment="1">
      <alignment horizontal="right" vertical="center"/>
    </xf>
    <xf numFmtId="14" fontId="40" fillId="10" borderId="7" xfId="0" applyNumberFormat="1" applyFont="1" applyFill="1" applyBorder="1" applyAlignment="1">
      <alignment vertical="top" wrapText="1"/>
    </xf>
    <xf numFmtId="1" fontId="40" fillId="10" borderId="7" xfId="0" applyNumberFormat="1" applyFont="1" applyFill="1" applyBorder="1" applyAlignment="1">
      <alignment horizontal="left" vertical="top" wrapText="1"/>
    </xf>
    <xf numFmtId="1" fontId="40" fillId="10" borderId="7" xfId="0" applyNumberFormat="1" applyFont="1" applyFill="1" applyBorder="1" applyAlignment="1">
      <alignment horizontal="left" wrapText="1"/>
    </xf>
    <xf numFmtId="1" fontId="40" fillId="10" borderId="7" xfId="4" applyNumberFormat="1" applyFont="1" applyFill="1" applyBorder="1" applyAlignment="1">
      <alignment horizontal="left" wrapText="1"/>
    </xf>
    <xf numFmtId="169" fontId="40" fillId="10" borderId="7" xfId="0" applyNumberFormat="1" applyFont="1" applyFill="1" applyBorder="1" applyAlignment="1">
      <alignment horizontal="left" wrapText="1"/>
    </xf>
    <xf numFmtId="3" fontId="26" fillId="3" borderId="4" xfId="1" applyNumberFormat="1" applyFont="1" applyFill="1" applyBorder="1" applyAlignment="1">
      <alignment horizontal="right" wrapText="1"/>
    </xf>
    <xf numFmtId="3" fontId="26" fillId="3" borderId="4" xfId="1" applyNumberFormat="1" applyFont="1" applyFill="1" applyBorder="1" applyAlignment="1">
      <alignment horizontal="left" vertical="top" wrapText="1"/>
    </xf>
    <xf numFmtId="1" fontId="26" fillId="3" borderId="4" xfId="1" applyNumberFormat="1" applyFont="1" applyFill="1" applyBorder="1" applyAlignment="1">
      <alignment horizontal="left" vertical="top" wrapText="1"/>
    </xf>
    <xf numFmtId="3" fontId="26" fillId="3" borderId="4" xfId="1" applyNumberFormat="1" applyFont="1" applyFill="1" applyBorder="1" applyAlignment="1">
      <alignment vertical="top" wrapText="1"/>
    </xf>
    <xf numFmtId="0" fontId="26" fillId="3" borderId="4" xfId="4" applyFont="1" applyFill="1" applyBorder="1" applyAlignment="1">
      <alignment horizontal="left" vertical="top" wrapText="1"/>
    </xf>
    <xf numFmtId="0" fontId="26" fillId="3" borderId="4" xfId="4" applyFont="1" applyFill="1" applyBorder="1" applyAlignment="1">
      <alignment vertical="top" wrapText="1"/>
    </xf>
    <xf numFmtId="169" fontId="26" fillId="3" borderId="4" xfId="4" applyNumberFormat="1" applyFont="1" applyFill="1" applyBorder="1" applyAlignment="1">
      <alignment horizontal="left" vertical="top" wrapText="1"/>
    </xf>
    <xf numFmtId="3" fontId="26" fillId="3" borderId="1" xfId="1" applyNumberFormat="1" applyFont="1" applyFill="1" applyBorder="1" applyAlignment="1">
      <alignment vertical="top" wrapText="1"/>
    </xf>
    <xf numFmtId="0" fontId="26" fillId="3" borderId="1" xfId="4" applyFont="1" applyFill="1" applyBorder="1" applyAlignment="1">
      <alignment vertical="top" wrapText="1"/>
    </xf>
    <xf numFmtId="169" fontId="26" fillId="3" borderId="1" xfId="4" applyNumberFormat="1" applyFont="1" applyFill="1" applyBorder="1" applyAlignment="1">
      <alignment vertical="top" wrapText="1"/>
    </xf>
    <xf numFmtId="0" fontId="41" fillId="2" borderId="0" xfId="0" applyFont="1" applyFill="1" applyAlignment="1">
      <alignment vertical="center"/>
    </xf>
    <xf numFmtId="169" fontId="41" fillId="2" borderId="0" xfId="0" applyNumberFormat="1" applyFont="1" applyFill="1" applyAlignment="1">
      <alignment vertical="center"/>
    </xf>
    <xf numFmtId="0" fontId="41" fillId="2" borderId="33" xfId="0" applyFont="1" applyFill="1" applyBorder="1" applyAlignment="1">
      <alignment vertical="center"/>
    </xf>
    <xf numFmtId="14" fontId="5" fillId="0" borderId="0" xfId="3" applyNumberFormat="1" applyFont="1" applyAlignment="1">
      <alignment vertical="center" wrapText="1"/>
    </xf>
    <xf numFmtId="1" fontId="5" fillId="5" borderId="0" xfId="3" applyNumberFormat="1" applyFont="1" applyFill="1" applyAlignment="1">
      <alignment vertical="center" wrapText="1"/>
    </xf>
    <xf numFmtId="169" fontId="5" fillId="5" borderId="0" xfId="3" applyNumberFormat="1" applyFont="1" applyFill="1" applyAlignment="1">
      <alignment vertical="center" wrapText="1"/>
    </xf>
    <xf numFmtId="0" fontId="32" fillId="2" borderId="0" xfId="0" applyFont="1" applyFill="1" applyAlignment="1">
      <alignment horizontal="left" vertical="center" wrapText="1"/>
    </xf>
    <xf numFmtId="0" fontId="33" fillId="0" borderId="0" xfId="0" applyFont="1" applyAlignment="1">
      <alignment horizontal="left"/>
    </xf>
    <xf numFmtId="0" fontId="31" fillId="2" borderId="0" xfId="0" applyFont="1" applyFill="1" applyAlignment="1">
      <alignment horizontal="left" vertical="center" wrapText="1"/>
    </xf>
    <xf numFmtId="0" fontId="19" fillId="0" borderId="0" xfId="0" applyFont="1" applyAlignment="1">
      <alignment horizontal="left" vertical="center"/>
    </xf>
    <xf numFmtId="0" fontId="18" fillId="0" borderId="0" xfId="0" applyFont="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6" fillId="0" borderId="3" xfId="0" applyFont="1" applyBorder="1" applyAlignment="1">
      <alignment horizontal="left" vertical="top" wrapText="1"/>
    </xf>
    <xf numFmtId="2" fontId="6" fillId="0" borderId="15" xfId="0" applyNumberFormat="1" applyFont="1" applyBorder="1"/>
    <xf numFmtId="0" fontId="6" fillId="0" borderId="15" xfId="0" applyFont="1" applyBorder="1"/>
    <xf numFmtId="0" fontId="29" fillId="11" borderId="15" xfId="0" applyFont="1" applyFill="1" applyBorder="1" applyAlignment="1">
      <alignment horizontal="left"/>
    </xf>
    <xf numFmtId="0" fontId="6" fillId="0" borderId="15" xfId="0" applyFont="1" applyBorder="1" applyAlignment="1">
      <alignment horizontal="left" vertical="center" indent="1"/>
    </xf>
    <xf numFmtId="0" fontId="29" fillId="11" borderId="15" xfId="0" applyFont="1" applyFill="1" applyBorder="1"/>
    <xf numFmtId="14" fontId="38" fillId="0" borderId="1" xfId="0" applyNumberFormat="1" applyFont="1" applyBorder="1" applyAlignment="1">
      <alignment horizontal="right"/>
    </xf>
    <xf numFmtId="14" fontId="38" fillId="0" borderId="32" xfId="0" applyNumberFormat="1" applyFont="1" applyBorder="1" applyAlignment="1">
      <alignment horizontal="right"/>
    </xf>
    <xf numFmtId="0" fontId="33" fillId="0" borderId="0" xfId="0" applyFont="1" applyAlignment="1">
      <alignment horizontal="left"/>
    </xf>
    <xf numFmtId="0" fontId="31" fillId="2" borderId="0" xfId="0" applyFont="1" applyFill="1" applyAlignment="1">
      <alignment horizontal="left" wrapText="1"/>
    </xf>
    <xf numFmtId="0" fontId="32" fillId="2" borderId="0" xfId="0" applyFont="1" applyFill="1" applyAlignment="1">
      <alignment horizontal="left" vertical="center" wrapText="1"/>
    </xf>
    <xf numFmtId="0" fontId="12" fillId="0" borderId="0" xfId="2" applyFont="1" applyAlignment="1">
      <alignment horizontal="center" vertical="top"/>
    </xf>
    <xf numFmtId="0" fontId="11" fillId="5" borderId="0" xfId="3" applyFont="1" applyFill="1" applyAlignment="1">
      <alignment horizontal="center" vertical="center" wrapText="1"/>
    </xf>
    <xf numFmtId="0" fontId="12" fillId="4" borderId="0" xfId="2" applyFont="1" applyFill="1" applyAlignment="1">
      <alignment horizontal="center" vertical="top"/>
    </xf>
    <xf numFmtId="0" fontId="17" fillId="0" borderId="0" xfId="0" applyFont="1" applyAlignment="1">
      <alignment horizontal="center"/>
    </xf>
    <xf numFmtId="0" fontId="16" fillId="0" borderId="0" xfId="0" applyFont="1" applyAlignment="1">
      <alignment horizontal="center" wrapText="1"/>
    </xf>
    <xf numFmtId="0" fontId="16" fillId="0" borderId="0" xfId="0" applyFont="1" applyAlignment="1">
      <alignment horizontal="center"/>
    </xf>
    <xf numFmtId="0" fontId="31" fillId="2" borderId="0" xfId="0" applyFont="1" applyFill="1" applyAlignment="1">
      <alignment horizontal="left" vertical="center" wrapText="1"/>
    </xf>
    <xf numFmtId="0" fontId="42" fillId="4" borderId="0" xfId="2" applyFont="1" applyFill="1" applyAlignment="1">
      <alignment horizontal="left" vertical="top"/>
    </xf>
    <xf numFmtId="0" fontId="26" fillId="3" borderId="1" xfId="4" applyFont="1" applyFill="1" applyBorder="1" applyAlignment="1">
      <alignment horizontal="left" vertical="top" wrapText="1"/>
    </xf>
    <xf numFmtId="3" fontId="26" fillId="3" borderId="1" xfId="1" applyNumberFormat="1" applyFont="1" applyFill="1" applyBorder="1" applyAlignment="1">
      <alignment horizontal="left" vertical="top" wrapText="1"/>
    </xf>
    <xf numFmtId="0" fontId="42" fillId="0" borderId="0" xfId="2" applyFont="1" applyAlignment="1">
      <alignment horizontal="left" vertical="top"/>
    </xf>
    <xf numFmtId="0" fontId="42" fillId="5" borderId="0" xfId="3" applyFont="1" applyFill="1" applyAlignment="1">
      <alignment horizontal="left" vertical="center" wrapText="1"/>
    </xf>
    <xf numFmtId="0" fontId="12" fillId="0" borderId="0" xfId="2" applyFont="1" applyAlignment="1">
      <alignment horizontal="left" vertical="top"/>
    </xf>
    <xf numFmtId="0" fontId="2" fillId="0" borderId="0" xfId="0" applyFont="1" applyAlignment="1">
      <alignment vertical="top" wrapText="1"/>
    </xf>
    <xf numFmtId="0" fontId="17" fillId="0" borderId="0" xfId="0" applyFont="1" applyAlignment="1">
      <alignment horizontal="left" vertical="center"/>
    </xf>
    <xf numFmtId="0" fontId="21" fillId="7" borderId="25" xfId="0" applyFont="1" applyFill="1" applyBorder="1" applyAlignment="1">
      <alignment vertical="top" wrapText="1"/>
    </xf>
    <xf numFmtId="0" fontId="21" fillId="7" borderId="24" xfId="0" applyFont="1" applyFill="1" applyBorder="1" applyAlignment="1">
      <alignment vertical="top" wrapText="1"/>
    </xf>
    <xf numFmtId="0" fontId="12" fillId="0" borderId="22" xfId="2" applyFont="1" applyBorder="1" applyAlignment="1">
      <alignment horizontal="center" vertical="top"/>
    </xf>
    <xf numFmtId="0" fontId="21" fillId="7" borderId="18" xfId="0" applyFont="1" applyFill="1" applyBorder="1" applyAlignment="1">
      <alignment horizontal="left" vertical="top" wrapText="1"/>
    </xf>
    <xf numFmtId="0" fontId="21" fillId="7" borderId="17" xfId="0" applyFont="1" applyFill="1" applyBorder="1" applyAlignment="1">
      <alignment horizontal="left" vertical="top" wrapText="1"/>
    </xf>
    <xf numFmtId="0" fontId="23" fillId="9" borderId="25" xfId="0" applyFont="1" applyFill="1" applyBorder="1" applyAlignment="1">
      <alignment horizontal="center" vertical="center"/>
    </xf>
    <xf numFmtId="0" fontId="23" fillId="9" borderId="29" xfId="0" applyFont="1" applyFill="1" applyBorder="1" applyAlignment="1">
      <alignment horizontal="center" vertical="center"/>
    </xf>
    <xf numFmtId="0" fontId="23" fillId="9" borderId="28" xfId="0" applyFont="1" applyFill="1" applyBorder="1" applyAlignment="1">
      <alignment horizontal="center" vertical="center"/>
    </xf>
    <xf numFmtId="0" fontId="18" fillId="0" borderId="5" xfId="0" applyFont="1" applyBorder="1" applyAlignment="1">
      <alignment horizontal="left" vertical="top" wrapText="1"/>
    </xf>
    <xf numFmtId="0" fontId="18" fillId="0" borderId="0" xfId="0" applyFont="1" applyAlignment="1">
      <alignment horizontal="left" vertical="top" wrapText="1"/>
    </xf>
    <xf numFmtId="0" fontId="23" fillId="9" borderId="5" xfId="0" applyFont="1" applyFill="1" applyBorder="1" applyAlignment="1">
      <alignment horizontal="center" vertical="center"/>
    </xf>
    <xf numFmtId="0" fontId="23" fillId="9" borderId="0" xfId="0" applyFont="1" applyFill="1" applyAlignment="1">
      <alignment horizontal="center" vertical="center"/>
    </xf>
    <xf numFmtId="0" fontId="0" fillId="0" borderId="5" xfId="0" applyBorder="1" applyAlignment="1">
      <alignment horizontal="left" vertical="top" wrapText="1"/>
    </xf>
    <xf numFmtId="0" fontId="0" fillId="0" borderId="0" xfId="0" applyAlignment="1">
      <alignment horizontal="left" vertical="top" wrapText="1"/>
    </xf>
    <xf numFmtId="0" fontId="0" fillId="0" borderId="25" xfId="0" applyBorder="1" applyAlignment="1">
      <alignment horizontal="left" vertical="top" wrapText="1"/>
    </xf>
    <xf numFmtId="0" fontId="0" fillId="0" borderId="29" xfId="0" applyBorder="1" applyAlignment="1">
      <alignment horizontal="left" vertical="top" wrapText="1"/>
    </xf>
    <xf numFmtId="0" fontId="0" fillId="0" borderId="28" xfId="0" applyBorder="1" applyAlignment="1">
      <alignment horizontal="left" vertical="top" wrapText="1"/>
    </xf>
    <xf numFmtId="0" fontId="19" fillId="0" borderId="0" xfId="0" applyFont="1" applyAlignment="1">
      <alignment horizontal="left" vertical="center"/>
    </xf>
    <xf numFmtId="0" fontId="6" fillId="0" borderId="3" xfId="0" applyFont="1" applyBorder="1" applyAlignment="1">
      <alignment horizontal="left" vertical="top" wrapText="1"/>
    </xf>
    <xf numFmtId="0" fontId="25" fillId="0" borderId="12" xfId="0" applyFont="1" applyBorder="1" applyAlignment="1">
      <alignment vertical="top" wrapText="1"/>
    </xf>
    <xf numFmtId="0" fontId="25" fillId="0" borderId="6" xfId="0" applyFont="1" applyBorder="1" applyAlignment="1">
      <alignment vertical="top" wrapText="1"/>
    </xf>
    <xf numFmtId="0" fontId="25" fillId="0" borderId="13" xfId="0" applyFont="1" applyBorder="1" applyAlignment="1">
      <alignment vertical="top" wrapText="1"/>
    </xf>
    <xf numFmtId="0" fontId="6" fillId="0" borderId="12" xfId="0" applyFont="1" applyBorder="1" applyAlignment="1">
      <alignment horizontal="center" vertical="top" wrapText="1"/>
    </xf>
    <xf numFmtId="0" fontId="6" fillId="0" borderId="6" xfId="0" applyFont="1" applyBorder="1" applyAlignment="1">
      <alignment horizontal="center" vertical="top" wrapText="1"/>
    </xf>
    <xf numFmtId="0" fontId="6" fillId="0" borderId="3" xfId="0" applyFont="1" applyBorder="1" applyAlignment="1">
      <alignment horizontal="center" vertical="top" wrapText="1"/>
    </xf>
    <xf numFmtId="0" fontId="6" fillId="0" borderId="3" xfId="0" applyFont="1" applyBorder="1" applyAlignment="1">
      <alignment horizontal="center" vertical="top"/>
    </xf>
    <xf numFmtId="0" fontId="6" fillId="2" borderId="3" xfId="0" applyFont="1" applyFill="1" applyBorder="1" applyAlignment="1">
      <alignment horizontal="center" vertical="top" wrapText="1"/>
    </xf>
    <xf numFmtId="0" fontId="25" fillId="0" borderId="12" xfId="0" applyFont="1" applyBorder="1" applyAlignment="1">
      <alignment horizontal="center" vertical="top" wrapText="1"/>
    </xf>
    <xf numFmtId="0" fontId="25" fillId="0" borderId="6" xfId="0" applyFont="1" applyBorder="1" applyAlignment="1">
      <alignment horizontal="center" vertical="top" wrapText="1"/>
    </xf>
    <xf numFmtId="0" fontId="25" fillId="0" borderId="2" xfId="0" applyFont="1" applyBorder="1" applyAlignment="1">
      <alignment horizontal="center" vertical="top" wrapText="1"/>
    </xf>
    <xf numFmtId="0" fontId="2" fillId="2" borderId="0" xfId="0" applyFont="1" applyFill="1"/>
    <xf numFmtId="0" fontId="11" fillId="5" borderId="0" xfId="3" applyFont="1" applyFill="1" applyAlignment="1">
      <alignment horizontal="left" vertical="center" wrapText="1"/>
    </xf>
    <xf numFmtId="0" fontId="11" fillId="5" borderId="0" xfId="3" applyFont="1" applyFill="1" applyAlignment="1">
      <alignment vertical="center" wrapText="1"/>
    </xf>
    <xf numFmtId="0" fontId="2" fillId="0" borderId="0" xfId="0" applyFont="1"/>
    <xf numFmtId="0" fontId="12" fillId="4" borderId="0" xfId="2" applyFont="1" applyFill="1" applyAlignment="1">
      <alignment horizontal="left" vertical="top"/>
    </xf>
    <xf numFmtId="0" fontId="5" fillId="4" borderId="0" xfId="3" applyFont="1" applyFill="1" applyAlignment="1">
      <alignment vertical="center" wrapText="1"/>
    </xf>
    <xf numFmtId="0" fontId="43" fillId="2" borderId="0" xfId="0" applyFont="1" applyFill="1" applyAlignment="1">
      <alignment horizontal="left" vertical="center"/>
    </xf>
    <xf numFmtId="0" fontId="44" fillId="2" borderId="0" xfId="0" applyFont="1" applyFill="1"/>
    <xf numFmtId="0" fontId="45" fillId="2" borderId="0" xfId="0" applyFont="1" applyFill="1" applyAlignment="1">
      <alignment horizontal="center"/>
    </xf>
    <xf numFmtId="0" fontId="45" fillId="0" borderId="0" xfId="0" applyFont="1" applyAlignment="1">
      <alignment horizontal="center"/>
    </xf>
    <xf numFmtId="0" fontId="45" fillId="10" borderId="8" xfId="0" applyFont="1" applyFill="1" applyBorder="1" applyAlignment="1">
      <alignment horizontal="center" vertical="center"/>
    </xf>
    <xf numFmtId="0" fontId="45" fillId="10" borderId="35" xfId="0" applyFont="1" applyFill="1" applyBorder="1" applyAlignment="1">
      <alignment horizontal="center" vertical="center"/>
    </xf>
    <xf numFmtId="0" fontId="45" fillId="10" borderId="9"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8" fillId="2" borderId="30" xfId="0" applyFont="1" applyFill="1" applyBorder="1" applyAlignment="1">
      <alignment horizontal="center" vertical="center"/>
    </xf>
    <xf numFmtId="0" fontId="8" fillId="2" borderId="0" xfId="0" applyFont="1" applyFill="1" applyAlignment="1">
      <alignment horizontal="center"/>
    </xf>
    <xf numFmtId="0" fontId="8" fillId="2" borderId="5" xfId="0" applyFont="1" applyFill="1" applyBorder="1" applyAlignment="1">
      <alignment horizontal="left" vertical="center" wrapText="1"/>
    </xf>
    <xf numFmtId="0" fontId="8" fillId="2" borderId="0" xfId="0" applyFont="1" applyFill="1" applyAlignment="1">
      <alignment horizontal="left" vertical="center" wrapText="1"/>
    </xf>
    <xf numFmtId="0" fontId="8" fillId="2" borderId="0" xfId="0" applyFont="1" applyFill="1" applyAlignment="1">
      <alignment horizontal="left" vertical="center" wrapText="1"/>
    </xf>
    <xf numFmtId="0" fontId="2" fillId="2" borderId="0" xfId="0" applyFont="1" applyFill="1" applyAlignment="1">
      <alignment horizontal="left"/>
    </xf>
    <xf numFmtId="0" fontId="8" fillId="2" borderId="0" xfId="0" applyFont="1" applyFill="1" applyAlignment="1">
      <alignment horizontal="left" vertical="center"/>
    </xf>
    <xf numFmtId="0" fontId="8" fillId="2" borderId="30" xfId="0" applyFont="1" applyFill="1" applyBorder="1" applyAlignment="1">
      <alignment horizontal="left" vertical="center"/>
    </xf>
    <xf numFmtId="0" fontId="8" fillId="2" borderId="0" xfId="0" applyFont="1" applyFill="1" applyAlignment="1">
      <alignment horizontal="left"/>
    </xf>
    <xf numFmtId="3" fontId="2" fillId="2" borderId="0" xfId="0" applyNumberFormat="1" applyFont="1" applyFill="1" applyAlignment="1">
      <alignment horizontal="left"/>
    </xf>
    <xf numFmtId="0" fontId="10" fillId="3" borderId="6"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36" xfId="0" applyFont="1" applyFill="1" applyBorder="1" applyAlignment="1">
      <alignment horizontal="center" vertical="center" wrapText="1"/>
    </xf>
    <xf numFmtId="0" fontId="10" fillId="3" borderId="37" xfId="0" applyFont="1" applyFill="1" applyBorder="1" applyAlignment="1">
      <alignment horizontal="center" vertical="center" wrapText="1"/>
    </xf>
    <xf numFmtId="170" fontId="10" fillId="3" borderId="1" xfId="0" applyNumberFormat="1" applyFont="1" applyFill="1" applyBorder="1" applyAlignment="1">
      <alignment horizontal="center" vertical="center" wrapText="1"/>
    </xf>
    <xf numFmtId="170" fontId="10" fillId="0" borderId="0" xfId="0" applyNumberFormat="1" applyFont="1" applyAlignment="1">
      <alignment horizontal="center" vertical="center" wrapText="1"/>
    </xf>
    <xf numFmtId="0" fontId="10" fillId="3" borderId="1" xfId="0" applyFont="1" applyFill="1" applyBorder="1" applyAlignment="1">
      <alignment vertical="center" wrapText="1"/>
    </xf>
    <xf numFmtId="3" fontId="2" fillId="2" borderId="0" xfId="0" applyNumberFormat="1" applyFont="1" applyFill="1"/>
    <xf numFmtId="0" fontId="2" fillId="4" borderId="38" xfId="0" applyFont="1" applyFill="1" applyBorder="1"/>
    <xf numFmtId="164" fontId="2" fillId="4" borderId="39" xfId="1" applyNumberFormat="1" applyFont="1" applyFill="1" applyBorder="1"/>
    <xf numFmtId="0" fontId="2" fillId="2" borderId="1" xfId="0" applyFont="1" applyFill="1" applyBorder="1"/>
    <xf numFmtId="170" fontId="2" fillId="0" borderId="1" xfId="1" applyNumberFormat="1" applyFont="1" applyFill="1" applyBorder="1"/>
    <xf numFmtId="170" fontId="2" fillId="0" borderId="0" xfId="1" applyNumberFormat="1" applyFont="1" applyFill="1" applyBorder="1"/>
    <xf numFmtId="0" fontId="2" fillId="4" borderId="36" xfId="0" applyFont="1" applyFill="1" applyBorder="1" applyAlignment="1">
      <alignment horizontal="left"/>
    </xf>
    <xf numFmtId="0" fontId="2" fillId="4" borderId="37" xfId="0" applyFont="1" applyFill="1" applyBorder="1" applyAlignment="1">
      <alignment horizontal="left"/>
    </xf>
    <xf numFmtId="41" fontId="2" fillId="4" borderId="40" xfId="0" applyNumberFormat="1" applyFont="1" applyFill="1" applyBorder="1"/>
    <xf numFmtId="3" fontId="8" fillId="2" borderId="0" xfId="0" applyNumberFormat="1" applyFont="1" applyFill="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0" fontId="2" fillId="2" borderId="0" xfId="0" applyFont="1" applyFill="1"/>
    <xf numFmtId="0" fontId="2" fillId="2" borderId="34" xfId="0" applyFont="1" applyFill="1" applyBorder="1"/>
    <xf numFmtId="170" fontId="2" fillId="2" borderId="0" xfId="1" applyNumberFormat="1" applyFont="1" applyFill="1" applyBorder="1"/>
    <xf numFmtId="164" fontId="2" fillId="2" borderId="36" xfId="1" applyNumberFormat="1" applyFont="1" applyFill="1" applyBorder="1" applyAlignment="1">
      <alignment horizontal="left"/>
    </xf>
    <xf numFmtId="164" fontId="2" fillId="2" borderId="37" xfId="1" applyNumberFormat="1" applyFont="1" applyFill="1" applyBorder="1" applyAlignment="1">
      <alignment horizontal="left"/>
    </xf>
    <xf numFmtId="164" fontId="2" fillId="0" borderId="1" xfId="1" applyNumberFormat="1" applyFont="1" applyFill="1" applyBorder="1" applyAlignment="1"/>
    <xf numFmtId="164" fontId="2" fillId="2" borderId="3" xfId="1" applyNumberFormat="1" applyFont="1" applyFill="1" applyBorder="1" applyAlignment="1">
      <alignment horizontal="left"/>
    </xf>
    <xf numFmtId="164" fontId="2" fillId="2" borderId="0" xfId="1" applyNumberFormat="1" applyFont="1" applyFill="1" applyBorder="1" applyAlignment="1">
      <alignment horizontal="left"/>
    </xf>
    <xf numFmtId="164" fontId="2" fillId="0" borderId="0" xfId="1" applyNumberFormat="1" applyFont="1" applyFill="1" applyBorder="1" applyAlignment="1"/>
    <xf numFmtId="3" fontId="8" fillId="2" borderId="33" xfId="0" applyNumberFormat="1" applyFont="1" applyFill="1" applyBorder="1" applyAlignment="1">
      <alignment horizontal="center"/>
    </xf>
    <xf numFmtId="0" fontId="8" fillId="2" borderId="33" xfId="0" applyFont="1" applyFill="1" applyBorder="1" applyAlignment="1">
      <alignment horizontal="center"/>
    </xf>
    <xf numFmtId="164" fontId="2" fillId="2" borderId="5" xfId="1" applyNumberFormat="1" applyFont="1" applyFill="1" applyBorder="1" applyAlignment="1">
      <alignment horizontal="left"/>
    </xf>
    <xf numFmtId="164" fontId="2" fillId="2" borderId="0" xfId="1" applyNumberFormat="1" applyFont="1" applyFill="1" applyBorder="1" applyAlignment="1">
      <alignment horizontal="left"/>
    </xf>
    <xf numFmtId="0" fontId="8" fillId="10" borderId="41" xfId="0" applyFont="1" applyFill="1" applyBorder="1" applyAlignment="1">
      <alignment horizontal="center" vertical="center"/>
    </xf>
    <xf numFmtId="0" fontId="8" fillId="10" borderId="42" xfId="0" applyFont="1" applyFill="1" applyBorder="1" applyAlignment="1">
      <alignment horizontal="center" vertical="center"/>
    </xf>
    <xf numFmtId="0" fontId="8" fillId="0" borderId="5" xfId="0" applyFont="1" applyBorder="1" applyAlignment="1">
      <alignment horizontal="left" vertical="center" wrapText="1"/>
    </xf>
    <xf numFmtId="0" fontId="8" fillId="0" borderId="0" xfId="0" applyFont="1" applyAlignment="1">
      <alignment horizontal="left" vertical="center" wrapText="1"/>
    </xf>
    <xf numFmtId="0" fontId="2" fillId="2" borderId="0" xfId="0" applyFont="1" applyFill="1" applyAlignment="1">
      <alignment wrapText="1"/>
    </xf>
    <xf numFmtId="0" fontId="8" fillId="2" borderId="0" xfId="0" applyFont="1" applyFill="1" applyAlignment="1">
      <alignment horizontal="left" vertical="center"/>
    </xf>
    <xf numFmtId="0" fontId="8" fillId="2" borderId="30" xfId="0" applyFont="1" applyFill="1" applyBorder="1" applyAlignment="1">
      <alignment horizontal="left" vertical="center"/>
    </xf>
    <xf numFmtId="0" fontId="8" fillId="2" borderId="0" xfId="0" applyFont="1" applyFill="1" applyAlignment="1">
      <alignment horizontal="center" wrapText="1"/>
    </xf>
    <xf numFmtId="0" fontId="8" fillId="0" borderId="0" xfId="0" applyFont="1" applyAlignment="1">
      <alignment horizontal="center"/>
    </xf>
    <xf numFmtId="16" fontId="8" fillId="0" borderId="0" xfId="0" applyNumberFormat="1" applyFont="1" applyAlignment="1">
      <alignment horizontal="center"/>
    </xf>
    <xf numFmtId="16" fontId="8"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4" borderId="39" xfId="7" applyFont="1" applyFill="1" applyBorder="1"/>
    <xf numFmtId="0" fontId="2" fillId="4" borderId="39" xfId="0" applyFont="1" applyFill="1" applyBorder="1"/>
    <xf numFmtId="41" fontId="2" fillId="4" borderId="39" xfId="1" applyNumberFormat="1" applyFont="1" applyFill="1" applyBorder="1"/>
    <xf numFmtId="41" fontId="2" fillId="4" borderId="39" xfId="0" applyNumberFormat="1" applyFont="1" applyFill="1" applyBorder="1"/>
    <xf numFmtId="41" fontId="2" fillId="4" borderId="43" xfId="1" applyNumberFormat="1" applyFont="1" applyFill="1" applyBorder="1"/>
    <xf numFmtId="164" fontId="2" fillId="0" borderId="32" xfId="1" applyNumberFormat="1" applyFont="1" applyFill="1" applyBorder="1" applyAlignment="1">
      <alignment horizontal="left"/>
    </xf>
    <xf numFmtId="9" fontId="2" fillId="2" borderId="32" xfId="7" applyFont="1" applyFill="1" applyBorder="1" applyAlignment="1">
      <alignment horizontal="right"/>
    </xf>
    <xf numFmtId="164" fontId="2" fillId="2" borderId="32" xfId="1" applyNumberFormat="1" applyFont="1" applyFill="1" applyBorder="1" applyAlignment="1">
      <alignment horizontal="left"/>
    </xf>
    <xf numFmtId="41" fontId="2" fillId="0" borderId="32" xfId="1" applyNumberFormat="1" applyFont="1" applyFill="1" applyBorder="1" applyAlignment="1">
      <alignment horizontal="left"/>
    </xf>
    <xf numFmtId="41" fontId="2" fillId="2" borderId="10" xfId="1" applyNumberFormat="1" applyFont="1" applyFill="1" applyBorder="1" applyAlignment="1">
      <alignment horizontal="left"/>
    </xf>
    <xf numFmtId="3" fontId="8"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7" applyFont="1" applyFill="1" applyBorder="1" applyAlignment="1">
      <alignment horizontal="right"/>
    </xf>
    <xf numFmtId="164" fontId="2" fillId="2" borderId="1" xfId="1" applyNumberFormat="1" applyFont="1" applyFill="1" applyBorder="1" applyAlignment="1">
      <alignment horizontal="left"/>
    </xf>
    <xf numFmtId="41" fontId="2" fillId="0" borderId="1" xfId="1" applyNumberFormat="1" applyFont="1" applyFill="1" applyBorder="1" applyAlignment="1">
      <alignment horizontal="left"/>
    </xf>
    <xf numFmtId="41" fontId="2" fillId="2" borderId="11" xfId="1" applyNumberFormat="1" applyFont="1" applyFill="1" applyBorder="1" applyAlignment="1">
      <alignment horizontal="left"/>
    </xf>
    <xf numFmtId="0" fontId="8" fillId="2" borderId="30" xfId="0" applyFont="1" applyFill="1" applyBorder="1" applyAlignment="1">
      <alignment horizontal="center"/>
    </xf>
    <xf numFmtId="0" fontId="2" fillId="0" borderId="5" xfId="0" applyFont="1" applyBorder="1"/>
    <xf numFmtId="0" fontId="8" fillId="10" borderId="44" xfId="0" applyFont="1" applyFill="1" applyBorder="1" applyAlignment="1">
      <alignment horizontal="center" vertical="center"/>
    </xf>
    <xf numFmtId="0" fontId="8" fillId="2" borderId="5" xfId="0" applyFont="1" applyFill="1" applyBorder="1" applyAlignment="1">
      <alignment vertical="center" wrapText="1"/>
    </xf>
    <xf numFmtId="0" fontId="8" fillId="2" borderId="0" xfId="0" applyFont="1" applyFill="1" applyAlignment="1">
      <alignment vertical="center" wrapText="1"/>
    </xf>
    <xf numFmtId="0" fontId="8" fillId="2" borderId="0" xfId="0" applyFont="1" applyFill="1" applyAlignment="1">
      <alignment vertical="center" wrapText="1"/>
    </xf>
    <xf numFmtId="0" fontId="8" fillId="0" borderId="0" xfId="0" applyFont="1" applyAlignment="1">
      <alignment vertical="center" wrapText="1"/>
    </xf>
    <xf numFmtId="0" fontId="8" fillId="2" borderId="30" xfId="0" applyFont="1" applyFill="1" applyBorder="1"/>
    <xf numFmtId="0" fontId="8" fillId="2" borderId="0" xfId="0" applyFont="1" applyFill="1"/>
    <xf numFmtId="16" fontId="8" fillId="2" borderId="0" xfId="0" applyNumberFormat="1" applyFont="1" applyFill="1"/>
    <xf numFmtId="16" fontId="2" fillId="2" borderId="0" xfId="0" applyNumberFormat="1" applyFont="1" applyFill="1"/>
    <xf numFmtId="0" fontId="10" fillId="3" borderId="1" xfId="0" applyFont="1" applyFill="1" applyBorder="1" applyAlignment="1">
      <alignment horizontal="center" vertical="center" wrapText="1"/>
    </xf>
    <xf numFmtId="0" fontId="10" fillId="3" borderId="45" xfId="0" applyFont="1" applyFill="1" applyBorder="1" applyAlignment="1">
      <alignment horizontal="center" vertical="center" wrapText="1"/>
    </xf>
    <xf numFmtId="0" fontId="10" fillId="3" borderId="46" xfId="0" applyFont="1" applyFill="1" applyBorder="1" applyAlignment="1">
      <alignment horizontal="center" vertical="center" wrapText="1"/>
    </xf>
    <xf numFmtId="0" fontId="10" fillId="3" borderId="47" xfId="0" applyFont="1" applyFill="1" applyBorder="1" applyAlignment="1">
      <alignment vertical="center" wrapText="1"/>
    </xf>
    <xf numFmtId="0" fontId="8" fillId="0" borderId="30" xfId="0" applyFont="1" applyBorder="1" applyAlignment="1">
      <alignment horizontal="center"/>
    </xf>
    <xf numFmtId="0" fontId="2" fillId="4" borderId="39" xfId="0" applyFont="1" applyFill="1" applyBorder="1" applyAlignment="1">
      <alignment horizontal="left"/>
    </xf>
    <xf numFmtId="164" fontId="2" fillId="10" borderId="48" xfId="1" applyNumberFormat="1" applyFont="1" applyFill="1" applyBorder="1" applyAlignment="1"/>
    <xf numFmtId="0" fontId="2" fillId="4" borderId="49" xfId="0" applyFont="1" applyFill="1" applyBorder="1" applyAlignment="1">
      <alignment horizontal="center"/>
    </xf>
    <xf numFmtId="0" fontId="2" fillId="4" borderId="48" xfId="0" applyFont="1" applyFill="1" applyBorder="1" applyAlignment="1">
      <alignment horizontal="center"/>
    </xf>
    <xf numFmtId="164" fontId="2" fillId="0" borderId="48" xfId="1" applyNumberFormat="1" applyFont="1" applyFill="1" applyBorder="1" applyAlignment="1"/>
    <xf numFmtId="3" fontId="8" fillId="0" borderId="30" xfId="0" applyNumberFormat="1" applyFont="1" applyBorder="1" applyAlignment="1">
      <alignment horizontal="center"/>
    </xf>
    <xf numFmtId="164" fontId="2" fillId="2" borderId="1" xfId="1" applyNumberFormat="1" applyFont="1" applyFill="1" applyBorder="1" applyAlignment="1">
      <alignment horizontal="left"/>
    </xf>
    <xf numFmtId="164" fontId="2" fillId="0" borderId="37" xfId="1" applyNumberFormat="1" applyFont="1" applyFill="1" applyBorder="1" applyAlignment="1"/>
    <xf numFmtId="0" fontId="8" fillId="2" borderId="50" xfId="0" applyFont="1" applyFill="1" applyBorder="1" applyAlignment="1">
      <alignment horizontal="center"/>
    </xf>
    <xf numFmtId="16" fontId="8" fillId="2" borderId="0" xfId="0" applyNumberFormat="1" applyFont="1" applyFill="1" applyAlignment="1">
      <alignment horizontal="center"/>
    </xf>
    <xf numFmtId="0" fontId="2" fillId="2" borderId="30" xfId="0" applyFont="1" applyFill="1" applyBorder="1"/>
    <xf numFmtId="0" fontId="10" fillId="3" borderId="3" xfId="0" applyFont="1" applyFill="1" applyBorder="1" applyAlignment="1">
      <alignment horizontal="center" vertical="center" wrapText="1"/>
    </xf>
    <xf numFmtId="0" fontId="8" fillId="4" borderId="38" xfId="0" applyFont="1" applyFill="1" applyBorder="1"/>
    <xf numFmtId="41" fontId="2" fillId="4" borderId="39" xfId="0" applyNumberFormat="1" applyFont="1" applyFill="1" applyBorder="1" applyAlignment="1">
      <alignment horizontal="right"/>
    </xf>
    <xf numFmtId="164" fontId="2" fillId="4" borderId="39" xfId="1" applyNumberFormat="1" applyFont="1" applyFill="1" applyBorder="1" applyAlignment="1">
      <alignment horizontal="right"/>
    </xf>
    <xf numFmtId="3" fontId="2" fillId="2" borderId="30" xfId="0" applyNumberFormat="1" applyFont="1" applyFill="1" applyBorder="1"/>
    <xf numFmtId="164" fontId="8" fillId="14" borderId="32" xfId="1" applyNumberFormat="1" applyFont="1" applyFill="1" applyBorder="1" applyAlignment="1">
      <alignment horizontal="left"/>
    </xf>
    <xf numFmtId="164" fontId="2" fillId="14" borderId="32" xfId="1" applyNumberFormat="1" applyFont="1" applyFill="1" applyBorder="1" applyAlignment="1">
      <alignment horizontal="right"/>
    </xf>
    <xf numFmtId="164" fontId="2" fillId="2" borderId="0" xfId="0" applyNumberFormat="1" applyFont="1" applyFill="1"/>
    <xf numFmtId="164" fontId="2" fillId="0" borderId="32"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2" xfId="1" applyNumberFormat="1" applyFont="1" applyFill="1" applyBorder="1" applyAlignment="1">
      <alignment horizontal="right"/>
    </xf>
    <xf numFmtId="164" fontId="46" fillId="14" borderId="1" xfId="1" applyNumberFormat="1" applyFont="1" applyFill="1" applyBorder="1" applyAlignment="1">
      <alignment horizontal="right"/>
    </xf>
    <xf numFmtId="164" fontId="8" fillId="14" borderId="1" xfId="1" applyNumberFormat="1" applyFont="1" applyFill="1" applyBorder="1" applyAlignment="1">
      <alignment horizontal="left"/>
    </xf>
    <xf numFmtId="164" fontId="2" fillId="14" borderId="1" xfId="1" applyNumberFormat="1" applyFont="1" applyFill="1" applyBorder="1" applyAlignment="1">
      <alignment horizontal="right"/>
    </xf>
    <xf numFmtId="164" fontId="47" fillId="2"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8" fillId="2" borderId="51" xfId="0" applyFont="1" applyFill="1" applyBorder="1" applyAlignment="1">
      <alignment horizontal="center"/>
    </xf>
    <xf numFmtId="0" fontId="2" fillId="10" borderId="36" xfId="0" applyFont="1" applyFill="1" applyBorder="1" applyAlignment="1">
      <alignment horizontal="center" vertical="center"/>
    </xf>
    <xf numFmtId="0" fontId="2" fillId="10" borderId="42" xfId="0" applyFont="1" applyFill="1" applyBorder="1" applyAlignment="1">
      <alignment horizontal="center" vertical="center"/>
    </xf>
    <xf numFmtId="0" fontId="2" fillId="10" borderId="37" xfId="0" applyFont="1" applyFill="1" applyBorder="1" applyAlignment="1">
      <alignment horizontal="center" vertical="center"/>
    </xf>
    <xf numFmtId="0" fontId="8" fillId="0" borderId="52" xfId="0" applyFont="1" applyBorder="1" applyAlignment="1">
      <alignment horizontal="left" vertical="center"/>
    </xf>
    <xf numFmtId="0" fontId="8" fillId="0" borderId="46" xfId="0" applyFont="1" applyBorder="1" applyAlignment="1">
      <alignment horizontal="left" vertical="center"/>
    </xf>
    <xf numFmtId="16" fontId="8" fillId="2" borderId="30" xfId="0" applyNumberFormat="1" applyFont="1" applyFill="1" applyBorder="1" applyAlignment="1">
      <alignment horizontal="center"/>
    </xf>
    <xf numFmtId="0" fontId="2" fillId="4" borderId="3" xfId="0" applyFont="1" applyFill="1" applyBorder="1"/>
    <xf numFmtId="41" fontId="2" fillId="12" borderId="1" xfId="1" applyNumberFormat="1" applyFont="1" applyFill="1" applyBorder="1"/>
    <xf numFmtId="41" fontId="2" fillId="12" borderId="1" xfId="0" applyNumberFormat="1" applyFont="1" applyFill="1" applyBorder="1" applyAlignment="1">
      <alignment horizontal="right" vertical="top"/>
    </xf>
    <xf numFmtId="41" fontId="2" fillId="12" borderId="1" xfId="1" applyNumberFormat="1" applyFont="1" applyFill="1" applyBorder="1" applyAlignment="1">
      <alignment horizontal="right" vertical="top"/>
    </xf>
    <xf numFmtId="41" fontId="8" fillId="2" borderId="0" xfId="0" applyNumberFormat="1" applyFont="1" applyFill="1" applyAlignment="1">
      <alignment horizontal="center"/>
    </xf>
    <xf numFmtId="4" fontId="8" fillId="2" borderId="0" xfId="0" applyNumberFormat="1" applyFont="1" applyFill="1" applyAlignment="1">
      <alignment horizontal="center"/>
    </xf>
    <xf numFmtId="4" fontId="8" fillId="2" borderId="30" xfId="0" applyNumberFormat="1" applyFont="1" applyFill="1" applyBorder="1" applyAlignment="1">
      <alignment horizontal="center"/>
    </xf>
    <xf numFmtId="4" fontId="8"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3" xfId="1" applyNumberFormat="1" applyFont="1" applyFill="1" applyBorder="1" applyAlignment="1">
      <alignment horizontal="right"/>
    </xf>
    <xf numFmtId="4" fontId="8" fillId="0" borderId="0" xfId="0" applyNumberFormat="1" applyFont="1"/>
    <xf numFmtId="0" fontId="8" fillId="0" borderId="0" xfId="0" applyFont="1"/>
    <xf numFmtId="0" fontId="2" fillId="10" borderId="41" xfId="0" applyFont="1" applyFill="1" applyBorder="1" applyAlignment="1">
      <alignment horizontal="center" vertical="center"/>
    </xf>
    <xf numFmtId="0" fontId="2" fillId="10" borderId="44" xfId="0" applyFont="1" applyFill="1" applyBorder="1" applyAlignment="1">
      <alignment horizontal="center" vertical="center"/>
    </xf>
    <xf numFmtId="167" fontId="2" fillId="12" borderId="1" xfId="1" applyNumberFormat="1" applyFont="1" applyFill="1" applyBorder="1"/>
    <xf numFmtId="167" fontId="2" fillId="12" borderId="1" xfId="0" applyNumberFormat="1" applyFont="1" applyFill="1" applyBorder="1" applyAlignment="1">
      <alignment horizontal="right" vertical="top"/>
    </xf>
    <xf numFmtId="167" fontId="2" fillId="12" borderId="1" xfId="1" applyNumberFormat="1" applyFont="1" applyFill="1" applyBorder="1" applyAlignment="1">
      <alignment horizontal="right" vertical="top"/>
    </xf>
    <xf numFmtId="167" fontId="2" fillId="0" borderId="1" xfId="1" applyNumberFormat="1" applyFont="1" applyFill="1" applyBorder="1" applyAlignment="1">
      <alignment horizontal="left"/>
    </xf>
    <xf numFmtId="167" fontId="2" fillId="0" borderId="1" xfId="1" applyNumberFormat="1" applyFont="1" applyFill="1" applyBorder="1" applyAlignment="1">
      <alignment horizontal="right" vertical="top"/>
    </xf>
    <xf numFmtId="0" fontId="8" fillId="2" borderId="5" xfId="0" applyFont="1" applyFill="1" applyBorder="1" applyAlignment="1">
      <alignment horizontal="left" vertical="center"/>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30" xfId="0" applyNumberFormat="1" applyFont="1" applyFill="1" applyBorder="1"/>
    <xf numFmtId="4" fontId="2" fillId="2" borderId="0" xfId="0" applyNumberFormat="1" applyFont="1" applyFill="1"/>
    <xf numFmtId="16" fontId="2" fillId="0" borderId="30" xfId="0" applyNumberFormat="1" applyFont="1" applyBorder="1"/>
    <xf numFmtId="167" fontId="2" fillId="2" borderId="0" xfId="1" applyNumberFormat="1" applyFont="1" applyFill="1" applyBorder="1" applyAlignment="1">
      <alignment horizontal="left"/>
    </xf>
    <xf numFmtId="0" fontId="2" fillId="0" borderId="30" xfId="0" applyFont="1" applyBorder="1"/>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8" fillId="0" borderId="0" xfId="1" applyNumberFormat="1" applyFont="1" applyFill="1" applyBorder="1" applyAlignment="1">
      <alignment horizontal="left"/>
    </xf>
    <xf numFmtId="0" fontId="10" fillId="3" borderId="4" xfId="0" applyFont="1" applyFill="1" applyBorder="1" applyAlignment="1">
      <alignment horizontal="center" vertical="center" wrapText="1"/>
    </xf>
    <xf numFmtId="164" fontId="2" fillId="2" borderId="4"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164" fontId="2" fillId="2" borderId="4" xfId="1" applyNumberFormat="1" applyFont="1" applyFill="1" applyBorder="1" applyAlignment="1">
      <alignment horizontal="left" vertical="center"/>
    </xf>
    <xf numFmtId="41" fontId="2" fillId="4" borderId="1" xfId="1" applyNumberFormat="1" applyFont="1" applyFill="1" applyBorder="1" applyAlignment="1">
      <alignment horizontal="left"/>
    </xf>
    <xf numFmtId="164" fontId="2" fillId="2" borderId="32" xfId="1" applyNumberFormat="1" applyFont="1" applyFill="1" applyBorder="1" applyAlignment="1">
      <alignment horizontal="left" vertical="center"/>
    </xf>
    <xf numFmtId="0" fontId="2" fillId="10" borderId="53" xfId="0" applyFont="1" applyFill="1" applyBorder="1" applyAlignment="1">
      <alignment horizontal="center" vertical="center"/>
    </xf>
    <xf numFmtId="0" fontId="2" fillId="10" borderId="54" xfId="0" applyFont="1" applyFill="1" applyBorder="1" applyAlignment="1">
      <alignment horizontal="center" vertical="center"/>
    </xf>
    <xf numFmtId="4" fontId="0" fillId="0" borderId="0" xfId="0" applyNumberFormat="1"/>
    <xf numFmtId="0" fontId="8" fillId="0" borderId="0" xfId="0" applyFont="1" applyAlignment="1">
      <alignment horizontal="left" vertical="center"/>
    </xf>
    <xf numFmtId="0" fontId="10" fillId="3" borderId="35" xfId="0" applyFont="1" applyFill="1" applyBorder="1" applyAlignment="1">
      <alignment horizontal="center" vertical="center" wrapText="1"/>
    </xf>
    <xf numFmtId="16" fontId="10" fillId="3" borderId="9" xfId="0" applyNumberFormat="1" applyFont="1" applyFill="1" applyBorder="1" applyAlignment="1">
      <alignment horizontal="center" vertical="center" wrapText="1"/>
    </xf>
    <xf numFmtId="164" fontId="8" fillId="10" borderId="38" xfId="1" applyNumberFormat="1" applyFont="1" applyFill="1" applyBorder="1" applyAlignment="1">
      <alignment horizontal="left"/>
    </xf>
    <xf numFmtId="164" fontId="8" fillId="10" borderId="39" xfId="1" applyNumberFormat="1" applyFont="1" applyFill="1" applyBorder="1" applyAlignment="1">
      <alignment horizontal="left"/>
    </xf>
    <xf numFmtId="164" fontId="8" fillId="10" borderId="43" xfId="1" applyNumberFormat="1" applyFont="1" applyFill="1" applyBorder="1" applyAlignment="1">
      <alignment horizontal="left"/>
    </xf>
    <xf numFmtId="164" fontId="2" fillId="0" borderId="2" xfId="1" applyNumberFormat="1" applyFont="1" applyFill="1" applyBorder="1" applyAlignment="1">
      <alignment horizontal="left"/>
    </xf>
    <xf numFmtId="164" fontId="2" fillId="0" borderId="55" xfId="1" applyNumberFormat="1" applyFont="1" applyFill="1" applyBorder="1" applyAlignment="1">
      <alignment horizontal="left"/>
    </xf>
    <xf numFmtId="164" fontId="2" fillId="0" borderId="3" xfId="1" applyNumberFormat="1" applyFont="1" applyFill="1" applyBorder="1" applyAlignment="1">
      <alignment horizontal="left"/>
    </xf>
    <xf numFmtId="164" fontId="2" fillId="0" borderId="11" xfId="1" applyNumberFormat="1" applyFont="1" applyFill="1" applyBorder="1" applyAlignment="1">
      <alignment horizontal="left"/>
    </xf>
    <xf numFmtId="0" fontId="2" fillId="0" borderId="3" xfId="0" applyFont="1" applyBorder="1" applyAlignment="1">
      <alignment horizontal="left"/>
    </xf>
    <xf numFmtId="0" fontId="2" fillId="0" borderId="1" xfId="0" applyFont="1" applyBorder="1"/>
    <xf numFmtId="0" fontId="2" fillId="0" borderId="11" xfId="0" applyFont="1" applyBorder="1"/>
    <xf numFmtId="0" fontId="2" fillId="0" borderId="21" xfId="0" applyFont="1" applyBorder="1" applyAlignment="1">
      <alignment horizontal="left"/>
    </xf>
    <xf numFmtId="0" fontId="2" fillId="0" borderId="23" xfId="0" applyFont="1" applyBorder="1"/>
    <xf numFmtId="0" fontId="2" fillId="0" borderId="14" xfId="0" applyFont="1" applyBorder="1"/>
    <xf numFmtId="0" fontId="29" fillId="0" borderId="0" xfId="0" applyFont="1"/>
    <xf numFmtId="0" fontId="48" fillId="10" borderId="1" xfId="0" applyFont="1" applyFill="1" applyBorder="1" applyAlignment="1">
      <alignment horizontal="center" vertical="center"/>
    </xf>
    <xf numFmtId="0" fontId="25" fillId="15" borderId="36" xfId="0" applyFont="1" applyFill="1" applyBorder="1"/>
    <xf numFmtId="0" fontId="25" fillId="15" borderId="42" xfId="0" applyFont="1" applyFill="1" applyBorder="1"/>
    <xf numFmtId="0" fontId="25" fillId="15" borderId="37" xfId="0" applyFont="1" applyFill="1" applyBorder="1"/>
    <xf numFmtId="0" fontId="25" fillId="16" borderId="42" xfId="0" applyFont="1" applyFill="1" applyBorder="1"/>
    <xf numFmtId="0" fontId="25" fillId="16" borderId="37" xfId="0" applyFont="1" applyFill="1" applyBorder="1"/>
    <xf numFmtId="0" fontId="25" fillId="15" borderId="45" xfId="0" applyFont="1" applyFill="1" applyBorder="1" applyAlignment="1">
      <alignment horizontal="center"/>
    </xf>
    <xf numFmtId="0" fontId="25" fillId="15" borderId="47" xfId="0" applyFont="1" applyFill="1" applyBorder="1" applyAlignment="1">
      <alignment horizontal="center"/>
    </xf>
    <xf numFmtId="0" fontId="25" fillId="16" borderId="45" xfId="0" applyFont="1" applyFill="1" applyBorder="1" applyAlignment="1">
      <alignment horizontal="center"/>
    </xf>
    <xf numFmtId="0" fontId="25" fillId="16" borderId="47" xfId="0" applyFont="1" applyFill="1" applyBorder="1" applyAlignment="1">
      <alignment horizontal="center"/>
    </xf>
    <xf numFmtId="0" fontId="25" fillId="15" borderId="1" xfId="0" applyFont="1" applyFill="1" applyBorder="1" applyAlignment="1">
      <alignment horizontal="center"/>
    </xf>
    <xf numFmtId="0" fontId="25" fillId="16" borderId="1" xfId="0" applyFont="1" applyFill="1" applyBorder="1" applyAlignment="1">
      <alignment horizontal="center"/>
    </xf>
    <xf numFmtId="0" fontId="25" fillId="0" borderId="1" xfId="0" applyFont="1" applyBorder="1"/>
    <xf numFmtId="171" fontId="49" fillId="2" borderId="1" xfId="1" applyNumberFormat="1" applyFont="1" applyFill="1" applyBorder="1" applyAlignment="1">
      <alignment horizontal="left"/>
    </xf>
    <xf numFmtId="0" fontId="48" fillId="4" borderId="32" xfId="0" applyFont="1" applyFill="1" applyBorder="1"/>
    <xf numFmtId="171" fontId="49" fillId="2" borderId="32" xfId="1" applyNumberFormat="1" applyFont="1" applyFill="1" applyBorder="1" applyAlignment="1">
      <alignment horizontal="left"/>
    </xf>
    <xf numFmtId="0" fontId="48" fillId="4" borderId="1" xfId="0" applyFont="1" applyFill="1" applyBorder="1" applyAlignment="1">
      <alignment horizontal="center" vertical="center"/>
    </xf>
    <xf numFmtId="0" fontId="48" fillId="4" borderId="0" xfId="0" applyFont="1" applyFill="1"/>
    <xf numFmtId="0" fontId="25" fillId="4" borderId="0" xfId="0" applyFont="1" applyFill="1"/>
    <xf numFmtId="164" fontId="49" fillId="2" borderId="1" xfId="1" applyNumberFormat="1" applyFont="1" applyFill="1" applyBorder="1" applyAlignment="1">
      <alignment horizontal="left"/>
    </xf>
    <xf numFmtId="164" fontId="49" fillId="2" borderId="23" xfId="1" applyNumberFormat="1" applyFont="1" applyFill="1" applyBorder="1" applyAlignment="1">
      <alignment horizontal="left"/>
    </xf>
    <xf numFmtId="164" fontId="49" fillId="2" borderId="32" xfId="1" applyNumberFormat="1" applyFont="1" applyFill="1" applyBorder="1" applyAlignment="1">
      <alignment horizontal="left"/>
    </xf>
    <xf numFmtId="0" fontId="50" fillId="0" borderId="0" xfId="0" applyFont="1" applyAlignment="1">
      <alignment wrapText="1"/>
    </xf>
    <xf numFmtId="0" fontId="29" fillId="0" borderId="0" xfId="0" applyFont="1" applyAlignment="1">
      <alignment wrapText="1"/>
    </xf>
    <xf numFmtId="0" fontId="26" fillId="3" borderId="8" xfId="0" applyFont="1" applyFill="1" applyBorder="1" applyAlignment="1">
      <alignment horizontal="center" vertical="center" wrapText="1"/>
    </xf>
    <xf numFmtId="172" fontId="26" fillId="3" borderId="9" xfId="0" applyNumberFormat="1" applyFont="1" applyFill="1" applyBorder="1" applyAlignment="1">
      <alignment horizontal="center" vertical="center" wrapText="1"/>
    </xf>
    <xf numFmtId="164" fontId="29" fillId="14" borderId="3" xfId="1" applyNumberFormat="1" applyFont="1" applyFill="1" applyBorder="1" applyAlignment="1">
      <alignment horizontal="left"/>
    </xf>
    <xf numFmtId="3" fontId="6" fillId="2" borderId="11" xfId="1" applyNumberFormat="1" applyFont="1" applyFill="1" applyBorder="1" applyAlignment="1">
      <alignment horizontal="right"/>
    </xf>
    <xf numFmtId="164" fontId="29" fillId="14" borderId="21" xfId="1" applyNumberFormat="1" applyFont="1" applyFill="1" applyBorder="1" applyAlignment="1">
      <alignment horizontal="left"/>
    </xf>
    <xf numFmtId="3" fontId="6" fillId="2" borderId="14" xfId="1" applyNumberFormat="1" applyFont="1" applyFill="1" applyBorder="1" applyAlignment="1">
      <alignment horizontal="right"/>
    </xf>
    <xf numFmtId="164" fontId="29" fillId="14" borderId="12" xfId="1" applyNumberFormat="1" applyFont="1" applyFill="1" applyBorder="1" applyAlignment="1">
      <alignment horizontal="left"/>
    </xf>
    <xf numFmtId="3" fontId="6" fillId="2" borderId="31"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1" xfId="1" applyNumberFormat="1" applyFont="1" applyFill="1" applyBorder="1" applyAlignment="1">
      <alignment horizontal="right"/>
    </xf>
    <xf numFmtId="41" fontId="6" fillId="2" borderId="14" xfId="1" applyNumberFormat="1" applyFont="1" applyFill="1" applyBorder="1" applyAlignment="1">
      <alignment horizontal="right"/>
    </xf>
    <xf numFmtId="172" fontId="26" fillId="3" borderId="35" xfId="0" applyNumberFormat="1" applyFont="1" applyFill="1" applyBorder="1" applyAlignment="1">
      <alignment horizontal="center" vertical="center" wrapText="1"/>
    </xf>
    <xf numFmtId="41" fontId="6" fillId="17" borderId="1" xfId="1" applyNumberFormat="1" applyFont="1" applyFill="1" applyBorder="1" applyAlignment="1">
      <alignment horizontal="right"/>
    </xf>
    <xf numFmtId="41" fontId="6" fillId="2" borderId="1" xfId="1" applyNumberFormat="1" applyFont="1" applyFill="1" applyBorder="1" applyAlignment="1">
      <alignment horizontal="right"/>
    </xf>
    <xf numFmtId="41" fontId="6" fillId="2" borderId="23" xfId="1" applyNumberFormat="1" applyFont="1" applyFill="1" applyBorder="1" applyAlignment="1">
      <alignment horizontal="right"/>
    </xf>
    <xf numFmtId="164" fontId="29" fillId="0" borderId="0" xfId="1" applyNumberFormat="1" applyFont="1" applyFill="1" applyBorder="1" applyAlignment="1">
      <alignment horizontal="left"/>
    </xf>
    <xf numFmtId="41" fontId="6" fillId="2" borderId="0" xfId="1" applyNumberFormat="1" applyFont="1" applyFill="1" applyBorder="1" applyAlignment="1">
      <alignment horizontal="right"/>
    </xf>
    <xf numFmtId="172" fontId="26" fillId="18" borderId="35" xfId="0" applyNumberFormat="1" applyFont="1" applyFill="1" applyBorder="1" applyAlignment="1">
      <alignment horizontal="center" vertical="center" wrapText="1"/>
    </xf>
    <xf numFmtId="172" fontId="26" fillId="18" borderId="9" xfId="0" applyNumberFormat="1" applyFont="1" applyFill="1" applyBorder="1" applyAlignment="1">
      <alignment horizontal="center" vertical="center" wrapText="1"/>
    </xf>
    <xf numFmtId="172" fontId="26" fillId="3" borderId="56" xfId="0" applyNumberFormat="1" applyFont="1" applyFill="1" applyBorder="1" applyAlignment="1">
      <alignment horizontal="center" vertical="center" wrapText="1"/>
    </xf>
    <xf numFmtId="41" fontId="6" fillId="2" borderId="37" xfId="1" applyNumberFormat="1" applyFont="1" applyFill="1" applyBorder="1" applyAlignment="1">
      <alignment horizontal="right"/>
    </xf>
    <xf numFmtId="165" fontId="6" fillId="2" borderId="1" xfId="1" applyNumberFormat="1" applyFont="1" applyFill="1" applyBorder="1" applyAlignment="1">
      <alignment horizontal="right"/>
    </xf>
    <xf numFmtId="165" fontId="6" fillId="2" borderId="11" xfId="1" applyNumberFormat="1" applyFont="1" applyFill="1" applyBorder="1" applyAlignment="1">
      <alignment horizontal="right"/>
    </xf>
    <xf numFmtId="165" fontId="6" fillId="2" borderId="37" xfId="1" applyNumberFormat="1" applyFont="1" applyFill="1" applyBorder="1" applyAlignment="1">
      <alignment horizontal="right"/>
    </xf>
    <xf numFmtId="173" fontId="6" fillId="2" borderId="1" xfId="1" applyNumberFormat="1" applyFont="1" applyFill="1" applyBorder="1" applyAlignment="1">
      <alignment horizontal="right"/>
    </xf>
    <xf numFmtId="173" fontId="6" fillId="2" borderId="11" xfId="1" applyNumberFormat="1" applyFont="1" applyFill="1" applyBorder="1" applyAlignment="1">
      <alignment horizontal="right"/>
    </xf>
    <xf numFmtId="173" fontId="6" fillId="2" borderId="37" xfId="1" applyNumberFormat="1" applyFont="1" applyFill="1" applyBorder="1" applyAlignment="1">
      <alignment horizontal="right"/>
    </xf>
    <xf numFmtId="171" fontId="6" fillId="2" borderId="23" xfId="1" applyNumberFormat="1" applyFont="1" applyFill="1" applyBorder="1" applyAlignment="1">
      <alignment horizontal="right"/>
    </xf>
    <xf numFmtId="171" fontId="6" fillId="2" borderId="14" xfId="1" applyNumberFormat="1" applyFont="1" applyFill="1" applyBorder="1" applyAlignment="1">
      <alignment horizontal="right"/>
    </xf>
    <xf numFmtId="171" fontId="6" fillId="2" borderId="57" xfId="1" applyNumberFormat="1" applyFont="1" applyFill="1" applyBorder="1" applyAlignment="1">
      <alignment horizontal="right"/>
    </xf>
  </cellXfs>
  <cellStyles count="8">
    <cellStyle name="Comma" xfId="1" builtinId="3"/>
    <cellStyle name="Currency" xfId="6" builtinId="4"/>
    <cellStyle name="Normal" xfId="0" builtinId="0"/>
    <cellStyle name="Normal 2" xfId="4" xr:uid="{00000000-0005-0000-0000-000002000000}"/>
    <cellStyle name="Normal 2 2" xfId="5" xr:uid="{A4A51A68-C48F-49A0-AF6C-5F5C7DBA2DBD}"/>
    <cellStyle name="Normal 5" xfId="2" xr:uid="{00000000-0005-0000-0000-000003000000}"/>
    <cellStyle name="Normal_FLQuickRefGuide_4.27.09" xfId="3" xr:uid="{00000000-0005-0000-0000-000004000000}"/>
    <cellStyle name="Percent" xfId="7" builtinId="5"/>
  </cellStyles>
  <dxfs count="33">
    <dxf>
      <font>
        <strike val="0"/>
        <outline val="0"/>
        <shadow val="0"/>
        <u val="none"/>
        <vertAlign val="baseline"/>
        <sz val="12"/>
        <color auto="1"/>
        <name val="Calibri"/>
        <scheme val="minor"/>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169" formatCode="00000"/>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1E4FA4-9F89-43AA-B89C-06469833DC71}" name="Table_Facility_List_Staging_8_26_2013.accdb_11432" displayName="Table_Facility_List_Staging_8_26_2013.accdb_11432" ref="A7:AB114" headerRowDxfId="32" dataDxfId="30" totalsRowDxfId="28" headerRowBorderDxfId="31" tableBorderDxfId="29">
  <autoFilter ref="A7:AB114" xr:uid="{61BD7780-12DE-4870-B406-61B4C7C077E2}"/>
  <sortState xmlns:xlrd2="http://schemas.microsoft.com/office/spreadsheetml/2017/richdata2" ref="A8:AB114">
    <sortCondition ref="A7:A114"/>
  </sortState>
  <tableColumns count="28">
    <tableColumn id="2" xr3:uid="{48A3640F-ABF4-4BF4-A246-43DA41CA0027}" name="Name" dataDxfId="27"/>
    <tableColumn id="3" xr3:uid="{FDA65017-4350-469E-A90B-2877359ADF98}" name="Address" dataDxfId="26"/>
    <tableColumn id="4" xr3:uid="{41BDE193-F2F4-4044-882D-F0F6EEEF3131}" name="City" dataDxfId="25"/>
    <tableColumn id="6" xr3:uid="{7D5ABE1C-F48C-4615-A79F-561156595747}" name="State" dataDxfId="24"/>
    <tableColumn id="7" xr3:uid="{6A760C6A-167B-4C8F-9322-3BFA954CF86B}" name="Zip" dataDxfId="23"/>
    <tableColumn id="9" xr3:uid="{A387F29F-96E2-47C0-A808-9448EEA32847}" name="AOR" dataDxfId="22"/>
    <tableColumn id="12" xr3:uid="{B8F9460B-D8DE-4640-9108-9D9BECDBC735}" name="Type Detailed" dataDxfId="21"/>
    <tableColumn id="81" xr3:uid="{97541B3C-AE67-4A41-B359-72A892F944C6}" name="Male/Female" dataDxfId="20"/>
    <tableColumn id="43" xr3:uid="{A8BC0DB1-A080-428E-866F-623EEE7BD02E}" name="FY25 ALOS" dataDxfId="19"/>
    <tableColumn id="67" xr3:uid="{1F7A4E65-4378-4966-B271-6F4ED145E262}" name="Level A" dataDxfId="18"/>
    <tableColumn id="68" xr3:uid="{52EE7C13-025E-4625-AFA4-1158C0DB94E6}" name="Level B" dataDxfId="17"/>
    <tableColumn id="69" xr3:uid="{2B04F58D-4123-4085-AD57-D6E8D9D97410}" name="Level C" dataDxfId="16"/>
    <tableColumn id="70" xr3:uid="{1170D75F-C572-49F7-BD59-3A68195C5227}" name="Level D" dataDxfId="15"/>
    <tableColumn id="71" xr3:uid="{4B2F9C0C-96DA-4B4D-91F5-5384AA508DD1}" name="Male Crim" dataDxfId="14"/>
    <tableColumn id="72" xr3:uid="{51CF5899-C5D9-458E-A298-BA0BFB67B846}" name="Male Non-Crim" dataDxfId="13"/>
    <tableColumn id="73" xr3:uid="{B2B98D2A-566F-48B5-829F-C36B850BDB67}" name="Female Crim" dataDxfId="12"/>
    <tableColumn id="74" xr3:uid="{D0AB0065-3C79-4671-B179-0F1B17709555}" name="Female Non-Crim" dataDxfId="11"/>
    <tableColumn id="75" xr3:uid="{4031E6C0-BE5A-43CD-92CC-19DE2C19035C}" name="ICE Threat Level 1" dataDxfId="10"/>
    <tableColumn id="76" xr3:uid="{F6504371-4FD9-49B0-AA2F-E4A47CFEFF1F}" name="ICE Threat Level 2" dataDxfId="9"/>
    <tableColumn id="77" xr3:uid="{9C96DD39-38CA-422C-9A94-450886651401}" name="ICE Threat Level 3" dataDxfId="8"/>
    <tableColumn id="78" xr3:uid="{B7A19F13-ED1A-47BE-96FB-82D04F4B4B58}" name="No ICE Threat Level" dataDxfId="7"/>
    <tableColumn id="79" xr3:uid="{BE9FAEA1-342B-4B0B-A7C9-BA2FB9922CF5}" name="Mandatory" dataDxfId="6"/>
    <tableColumn id="86" xr3:uid="{F7426D64-FFFD-440F-8EF1-5EBF6F3F6AF1}" name="Guaranteed Minimum" dataDxfId="5"/>
    <tableColumn id="124" xr3:uid="{005BDF95-830B-4D24-B43F-5CC0F1572D4A}" name="Last Inspection Type" dataDxfId="4"/>
    <tableColumn id="10" xr3:uid="{8BA4033E-39FE-4A1E-B08B-447612A800B4}" name="Last Inspection End Date" dataDxfId="3"/>
    <tableColumn id="5" xr3:uid="{138061F3-8465-4FC4-A5F5-D4C17AA66F50}" name="Pending FY25 Inspection" dataDxfId="2"/>
    <tableColumn id="1" xr3:uid="{E36BB348-8CDF-49F6-9615-84BB34B24056}" name="Last Inspection Standard" dataDxfId="1"/>
    <tableColumn id="8" xr3:uid="{FB1C9613-EC4B-4BA7-A34E-2E6FB6CE6B9A}" name="Last Final Rating" dataDxfId="0"/>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6"/>
  <sheetViews>
    <sheetView zoomScale="80" zoomScaleNormal="80" workbookViewId="0">
      <selection activeCell="A3" sqref="A3"/>
    </sheetView>
  </sheetViews>
  <sheetFormatPr defaultColWidth="0" defaultRowHeight="14.5" zeroHeight="1" x14ac:dyDescent="0.35"/>
  <cols>
    <col min="1" max="1" width="110.453125" customWidth="1"/>
    <col min="2" max="16384" width="8.81640625" hidden="1"/>
  </cols>
  <sheetData>
    <row r="1" spans="1:1" ht="119.15" customHeight="1" x14ac:dyDescent="0.35">
      <c r="A1" s="5" t="s">
        <v>0</v>
      </c>
    </row>
    <row r="2" spans="1:1" ht="51.75" customHeight="1" x14ac:dyDescent="0.35">
      <c r="A2" s="4" t="s">
        <v>1</v>
      </c>
    </row>
    <row r="3" spans="1:1" ht="76.400000000000006" customHeight="1" x14ac:dyDescent="0.35">
      <c r="A3" s="4" t="s">
        <v>2</v>
      </c>
    </row>
    <row r="4" spans="1:1" ht="22.5" customHeight="1" x14ac:dyDescent="0.35">
      <c r="A4" s="4" t="s">
        <v>3</v>
      </c>
    </row>
    <row r="5" spans="1:1" ht="36.75" customHeight="1" x14ac:dyDescent="0.35">
      <c r="A5" s="4" t="s">
        <v>4</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F8A8D-A7A1-45D5-88F9-3CA690DCCFE3}">
  <sheetPr codeName="Sheet6"/>
  <dimension ref="A1:BD270"/>
  <sheetViews>
    <sheetView topLeftCell="A108" zoomScale="85" zoomScaleNormal="85" workbookViewId="0">
      <selection activeCell="J121" sqref="J121"/>
    </sheetView>
  </sheetViews>
  <sheetFormatPr defaultRowHeight="15" x14ac:dyDescent="0.35"/>
  <cols>
    <col min="1" max="1" width="23.453125" customWidth="1"/>
    <col min="2" max="2" width="16.81640625" customWidth="1"/>
    <col min="3" max="3" width="37.1796875" bestFit="1" customWidth="1"/>
    <col min="4" max="4" width="34.81640625" customWidth="1"/>
    <col min="5" max="9" width="19.54296875" customWidth="1"/>
    <col min="10" max="10" width="15" customWidth="1"/>
    <col min="13" max="13" width="8.7265625" style="3"/>
  </cols>
  <sheetData>
    <row r="1" spans="1:56" ht="26.25" customHeight="1" thickBot="1" x14ac:dyDescent="0.4">
      <c r="A1" s="191" t="s">
        <v>564</v>
      </c>
      <c r="B1" s="192"/>
      <c r="C1" s="192"/>
      <c r="D1" s="192"/>
      <c r="E1" s="54"/>
      <c r="F1" s="54"/>
      <c r="G1" s="54"/>
      <c r="H1" s="53"/>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5" customHeight="1" thickBot="1" x14ac:dyDescent="0.4">
      <c r="A2" s="200" t="s">
        <v>565</v>
      </c>
      <c r="B2" s="201"/>
      <c r="C2" s="201"/>
      <c r="D2" s="201"/>
      <c r="E2" s="201"/>
      <c r="F2" s="201"/>
      <c r="G2" s="201"/>
      <c r="H2" s="202"/>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52"/>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191" t="s">
        <v>566</v>
      </c>
      <c r="B5" s="192"/>
      <c r="C5" s="192"/>
      <c r="D5" s="193"/>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49" t="s">
        <v>567</v>
      </c>
      <c r="B6" s="48" t="s">
        <v>568</v>
      </c>
      <c r="C6" s="48" t="s">
        <v>569</v>
      </c>
      <c r="D6" s="48" t="s">
        <v>570</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46" t="s">
        <v>571</v>
      </c>
      <c r="B7" s="45">
        <v>41</v>
      </c>
      <c r="C7" s="45">
        <v>14.46</v>
      </c>
      <c r="D7" s="45">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46" t="s">
        <v>572</v>
      </c>
      <c r="B8" s="45">
        <v>10</v>
      </c>
      <c r="C8" s="45">
        <v>26.3</v>
      </c>
      <c r="D8" s="45">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46" t="s">
        <v>573</v>
      </c>
      <c r="B9" s="45">
        <v>231</v>
      </c>
      <c r="C9" s="45">
        <v>10.48</v>
      </c>
      <c r="D9" s="45">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47" t="s">
        <v>574</v>
      </c>
      <c r="B10" s="45">
        <v>12</v>
      </c>
      <c r="C10" s="45">
        <v>20.83</v>
      </c>
      <c r="D10" s="45">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46" t="s">
        <v>575</v>
      </c>
      <c r="B11" s="45">
        <v>2</v>
      </c>
      <c r="C11" s="45">
        <v>11</v>
      </c>
      <c r="D11" s="45">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43" t="s">
        <v>534</v>
      </c>
      <c r="B12" s="42">
        <v>296</v>
      </c>
      <c r="C12" s="42">
        <v>11.99</v>
      </c>
      <c r="D12" s="42">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203" t="s">
        <v>576</v>
      </c>
      <c r="B14" s="203"/>
      <c r="C14" s="203"/>
      <c r="D14" s="203"/>
      <c r="E14" s="203"/>
      <c r="F14" s="203"/>
      <c r="G14" s="203"/>
      <c r="H14" s="203"/>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156"/>
      <c r="B15" s="156"/>
      <c r="C15" s="156"/>
      <c r="D15" s="156"/>
      <c r="E15" s="156"/>
      <c r="F15" s="156"/>
      <c r="G15" s="156"/>
      <c r="H15" s="156"/>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191" t="s">
        <v>577</v>
      </c>
      <c r="B16" s="192"/>
      <c r="C16" s="192"/>
      <c r="D16" s="193"/>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49" t="s">
        <v>567</v>
      </c>
      <c r="B17" s="48" t="s">
        <v>568</v>
      </c>
      <c r="C17" s="48" t="s">
        <v>569</v>
      </c>
      <c r="D17" s="48" t="s">
        <v>570</v>
      </c>
      <c r="E17" s="51"/>
      <c r="F17" s="50"/>
      <c r="G17" s="50"/>
      <c r="H17" s="50"/>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46" t="s">
        <v>571</v>
      </c>
      <c r="B18" s="45">
        <v>52</v>
      </c>
      <c r="C18" s="44">
        <v>9.884615385</v>
      </c>
      <c r="D18" s="44">
        <v>11.42222222</v>
      </c>
      <c r="E18" s="158"/>
      <c r="F18" s="159"/>
      <c r="G18" s="159"/>
      <c r="H18" s="159"/>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46" t="s">
        <v>572</v>
      </c>
      <c r="B19" s="45">
        <v>5</v>
      </c>
      <c r="C19" s="44">
        <v>15.2</v>
      </c>
      <c r="D19" s="44">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46" t="s">
        <v>573</v>
      </c>
      <c r="B20" s="45">
        <v>111</v>
      </c>
      <c r="C20" s="44">
        <v>7.4864864860000004</v>
      </c>
      <c r="D20" s="44">
        <v>7.6944444440000002</v>
      </c>
      <c r="E20" s="51"/>
      <c r="F20" s="50"/>
      <c r="G20" s="50"/>
      <c r="H20" s="50"/>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47" t="s">
        <v>574</v>
      </c>
      <c r="B21" s="45">
        <v>19</v>
      </c>
      <c r="C21" s="44">
        <v>7.0526315789999998</v>
      </c>
      <c r="D21" s="44">
        <v>7.4444444440000002</v>
      </c>
      <c r="E21" s="157"/>
      <c r="F21" s="157"/>
      <c r="G21" s="157"/>
      <c r="H21" s="157"/>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46" t="s">
        <v>575</v>
      </c>
      <c r="B22" s="45">
        <v>39</v>
      </c>
      <c r="C22" s="44">
        <v>17.410256409999999</v>
      </c>
      <c r="D22" s="44">
        <v>19.399999999999999</v>
      </c>
      <c r="E22" s="8"/>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43" t="s">
        <v>534</v>
      </c>
      <c r="B23" s="42">
        <v>226</v>
      </c>
      <c r="C23" s="41">
        <v>11.406797971999998</v>
      </c>
      <c r="D23" s="41">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203" t="s">
        <v>578</v>
      </c>
      <c r="B25" s="203"/>
      <c r="C25" s="203"/>
      <c r="D25" s="203"/>
      <c r="E25" s="203"/>
      <c r="F25" s="203"/>
      <c r="G25" s="203"/>
      <c r="H25" s="203"/>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156" t="s">
        <v>579</v>
      </c>
      <c r="B26" s="156"/>
      <c r="C26" s="156"/>
      <c r="D26" s="156"/>
      <c r="E26" s="156"/>
      <c r="F26" s="156"/>
      <c r="G26" s="156"/>
      <c r="H26" s="156"/>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156"/>
      <c r="B27" s="156"/>
      <c r="C27" s="156"/>
      <c r="D27" s="156"/>
      <c r="E27" s="156"/>
      <c r="F27" s="156"/>
      <c r="G27" s="156"/>
      <c r="H27" s="156"/>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191" t="s">
        <v>580</v>
      </c>
      <c r="B28" s="192"/>
      <c r="C28" s="192"/>
      <c r="D28" s="193"/>
      <c r="E28" s="156"/>
      <c r="F28" s="156"/>
      <c r="G28" s="156"/>
      <c r="H28" s="156"/>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49" t="s">
        <v>567</v>
      </c>
      <c r="B29" s="48" t="s">
        <v>568</v>
      </c>
      <c r="C29" s="48" t="s">
        <v>569</v>
      </c>
      <c r="D29" s="48" t="s">
        <v>570</v>
      </c>
      <c r="E29" s="156"/>
      <c r="F29" s="156"/>
      <c r="G29" s="156"/>
      <c r="H29" s="156"/>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46" t="s">
        <v>571</v>
      </c>
      <c r="B30" s="45">
        <v>59</v>
      </c>
      <c r="C30" s="44">
        <v>11.78</v>
      </c>
      <c r="D30" s="44">
        <v>35</v>
      </c>
      <c r="E30" s="156"/>
      <c r="F30" s="156"/>
      <c r="G30" s="156"/>
      <c r="H30" s="156"/>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46" t="s">
        <v>572</v>
      </c>
      <c r="B31" s="45">
        <v>13</v>
      </c>
      <c r="C31" s="44">
        <v>17.079999999999998</v>
      </c>
      <c r="D31" s="44">
        <v>64.540000000000006</v>
      </c>
      <c r="E31" s="156"/>
      <c r="F31" s="156"/>
      <c r="G31" s="156"/>
      <c r="H31" s="156"/>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46" t="s">
        <v>573</v>
      </c>
      <c r="B32" s="45">
        <v>146</v>
      </c>
      <c r="C32" s="44">
        <v>10.210000000000001</v>
      </c>
      <c r="D32" s="44">
        <v>18.420000000000002</v>
      </c>
      <c r="E32" s="156"/>
      <c r="F32" s="156"/>
      <c r="G32" s="156"/>
      <c r="H32" s="156"/>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9" customHeight="1" thickBot="1" x14ac:dyDescent="0.4">
      <c r="A33" s="47" t="s">
        <v>574</v>
      </c>
      <c r="B33" s="45">
        <v>32</v>
      </c>
      <c r="C33" s="44">
        <v>4.91</v>
      </c>
      <c r="D33" s="44">
        <v>9.9700000000000006</v>
      </c>
      <c r="E33" s="156"/>
      <c r="F33" s="156"/>
      <c r="G33" s="156"/>
      <c r="H33" s="156"/>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46" t="s">
        <v>575</v>
      </c>
      <c r="B34" s="45">
        <v>61</v>
      </c>
      <c r="C34" s="44">
        <v>50.8</v>
      </c>
      <c r="D34" s="44">
        <v>87.23</v>
      </c>
      <c r="E34" s="156"/>
      <c r="F34" s="156"/>
      <c r="G34" s="156"/>
      <c r="H34" s="156"/>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43" t="s">
        <v>534</v>
      </c>
      <c r="B35" s="42">
        <v>311</v>
      </c>
      <c r="C35" s="41">
        <v>18.21</v>
      </c>
      <c r="D35" s="41">
        <v>36.119999999999997</v>
      </c>
      <c r="E35" s="156"/>
      <c r="F35" s="156"/>
      <c r="G35" s="156"/>
      <c r="H35" s="156"/>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40" t="s">
        <v>581</v>
      </c>
      <c r="B37" s="40"/>
      <c r="C37" s="40"/>
      <c r="D37" s="40"/>
      <c r="E37" s="40"/>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40"/>
      <c r="B38" s="40"/>
      <c r="C38" s="40"/>
      <c r="D38" s="40"/>
      <c r="E38" s="40"/>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40"/>
      <c r="B39" s="40"/>
      <c r="C39" s="40"/>
      <c r="D39" s="40"/>
      <c r="E39" s="40"/>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191" t="s">
        <v>582</v>
      </c>
      <c r="B40" s="192"/>
      <c r="C40" s="192"/>
      <c r="D40" s="193"/>
      <c r="E40" s="40"/>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49" t="s">
        <v>567</v>
      </c>
      <c r="B41" s="48" t="s">
        <v>568</v>
      </c>
      <c r="C41" s="48" t="s">
        <v>569</v>
      </c>
      <c r="D41" s="48" t="s">
        <v>570</v>
      </c>
      <c r="E41" s="40"/>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46" t="s">
        <v>571</v>
      </c>
      <c r="B42" s="45">
        <v>96</v>
      </c>
      <c r="C42" s="44">
        <v>14.614583333333334</v>
      </c>
      <c r="D42" s="44">
        <v>32.385416666666664</v>
      </c>
      <c r="E42" s="40"/>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46" t="s">
        <v>572</v>
      </c>
      <c r="B43" s="45">
        <v>5</v>
      </c>
      <c r="C43" s="44">
        <v>29</v>
      </c>
      <c r="D43" s="44">
        <v>57.6</v>
      </c>
      <c r="E43" s="40"/>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46" t="s">
        <v>573</v>
      </c>
      <c r="B44" s="45">
        <v>200</v>
      </c>
      <c r="C44" s="44">
        <v>12.205</v>
      </c>
      <c r="D44" s="44">
        <v>17.045000000000002</v>
      </c>
      <c r="E44" s="40"/>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47" t="s">
        <v>574</v>
      </c>
      <c r="B45" s="45">
        <v>19</v>
      </c>
      <c r="C45" s="44">
        <v>4.1052631578947372</v>
      </c>
      <c r="D45" s="44">
        <v>26</v>
      </c>
      <c r="E45" s="40"/>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46" t="s">
        <v>575</v>
      </c>
      <c r="B46" s="45">
        <v>57</v>
      </c>
      <c r="C46" s="44">
        <v>43.210526315789473</v>
      </c>
      <c r="D46" s="44">
        <v>73.578947368421055</v>
      </c>
      <c r="E46" s="40"/>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43" t="s">
        <v>534</v>
      </c>
      <c r="B47" s="42">
        <v>377</v>
      </c>
      <c r="C47" s="41">
        <v>17.320954907161802</v>
      </c>
      <c r="D47" s="41">
        <v>30.488063660477454</v>
      </c>
      <c r="E47" s="40"/>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40"/>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40" t="s">
        <v>583</v>
      </c>
      <c r="B49" s="40"/>
      <c r="C49" s="40"/>
      <c r="D49" s="40"/>
      <c r="E49" s="40"/>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40"/>
      <c r="B50" s="40"/>
      <c r="C50" s="40"/>
      <c r="D50" s="40"/>
      <c r="E50" s="40"/>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40"/>
      <c r="B51" s="40"/>
      <c r="C51" s="40"/>
      <c r="D51" s="40"/>
      <c r="E51" s="40"/>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191" t="s">
        <v>584</v>
      </c>
      <c r="B52" s="192"/>
      <c r="C52" s="192"/>
      <c r="D52" s="193"/>
      <c r="E52" s="40"/>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49" t="s">
        <v>567</v>
      </c>
      <c r="B53" s="48" t="s">
        <v>568</v>
      </c>
      <c r="C53" s="48" t="s">
        <v>569</v>
      </c>
      <c r="D53" s="48" t="s">
        <v>570</v>
      </c>
      <c r="E53" s="40"/>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46" t="s">
        <v>571</v>
      </c>
      <c r="B54" s="45">
        <v>110</v>
      </c>
      <c r="C54" s="45">
        <v>14</v>
      </c>
      <c r="D54" s="44">
        <v>34.390909090909091</v>
      </c>
      <c r="E54" s="40"/>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46" t="s">
        <v>572</v>
      </c>
      <c r="B55" s="45">
        <v>13</v>
      </c>
      <c r="C55" s="44">
        <v>20.46153846153846</v>
      </c>
      <c r="D55" s="45">
        <v>31</v>
      </c>
      <c r="E55" s="40"/>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46" t="s">
        <v>573</v>
      </c>
      <c r="B56" s="45">
        <v>178</v>
      </c>
      <c r="C56" s="44">
        <v>10.258426966292134</v>
      </c>
      <c r="D56" s="44">
        <v>18.713483146067414</v>
      </c>
      <c r="E56" s="40"/>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47" t="s">
        <v>574</v>
      </c>
      <c r="B57" s="45">
        <v>17</v>
      </c>
      <c r="C57" s="44">
        <v>8.0588235294117645</v>
      </c>
      <c r="D57" s="44">
        <v>15.647058823529411</v>
      </c>
      <c r="E57" s="40"/>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46" t="s">
        <v>575</v>
      </c>
      <c r="B58" s="45">
        <v>55</v>
      </c>
      <c r="C58" s="44">
        <v>62.18181818181818</v>
      </c>
      <c r="D58" s="44">
        <v>90.618181818181824</v>
      </c>
      <c r="E58" s="40"/>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43" t="s">
        <v>534</v>
      </c>
      <c r="B59" s="42">
        <v>373</v>
      </c>
      <c r="C59" s="41">
        <v>19.273458445040216</v>
      </c>
      <c r="D59" s="41">
        <v>34.227882037533512</v>
      </c>
      <c r="E59" s="40"/>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40"/>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40" t="s">
        <v>585</v>
      </c>
      <c r="B61" s="40"/>
      <c r="C61" s="40"/>
      <c r="D61" s="40"/>
      <c r="E61" s="40"/>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40"/>
      <c r="B62" s="40"/>
      <c r="C62" s="40"/>
      <c r="D62" s="40"/>
      <c r="E62" s="40"/>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5.5" thickBot="1" x14ac:dyDescent="0.4">
      <c r="A63" s="40"/>
      <c r="B63" s="40"/>
      <c r="C63" s="40"/>
      <c r="D63" s="40"/>
      <c r="E63" s="40"/>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5.5" thickBot="1" x14ac:dyDescent="0.4">
      <c r="A64" s="191" t="s">
        <v>586</v>
      </c>
      <c r="B64" s="192"/>
      <c r="C64" s="192"/>
      <c r="D64" s="193"/>
      <c r="E64" s="40"/>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29.5" thickBot="1" x14ac:dyDescent="0.4">
      <c r="A65" s="49" t="s">
        <v>567</v>
      </c>
      <c r="B65" s="48" t="s">
        <v>568</v>
      </c>
      <c r="C65" s="48" t="s">
        <v>569</v>
      </c>
      <c r="D65" s="48" t="s">
        <v>570</v>
      </c>
      <c r="E65" s="40"/>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5.5" thickBot="1" x14ac:dyDescent="0.4">
      <c r="A66" s="46" t="s">
        <v>571</v>
      </c>
      <c r="B66" s="45">
        <v>125</v>
      </c>
      <c r="C66" s="44">
        <v>14.151999999999999</v>
      </c>
      <c r="D66" s="44">
        <v>37.479999999999997</v>
      </c>
      <c r="E66" s="40"/>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5.5" thickBot="1" x14ac:dyDescent="0.4">
      <c r="A67" s="46" t="s">
        <v>572</v>
      </c>
      <c r="B67" s="45">
        <v>26</v>
      </c>
      <c r="C67" s="44">
        <v>15.76923076923077</v>
      </c>
      <c r="D67" s="44">
        <v>36.538461538461497</v>
      </c>
      <c r="E67" s="40"/>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5.5" thickBot="1" x14ac:dyDescent="0.4">
      <c r="A68" s="46" t="s">
        <v>573</v>
      </c>
      <c r="B68" s="45">
        <v>184</v>
      </c>
      <c r="C68" s="44">
        <v>11.804347826086957</v>
      </c>
      <c r="D68" s="44">
        <v>17.815217391304348</v>
      </c>
      <c r="E68" s="40"/>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29.5" thickBot="1" x14ac:dyDescent="0.4">
      <c r="A69" s="47" t="s">
        <v>574</v>
      </c>
      <c r="B69" s="45">
        <v>23</v>
      </c>
      <c r="C69" s="44">
        <v>14.478260869565217</v>
      </c>
      <c r="D69" s="44">
        <v>33.478260869565219</v>
      </c>
      <c r="E69" s="40"/>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5" thickBot="1" x14ac:dyDescent="0.4">
      <c r="A70" s="46" t="s">
        <v>575</v>
      </c>
      <c r="B70" s="45">
        <v>60</v>
      </c>
      <c r="C70" s="44">
        <v>68.38333333333334</v>
      </c>
      <c r="D70" s="44">
        <v>118.1</v>
      </c>
      <c r="E70" s="40"/>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5.5" thickBot="1" x14ac:dyDescent="0.4">
      <c r="A71" s="43" t="s">
        <v>534</v>
      </c>
      <c r="B71" s="42">
        <v>418</v>
      </c>
      <c r="C71" s="41">
        <v>21.02153110047847</v>
      </c>
      <c r="D71" s="41">
        <v>40.117224880382778</v>
      </c>
      <c r="E71" s="40"/>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40"/>
      <c r="B72" s="40"/>
      <c r="C72" s="40"/>
      <c r="D72" s="40"/>
      <c r="E72" s="40"/>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40" t="s">
        <v>587</v>
      </c>
      <c r="B73" s="40"/>
      <c r="C73" s="40"/>
      <c r="D73" s="40"/>
      <c r="E73" s="40"/>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40"/>
      <c r="B74" s="40"/>
      <c r="C74" s="40"/>
      <c r="D74" s="40"/>
      <c r="E74" s="40"/>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5.5" thickBot="1" x14ac:dyDescent="0.4">
      <c r="A75" s="40"/>
      <c r="B75" s="40"/>
      <c r="C75" s="40"/>
      <c r="D75" s="40"/>
      <c r="E75" s="40"/>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5.5" thickBot="1" x14ac:dyDescent="0.4">
      <c r="A76" s="191" t="s">
        <v>588</v>
      </c>
      <c r="B76" s="192"/>
      <c r="C76" s="192"/>
      <c r="D76" s="193"/>
      <c r="E76" s="40"/>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29.5" thickBot="1" x14ac:dyDescent="0.4">
      <c r="A77" s="49" t="s">
        <v>567</v>
      </c>
      <c r="B77" s="48" t="s">
        <v>568</v>
      </c>
      <c r="C77" s="48" t="s">
        <v>569</v>
      </c>
      <c r="D77" s="48" t="s">
        <v>570</v>
      </c>
      <c r="E77" s="40"/>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5.5" thickBot="1" x14ac:dyDescent="0.4">
      <c r="A78" s="46" t="s">
        <v>571</v>
      </c>
      <c r="B78" s="45">
        <v>126</v>
      </c>
      <c r="C78" s="44">
        <v>13.365079365079366</v>
      </c>
      <c r="D78" s="44">
        <v>43.261904761904759</v>
      </c>
      <c r="E78" s="40"/>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5.5" thickBot="1" x14ac:dyDescent="0.4">
      <c r="A79" s="46" t="s">
        <v>572</v>
      </c>
      <c r="B79" s="45">
        <v>12</v>
      </c>
      <c r="C79" s="44">
        <v>15.916666666666666</v>
      </c>
      <c r="D79" s="44">
        <v>19.416666666666668</v>
      </c>
      <c r="E79" s="40"/>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5.5" thickBot="1" x14ac:dyDescent="0.4">
      <c r="A80" s="46" t="s">
        <v>573</v>
      </c>
      <c r="B80" s="45">
        <v>95</v>
      </c>
      <c r="C80" s="44">
        <v>14.684210526315789</v>
      </c>
      <c r="D80" s="44">
        <v>24.821052631578947</v>
      </c>
      <c r="E80" s="40"/>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29.5" thickBot="1" x14ac:dyDescent="0.4">
      <c r="A81" s="47" t="s">
        <v>574</v>
      </c>
      <c r="B81" s="45">
        <v>40</v>
      </c>
      <c r="C81" s="44">
        <v>7.85</v>
      </c>
      <c r="D81" s="44">
        <v>44.274999999999999</v>
      </c>
      <c r="E81" s="40"/>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5.5" thickBot="1" x14ac:dyDescent="0.4">
      <c r="A82" s="46" t="s">
        <v>575</v>
      </c>
      <c r="B82" s="45">
        <v>78</v>
      </c>
      <c r="C82" s="44">
        <v>53.756410256410255</v>
      </c>
      <c r="D82" s="44">
        <v>94.974358974358978</v>
      </c>
      <c r="E82" s="40"/>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5.5" thickBot="1" x14ac:dyDescent="0.4">
      <c r="A83" s="43" t="s">
        <v>534</v>
      </c>
      <c r="B83" s="42">
        <v>351</v>
      </c>
      <c r="C83" s="41">
        <v>22.156695156695157</v>
      </c>
      <c r="D83" s="41">
        <v>49.06267806267806</v>
      </c>
      <c r="E83" s="40"/>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40"/>
      <c r="B84" s="40"/>
      <c r="C84" s="40"/>
      <c r="D84" s="40"/>
      <c r="E84" s="40"/>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40" t="s">
        <v>589</v>
      </c>
      <c r="B85" s="40"/>
      <c r="C85" s="40"/>
      <c r="D85" s="40"/>
      <c r="E85" s="40"/>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40"/>
      <c r="B86" s="40"/>
      <c r="C86" s="40"/>
      <c r="D86" s="40"/>
      <c r="E86" s="40"/>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5.5" thickBot="1" x14ac:dyDescent="0.4">
      <c r="A87" s="40"/>
      <c r="B87" s="40"/>
      <c r="C87" s="40"/>
      <c r="D87" s="40"/>
      <c r="E87" s="40"/>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5.5" thickBot="1" x14ac:dyDescent="0.4">
      <c r="A88" s="191" t="s">
        <v>590</v>
      </c>
      <c r="B88" s="192"/>
      <c r="C88" s="192"/>
      <c r="D88" s="193"/>
      <c r="E88" s="40"/>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29.5" thickBot="1" x14ac:dyDescent="0.4">
      <c r="A89" s="49" t="s">
        <v>567</v>
      </c>
      <c r="B89" s="48" t="s">
        <v>568</v>
      </c>
      <c r="C89" s="48" t="s">
        <v>569</v>
      </c>
      <c r="D89" s="48" t="s">
        <v>570</v>
      </c>
      <c r="E89" s="40"/>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5.5" thickBot="1" x14ac:dyDescent="0.4">
      <c r="A90" s="46" t="s">
        <v>571</v>
      </c>
      <c r="B90" s="45">
        <v>131</v>
      </c>
      <c r="C90" s="44">
        <v>13.557251908396946</v>
      </c>
      <c r="D90" s="44">
        <v>39.541984732824424</v>
      </c>
      <c r="E90" s="40"/>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5.5" thickBot="1" x14ac:dyDescent="0.4">
      <c r="A91" s="46" t="s">
        <v>572</v>
      </c>
      <c r="B91" s="45">
        <v>9</v>
      </c>
      <c r="C91" s="44">
        <v>19.666666666666668</v>
      </c>
      <c r="D91" s="44">
        <v>45.555555555555557</v>
      </c>
      <c r="E91" s="40"/>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5.5" thickBot="1" x14ac:dyDescent="0.4">
      <c r="A92" s="46" t="s">
        <v>573</v>
      </c>
      <c r="B92" s="45">
        <v>231</v>
      </c>
      <c r="C92" s="44">
        <v>11.103896103896103</v>
      </c>
      <c r="D92" s="44">
        <v>19.826839826839826</v>
      </c>
      <c r="E92" s="40"/>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29.5" thickBot="1" x14ac:dyDescent="0.4">
      <c r="A93" s="47" t="s">
        <v>574</v>
      </c>
      <c r="B93" s="45">
        <v>46</v>
      </c>
      <c r="C93" s="44">
        <v>7.1956521739130439</v>
      </c>
      <c r="D93" s="44">
        <v>28.195652173913043</v>
      </c>
      <c r="E93" s="40"/>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5.5" thickBot="1" x14ac:dyDescent="0.4">
      <c r="A94" s="46" t="s">
        <v>575</v>
      </c>
      <c r="B94" s="45">
        <v>80</v>
      </c>
      <c r="C94" s="44">
        <v>65.037499999999994</v>
      </c>
      <c r="D94" s="44">
        <v>105.7625</v>
      </c>
      <c r="E94" s="40"/>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5.5" thickBot="1" x14ac:dyDescent="0.4">
      <c r="A95" s="43" t="s">
        <v>534</v>
      </c>
      <c r="B95" s="42">
        <v>497</v>
      </c>
      <c r="C95" s="41">
        <v>20.225352112676056</v>
      </c>
      <c r="D95" s="41">
        <v>40.096579476861166</v>
      </c>
      <c r="E95" s="40"/>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40"/>
      <c r="B96" s="40"/>
      <c r="C96" s="40"/>
      <c r="D96" s="40"/>
      <c r="E96" s="40"/>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40" t="s">
        <v>591</v>
      </c>
      <c r="B97" s="40"/>
      <c r="C97" s="40"/>
      <c r="D97" s="40"/>
      <c r="E97" s="40"/>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40"/>
      <c r="B98" s="40"/>
      <c r="C98" s="40"/>
      <c r="D98" s="40"/>
      <c r="E98" s="40"/>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ht="15.5" thickBot="1" x14ac:dyDescent="0.4">
      <c r="A99" s="40"/>
      <c r="B99" s="40"/>
      <c r="C99" s="40"/>
      <c r="D99" s="40"/>
      <c r="E99" s="40"/>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ht="15.5" thickBot="1" x14ac:dyDescent="0.4">
      <c r="A100" s="191" t="s">
        <v>592</v>
      </c>
      <c r="B100" s="192"/>
      <c r="C100" s="192"/>
      <c r="D100" s="193"/>
      <c r="E100" s="40"/>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ht="29.5" thickBot="1" x14ac:dyDescent="0.4">
      <c r="A101" s="49" t="s">
        <v>567</v>
      </c>
      <c r="B101" s="48" t="s">
        <v>568</v>
      </c>
      <c r="C101" s="48" t="s">
        <v>569</v>
      </c>
      <c r="D101" s="48" t="s">
        <v>570</v>
      </c>
      <c r="E101" s="40"/>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ht="15.5" thickBot="1" x14ac:dyDescent="0.4">
      <c r="A102" s="46" t="s">
        <v>571</v>
      </c>
      <c r="B102" s="45">
        <v>140</v>
      </c>
      <c r="C102" s="44">
        <v>30.09054034391535</v>
      </c>
      <c r="D102" s="44">
        <v>52.017708746693103</v>
      </c>
      <c r="E102" s="40"/>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ht="15.5" thickBot="1" x14ac:dyDescent="0.4">
      <c r="A103" s="46" t="s">
        <v>572</v>
      </c>
      <c r="B103" s="45">
        <v>13</v>
      </c>
      <c r="C103" s="44">
        <v>84.17749821937322</v>
      </c>
      <c r="D103" s="44">
        <v>136.59158030626779</v>
      </c>
      <c r="E103" s="40"/>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5.5" thickBot="1" x14ac:dyDescent="0.4">
      <c r="A104" s="46" t="s">
        <v>593</v>
      </c>
      <c r="B104" s="45">
        <v>96</v>
      </c>
      <c r="C104" s="44">
        <v>13.575856119791666</v>
      </c>
      <c r="D104" s="44">
        <v>19.428074966242285</v>
      </c>
      <c r="E104" s="40"/>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ht="29.5" thickBot="1" x14ac:dyDescent="0.4">
      <c r="A105" s="47" t="s">
        <v>574</v>
      </c>
      <c r="B105" s="45">
        <v>51</v>
      </c>
      <c r="C105" s="44">
        <v>20.052869462599855</v>
      </c>
      <c r="D105" s="44">
        <v>34.352804330065361</v>
      </c>
      <c r="E105" s="40"/>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ht="15.5" thickBot="1" x14ac:dyDescent="0.4">
      <c r="A106" s="46" t="s">
        <v>575</v>
      </c>
      <c r="B106" s="45">
        <v>91</v>
      </c>
      <c r="C106" s="44">
        <v>117.87915801790803</v>
      </c>
      <c r="D106" s="44">
        <v>145.73506817256822</v>
      </c>
      <c r="E106" s="40"/>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ht="15.5" thickBot="1" x14ac:dyDescent="0.4">
      <c r="A107" s="43" t="s">
        <v>534</v>
      </c>
      <c r="B107" s="42">
        <v>391</v>
      </c>
      <c r="C107" s="41">
        <v>46.956432313867566</v>
      </c>
      <c r="D107" s="41">
        <v>66.335419922800014</v>
      </c>
      <c r="E107" s="40"/>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40"/>
      <c r="B108" s="40"/>
      <c r="C108" s="40"/>
      <c r="D108" s="40"/>
      <c r="E108" s="40"/>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40" t="s">
        <v>594</v>
      </c>
      <c r="B109" s="40"/>
      <c r="C109" s="40"/>
      <c r="D109" s="40"/>
      <c r="E109" s="40"/>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40"/>
      <c r="B110" s="40"/>
      <c r="C110" s="40"/>
      <c r="D110" s="40"/>
      <c r="E110" s="40"/>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ht="15.5" thickBot="1" x14ac:dyDescent="0.4">
      <c r="A111" s="40"/>
      <c r="B111" s="40"/>
      <c r="C111" s="40"/>
      <c r="D111" s="40"/>
      <c r="E111" s="40"/>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ht="15.5" thickBot="1" x14ac:dyDescent="0.4">
      <c r="A112" s="191" t="s">
        <v>595</v>
      </c>
      <c r="B112" s="192"/>
      <c r="C112" s="192"/>
      <c r="D112" s="193"/>
      <c r="E112" s="40"/>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ht="29.5" thickBot="1" x14ac:dyDescent="0.4">
      <c r="A113" s="49" t="s">
        <v>567</v>
      </c>
      <c r="B113" s="48" t="s">
        <v>568</v>
      </c>
      <c r="C113" s="48" t="s">
        <v>569</v>
      </c>
      <c r="D113" s="48" t="s">
        <v>570</v>
      </c>
      <c r="E113" s="40"/>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ht="15.5" thickBot="1" x14ac:dyDescent="0.4">
      <c r="A114" s="46" t="s">
        <v>571</v>
      </c>
      <c r="B114" s="45">
        <v>167</v>
      </c>
      <c r="C114" s="44">
        <v>30.496791417165674</v>
      </c>
      <c r="D114" s="44">
        <v>43.280074573076057</v>
      </c>
      <c r="E114" s="40"/>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ht="15.5" thickBot="1" x14ac:dyDescent="0.4">
      <c r="A115" s="46" t="s">
        <v>572</v>
      </c>
      <c r="B115" s="45">
        <v>28</v>
      </c>
      <c r="C115" s="44">
        <v>53.039998346560843</v>
      </c>
      <c r="D115" s="44">
        <v>79.322636408730162</v>
      </c>
      <c r="E115" s="40"/>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ht="15.5" thickBot="1" x14ac:dyDescent="0.4">
      <c r="A116" s="46" t="s">
        <v>593</v>
      </c>
      <c r="B116" s="45">
        <v>76</v>
      </c>
      <c r="C116" s="44">
        <v>17.020504385964916</v>
      </c>
      <c r="D116" s="44">
        <v>22.364155854044846</v>
      </c>
      <c r="E116" s="40"/>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ht="29.5" thickBot="1" x14ac:dyDescent="0.4">
      <c r="A117" s="47" t="s">
        <v>574</v>
      </c>
      <c r="B117" s="45">
        <v>63</v>
      </c>
      <c r="C117" s="44">
        <v>24.704727917401531</v>
      </c>
      <c r="D117" s="44">
        <v>37.624253380364486</v>
      </c>
      <c r="E117" s="40"/>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ht="15.5" thickBot="1" x14ac:dyDescent="0.4">
      <c r="A118" s="46" t="s">
        <v>575</v>
      </c>
      <c r="B118" s="45">
        <v>112</v>
      </c>
      <c r="C118" s="44">
        <v>86.869546647652129</v>
      </c>
      <c r="D118" s="44">
        <v>97.625310019841308</v>
      </c>
      <c r="E118" s="40"/>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ht="15.5" thickBot="1" x14ac:dyDescent="0.4">
      <c r="A119" s="43" t="s">
        <v>534</v>
      </c>
      <c r="B119" s="42">
        <v>446</v>
      </c>
      <c r="C119" s="41">
        <v>42.953877885733277</v>
      </c>
      <c r="D119" s="41">
        <v>54.82700628529318</v>
      </c>
      <c r="E119" s="40"/>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40"/>
      <c r="B120" s="40"/>
      <c r="C120" s="40"/>
      <c r="D120" s="40"/>
      <c r="E120" s="40"/>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40" t="s">
        <v>596</v>
      </c>
      <c r="B121" s="40"/>
      <c r="C121" s="40"/>
      <c r="D121" s="40"/>
      <c r="E121" s="40"/>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40"/>
      <c r="B122" s="40"/>
      <c r="D122" s="40"/>
      <c r="E122" s="40"/>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ht="15.5" thickBot="1" x14ac:dyDescent="0.4">
      <c r="A123" s="40"/>
      <c r="B123" s="40"/>
      <c r="C123" s="40"/>
      <c r="D123" s="40"/>
      <c r="E123" s="40"/>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ht="15.5" thickBot="1" x14ac:dyDescent="0.4">
      <c r="A124" s="191" t="s">
        <v>597</v>
      </c>
      <c r="B124" s="192"/>
      <c r="C124" s="192"/>
      <c r="D124" s="193"/>
      <c r="E124" s="40"/>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ht="29.5" thickBot="1" x14ac:dyDescent="0.4">
      <c r="A125" s="49" t="s">
        <v>567</v>
      </c>
      <c r="B125" s="48" t="s">
        <v>568</v>
      </c>
      <c r="C125" s="48" t="s">
        <v>569</v>
      </c>
      <c r="D125" s="48" t="s">
        <v>570</v>
      </c>
      <c r="E125" s="40"/>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ht="15.5" thickBot="1" x14ac:dyDescent="0.4">
      <c r="A126" s="46" t="s">
        <v>571</v>
      </c>
      <c r="B126" s="45">
        <v>227</v>
      </c>
      <c r="C126" s="44">
        <v>26.80917018477729</v>
      </c>
      <c r="D126" s="44">
        <v>30.277023044499728</v>
      </c>
      <c r="E126" s="40"/>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ht="15.5" thickBot="1" x14ac:dyDescent="0.4">
      <c r="A127" s="46" t="s">
        <v>572</v>
      </c>
      <c r="B127" s="45">
        <v>30</v>
      </c>
      <c r="C127" s="44">
        <v>54.698950617283955</v>
      </c>
      <c r="D127" s="44">
        <v>56.585121328224787</v>
      </c>
      <c r="E127" s="40"/>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ht="15.5" thickBot="1" x14ac:dyDescent="0.4">
      <c r="A128" s="46" t="s">
        <v>593</v>
      </c>
      <c r="B128" s="45">
        <v>104</v>
      </c>
      <c r="C128" s="44">
        <v>17.958786725427352</v>
      </c>
      <c r="D128" s="44">
        <v>18.677138194444446</v>
      </c>
      <c r="E128" s="40"/>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ht="29.5" thickBot="1" x14ac:dyDescent="0.4">
      <c r="A129" s="47" t="s">
        <v>574</v>
      </c>
      <c r="B129" s="45">
        <v>71</v>
      </c>
      <c r="C129" s="44">
        <v>26.996334441836201</v>
      </c>
      <c r="D129" s="44">
        <v>28.608055901050303</v>
      </c>
      <c r="E129" s="40"/>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ht="15.5" thickBot="1" x14ac:dyDescent="0.4">
      <c r="A130" s="46" t="s">
        <v>575</v>
      </c>
      <c r="B130" s="45">
        <v>113</v>
      </c>
      <c r="C130" s="44">
        <v>78.685321923139981</v>
      </c>
      <c r="D130" s="44">
        <v>88.914413773148169</v>
      </c>
      <c r="E130" s="40"/>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ht="15.5" thickBot="1" x14ac:dyDescent="0.4">
      <c r="A131" s="43" t="s">
        <v>534</v>
      </c>
      <c r="B131" s="42">
        <v>545</v>
      </c>
      <c r="C131" s="41">
        <v>37.435862555215763</v>
      </c>
      <c r="D131" s="41">
        <v>43.502228342414924</v>
      </c>
      <c r="E131" s="40"/>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40"/>
      <c r="B132" s="40"/>
      <c r="C132" s="40"/>
      <c r="D132" s="40"/>
      <c r="E132" s="40"/>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40" t="s">
        <v>598</v>
      </c>
      <c r="B133" s="40"/>
      <c r="C133" s="40"/>
      <c r="D133" s="40"/>
      <c r="E133" s="40"/>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40"/>
      <c r="B134" s="40"/>
      <c r="C134" s="40"/>
      <c r="D134" s="40"/>
      <c r="E134" s="40"/>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35">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35">
      <c r="A136" s="196" t="s">
        <v>599</v>
      </c>
      <c r="B136" s="197"/>
      <c r="C136" s="197"/>
      <c r="D136" s="197"/>
      <c r="E136" s="197"/>
      <c r="F136" s="197"/>
      <c r="G136" s="197"/>
      <c r="H136" s="197"/>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ht="15.65" customHeight="1" x14ac:dyDescent="0.35">
      <c r="A137" s="198" t="s">
        <v>600</v>
      </c>
      <c r="B137" s="199"/>
      <c r="C137" s="199"/>
      <c r="D137" s="199"/>
      <c r="E137" s="199"/>
      <c r="F137" s="199"/>
      <c r="G137" s="199"/>
      <c r="H137" s="199"/>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35">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35">
      <c r="A139" s="196" t="s">
        <v>601</v>
      </c>
      <c r="B139" s="197"/>
      <c r="C139" s="197"/>
      <c r="D139" s="197"/>
      <c r="E139" s="197"/>
      <c r="F139" s="197"/>
      <c r="G139" s="197"/>
      <c r="H139" s="197"/>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35">
      <c r="A140" s="194" t="s">
        <v>602</v>
      </c>
      <c r="B140" s="195"/>
      <c r="C140" s="195"/>
      <c r="D140" s="195"/>
      <c r="E140" s="195"/>
      <c r="F140" s="195"/>
      <c r="G140" s="195"/>
      <c r="H140" s="195"/>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35">
      <c r="A141" s="157"/>
      <c r="B141" s="157"/>
      <c r="C141" s="157"/>
      <c r="D141" s="157"/>
      <c r="E141" s="157"/>
      <c r="F141" s="157"/>
      <c r="G141" s="157"/>
      <c r="H141" s="157"/>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35">
      <c r="A142" s="157"/>
      <c r="B142" s="157"/>
      <c r="C142" s="157"/>
      <c r="D142" s="157"/>
      <c r="E142" s="157"/>
      <c r="F142" s="157"/>
      <c r="G142" s="157"/>
      <c r="H142" s="157"/>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35">
      <c r="A143" s="157"/>
      <c r="B143" s="157"/>
      <c r="C143" s="157"/>
      <c r="D143" s="157"/>
      <c r="E143" s="157"/>
      <c r="F143" s="157"/>
      <c r="G143" s="157"/>
      <c r="H143" s="157"/>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16"/>
      <c r="B144" s="16"/>
      <c r="C144" s="16"/>
      <c r="D144" s="16"/>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16"/>
      <c r="B145" s="16"/>
      <c r="C145" s="16"/>
      <c r="D145" s="16"/>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35">
      <c r="A146" s="16"/>
      <c r="B146" s="16"/>
      <c r="C146" s="16"/>
      <c r="D146" s="16"/>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35">
      <c r="A147" s="16"/>
      <c r="B147" s="16"/>
      <c r="C147" s="16"/>
      <c r="D147" s="16"/>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35">
      <c r="A148" s="16"/>
      <c r="B148" s="16"/>
      <c r="C148" s="16"/>
      <c r="D148" s="16"/>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35">
      <c r="A149" s="16"/>
      <c r="B149" s="16"/>
      <c r="C149" s="16"/>
      <c r="D149" s="16"/>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35">
      <c r="A150" s="16"/>
      <c r="B150" s="16"/>
      <c r="C150" s="16"/>
      <c r="D150" s="16"/>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35">
      <c r="A151" s="16"/>
      <c r="B151" s="16"/>
      <c r="C151" s="16"/>
      <c r="D151" s="16"/>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35">
      <c r="A152" s="16"/>
      <c r="B152" s="16"/>
      <c r="C152" s="16"/>
      <c r="D152" s="16"/>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35">
      <c r="A153" s="16"/>
      <c r="B153" s="16"/>
      <c r="C153" s="16"/>
      <c r="D153" s="16"/>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35">
      <c r="A154" s="16"/>
      <c r="B154" s="16"/>
      <c r="C154" s="16"/>
      <c r="D154" s="16"/>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35">
      <c r="A155" s="16"/>
      <c r="B155" s="16"/>
      <c r="C155" s="16"/>
      <c r="D155" s="16"/>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16"/>
      <c r="B156" s="16"/>
      <c r="C156" s="16"/>
      <c r="D156" s="16"/>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16"/>
      <c r="B157" s="16"/>
      <c r="C157" s="16"/>
      <c r="D157" s="16"/>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35">
      <c r="A158" s="16"/>
      <c r="B158" s="16"/>
      <c r="C158" s="16"/>
      <c r="D158" s="16"/>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35">
      <c r="A159" s="16"/>
      <c r="B159" s="16"/>
      <c r="C159" s="16"/>
      <c r="D159" s="16"/>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16"/>
      <c r="B160" s="16"/>
      <c r="C160" s="16"/>
      <c r="D160" s="16"/>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35">
      <c r="A161" s="16"/>
      <c r="B161" s="16"/>
      <c r="C161" s="16"/>
      <c r="D161" s="16"/>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A162" s="16"/>
      <c r="B162" s="16"/>
      <c r="C162" s="16"/>
      <c r="D162" s="16"/>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16"/>
      <c r="B163" s="16"/>
      <c r="C163" s="16"/>
      <c r="D163" s="16"/>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16"/>
      <c r="B164" s="16"/>
      <c r="C164" s="16"/>
      <c r="D164" s="16"/>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16"/>
      <c r="B165" s="16"/>
      <c r="C165" s="16"/>
      <c r="D165" s="16"/>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16"/>
      <c r="B166" s="16"/>
      <c r="C166" s="16"/>
      <c r="D166" s="16"/>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16"/>
      <c r="B167" s="16"/>
      <c r="C167" s="16"/>
      <c r="D167" s="16"/>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16"/>
      <c r="B168" s="16"/>
      <c r="C168" s="16"/>
      <c r="D168" s="16"/>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16"/>
      <c r="B169" s="16"/>
      <c r="C169" s="16"/>
      <c r="D169" s="16"/>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16"/>
      <c r="B170" s="16"/>
      <c r="C170" s="16"/>
      <c r="D170" s="16"/>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16"/>
      <c r="B171" s="16"/>
      <c r="C171" s="16"/>
      <c r="D171" s="16"/>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35">
      <c r="A172" s="16"/>
      <c r="B172" s="16"/>
      <c r="C172" s="16"/>
      <c r="D172" s="16"/>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35">
      <c r="A173" s="16"/>
      <c r="B173" s="16"/>
      <c r="C173" s="16"/>
      <c r="D173" s="16"/>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35">
      <c r="A174" s="16"/>
      <c r="B174" s="16"/>
      <c r="C174" s="16"/>
      <c r="D174" s="16"/>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35">
      <c r="A175" s="16"/>
      <c r="B175" s="16"/>
      <c r="C175" s="16"/>
      <c r="D175" s="16"/>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35">
      <c r="A176" s="16"/>
      <c r="B176" s="16"/>
      <c r="C176" s="16"/>
      <c r="D176" s="16"/>
      <c r="E176" s="3"/>
      <c r="F176" s="3"/>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35">
      <c r="A177" s="16"/>
      <c r="B177" s="16"/>
      <c r="C177" s="16"/>
      <c r="D177" s="16"/>
      <c r="E177" s="3"/>
      <c r="F177" s="3"/>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35">
      <c r="A178" s="16"/>
      <c r="B178" s="16"/>
      <c r="C178" s="16"/>
      <c r="D178" s="16"/>
      <c r="E178" s="3"/>
      <c r="F178" s="3"/>
      <c r="G178" s="3"/>
      <c r="H178" s="3"/>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35">
      <c r="A179" s="16"/>
      <c r="B179" s="16"/>
      <c r="C179" s="16"/>
      <c r="D179" s="16"/>
      <c r="E179" s="3"/>
      <c r="F179" s="3"/>
      <c r="G179" s="3"/>
      <c r="H179" s="3"/>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35">
      <c r="A180" s="16"/>
      <c r="B180" s="16"/>
      <c r="C180" s="16"/>
      <c r="D180" s="16"/>
      <c r="E180" s="3"/>
      <c r="F180" s="3"/>
      <c r="G180" s="3"/>
      <c r="H180" s="3"/>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35">
      <c r="A181" s="16"/>
      <c r="B181" s="16"/>
      <c r="C181" s="16"/>
      <c r="D181" s="16"/>
      <c r="E181" s="3"/>
      <c r="F181" s="3"/>
      <c r="G181" s="3"/>
      <c r="H181" s="3"/>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35">
      <c r="A182" s="16"/>
      <c r="B182" s="16"/>
      <c r="C182" s="16"/>
      <c r="D182" s="16"/>
      <c r="E182" s="3"/>
      <c r="F182" s="3"/>
      <c r="G182" s="3"/>
      <c r="H182" s="3"/>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35">
      <c r="A183" s="16"/>
      <c r="B183" s="16"/>
      <c r="C183" s="16"/>
      <c r="D183" s="16"/>
      <c r="E183" s="3"/>
      <c r="F183" s="3"/>
      <c r="G183" s="3"/>
      <c r="H183" s="3"/>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35">
      <c r="A184" s="16"/>
      <c r="B184" s="16"/>
      <c r="C184" s="16"/>
      <c r="D184" s="16"/>
      <c r="E184" s="3"/>
      <c r="F184" s="3"/>
      <c r="G184" s="3"/>
      <c r="H184" s="3"/>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35">
      <c r="A185" s="16"/>
      <c r="B185" s="16"/>
      <c r="C185" s="16"/>
      <c r="D185" s="16"/>
      <c r="E185" s="3"/>
      <c r="F185" s="3"/>
      <c r="G185" s="3"/>
      <c r="H185" s="3"/>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35">
      <c r="A186" s="16"/>
      <c r="B186" s="16"/>
      <c r="C186" s="16"/>
      <c r="D186" s="16"/>
      <c r="E186" s="3"/>
      <c r="F186" s="3"/>
      <c r="G186" s="3"/>
      <c r="H186" s="3"/>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35">
      <c r="A187" s="16"/>
      <c r="B187" s="16"/>
      <c r="C187" s="16"/>
      <c r="D187" s="16"/>
      <c r="E187" s="3"/>
      <c r="F187" s="3"/>
      <c r="G187" s="3"/>
      <c r="H187" s="3"/>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35">
      <c r="A188" s="16"/>
      <c r="B188" s="16"/>
      <c r="C188" s="16"/>
      <c r="D188" s="16"/>
      <c r="E188" s="3"/>
      <c r="F188" s="3"/>
      <c r="G188" s="3"/>
      <c r="H188" s="3"/>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35">
      <c r="A189" s="16"/>
      <c r="B189" s="16"/>
      <c r="C189" s="16"/>
      <c r="D189" s="16"/>
      <c r="E189" s="3"/>
      <c r="F189" s="3"/>
      <c r="G189" s="3"/>
      <c r="H189" s="3"/>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35">
      <c r="A190" s="16"/>
      <c r="B190" s="16"/>
      <c r="C190" s="16"/>
      <c r="D190" s="16"/>
      <c r="E190" s="3"/>
      <c r="F190" s="3"/>
      <c r="G190" s="3"/>
      <c r="H190" s="3"/>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35">
      <c r="A191" s="16"/>
      <c r="B191" s="16"/>
      <c r="C191" s="16"/>
      <c r="D191" s="16"/>
      <c r="E191" s="3"/>
      <c r="F191" s="3"/>
      <c r="G191" s="3"/>
      <c r="H191" s="3"/>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35">
      <c r="A192" s="16"/>
      <c r="B192" s="16"/>
      <c r="C192" s="16"/>
      <c r="D192" s="16"/>
      <c r="E192" s="3"/>
      <c r="F192" s="3"/>
      <c r="G192" s="3"/>
      <c r="H192" s="3"/>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35">
      <c r="A193" s="16"/>
      <c r="B193" s="16"/>
      <c r="C193" s="16"/>
      <c r="D193" s="16"/>
      <c r="E193" s="3"/>
      <c r="F193" s="3"/>
      <c r="G193" s="3"/>
      <c r="H193" s="3"/>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35">
      <c r="A194" s="16"/>
      <c r="B194" s="16"/>
      <c r="C194" s="16"/>
      <c r="D194" s="16"/>
      <c r="E194" s="3"/>
      <c r="F194" s="3"/>
      <c r="G194" s="3"/>
      <c r="H194" s="3"/>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35">
      <c r="A195" s="16"/>
      <c r="B195" s="16"/>
      <c r="C195" s="16"/>
      <c r="D195" s="16"/>
      <c r="E195" s="3"/>
      <c r="F195" s="3"/>
      <c r="G195" s="3"/>
      <c r="H195" s="3"/>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35">
      <c r="A196" s="16"/>
      <c r="B196" s="16"/>
      <c r="C196" s="16"/>
      <c r="D196" s="16"/>
      <c r="E196" s="3"/>
      <c r="F196" s="3"/>
      <c r="G196" s="3"/>
      <c r="H196" s="3"/>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35">
      <c r="A197" s="16"/>
      <c r="B197" s="16"/>
      <c r="C197" s="16"/>
      <c r="D197" s="16"/>
      <c r="E197" s="3"/>
      <c r="F197" s="3"/>
      <c r="G197" s="3"/>
      <c r="H197" s="3"/>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35">
      <c r="A198" s="16"/>
      <c r="B198" s="16"/>
      <c r="C198" s="16"/>
      <c r="D198" s="16"/>
      <c r="E198" s="3"/>
      <c r="F198" s="3"/>
      <c r="G198" s="3"/>
      <c r="H198" s="3"/>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35">
      <c r="A199" s="16"/>
      <c r="B199" s="16"/>
      <c r="C199" s="16"/>
      <c r="D199" s="16"/>
      <c r="E199" s="3"/>
      <c r="F199" s="3"/>
      <c r="G199" s="3"/>
      <c r="H199" s="3"/>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35">
      <c r="A200" s="16"/>
      <c r="B200" s="16"/>
      <c r="C200" s="16"/>
      <c r="D200" s="16"/>
      <c r="E200" s="3"/>
      <c r="F200" s="3"/>
      <c r="G200" s="3"/>
      <c r="H200" s="3"/>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35">
      <c r="A201" s="16"/>
      <c r="B201" s="16"/>
      <c r="C201" s="16"/>
      <c r="D201" s="16"/>
      <c r="E201" s="3"/>
      <c r="F201" s="3"/>
      <c r="G201" s="3"/>
      <c r="H201" s="3"/>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35">
      <c r="A202" s="16"/>
      <c r="B202" s="16"/>
      <c r="C202" s="16"/>
      <c r="D202" s="16"/>
      <c r="E202" s="3"/>
      <c r="F202" s="3"/>
      <c r="G202" s="3"/>
      <c r="H202" s="3"/>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35">
      <c r="A203" s="16"/>
      <c r="B203" s="16"/>
      <c r="C203" s="16"/>
      <c r="D203" s="16"/>
      <c r="E203" s="3"/>
      <c r="F203" s="3"/>
      <c r="G203" s="3"/>
      <c r="H203" s="3"/>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35">
      <c r="A204" s="16"/>
      <c r="B204" s="16"/>
      <c r="C204" s="16"/>
      <c r="D204" s="16"/>
      <c r="E204" s="3"/>
      <c r="F204" s="3"/>
      <c r="G204" s="3"/>
      <c r="H204" s="3"/>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35">
      <c r="A205" s="16"/>
      <c r="B205" s="16"/>
      <c r="C205" s="16"/>
      <c r="D205" s="16"/>
      <c r="E205" s="3"/>
      <c r="F205" s="3"/>
      <c r="G205" s="3"/>
      <c r="H205" s="3"/>
      <c r="I205" s="3"/>
      <c r="J205" s="3"/>
      <c r="K205" s="3"/>
      <c r="L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spans="1:56" x14ac:dyDescent="0.35">
      <c r="A206" s="16"/>
      <c r="B206" s="16"/>
      <c r="C206" s="16"/>
      <c r="D206" s="16"/>
      <c r="E206" s="3"/>
      <c r="F206" s="3"/>
      <c r="G206" s="3"/>
      <c r="H206" s="3"/>
      <c r="I206" s="3"/>
      <c r="J206" s="3"/>
      <c r="K206" s="3"/>
      <c r="L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row>
    <row r="207" spans="1:56" x14ac:dyDescent="0.35">
      <c r="A207" s="16"/>
      <c r="B207" s="16"/>
      <c r="C207" s="16"/>
      <c r="D207" s="16"/>
      <c r="E207" s="3"/>
      <c r="F207" s="3"/>
      <c r="G207" s="3"/>
      <c r="H207" s="3"/>
      <c r="I207" s="3"/>
      <c r="J207" s="3"/>
      <c r="K207" s="3"/>
      <c r="L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row>
    <row r="208" spans="1:56" x14ac:dyDescent="0.35">
      <c r="A208" s="16"/>
      <c r="B208" s="16"/>
      <c r="C208" s="16"/>
      <c r="D208" s="16"/>
      <c r="E208" s="3"/>
      <c r="F208" s="3"/>
      <c r="G208" s="3"/>
      <c r="H208" s="3"/>
      <c r="I208" s="3"/>
      <c r="J208" s="3"/>
      <c r="K208" s="3"/>
      <c r="L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row>
    <row r="209" spans="1:56" x14ac:dyDescent="0.35">
      <c r="A209" s="16"/>
      <c r="B209" s="16"/>
      <c r="C209" s="16"/>
      <c r="D209" s="16"/>
      <c r="E209" s="3"/>
      <c r="F209" s="3"/>
      <c r="G209" s="3"/>
      <c r="H209" s="3"/>
      <c r="I209" s="3"/>
      <c r="J209" s="3"/>
      <c r="K209" s="3"/>
      <c r="L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row>
    <row r="210" spans="1:56" x14ac:dyDescent="0.35">
      <c r="A210" s="16"/>
      <c r="B210" s="16"/>
      <c r="C210" s="16"/>
      <c r="D210" s="16"/>
      <c r="E210" s="3"/>
      <c r="F210" s="3"/>
      <c r="G210" s="3"/>
      <c r="H210" s="3"/>
      <c r="I210" s="3"/>
      <c r="J210" s="3"/>
      <c r="K210" s="3"/>
      <c r="L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row>
    <row r="211" spans="1:56" x14ac:dyDescent="0.35">
      <c r="A211" s="16"/>
      <c r="B211" s="16"/>
      <c r="C211" s="16"/>
      <c r="D211" s="16"/>
      <c r="E211" s="3"/>
      <c r="F211" s="3"/>
      <c r="G211" s="3"/>
      <c r="H211" s="3"/>
      <c r="I211" s="3"/>
      <c r="J211" s="3"/>
      <c r="K211" s="3"/>
      <c r="L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row>
    <row r="212" spans="1:56" x14ac:dyDescent="0.35">
      <c r="A212" s="16"/>
      <c r="B212" s="16"/>
      <c r="C212" s="16"/>
      <c r="D212" s="16"/>
      <c r="E212" s="3"/>
      <c r="F212" s="3"/>
      <c r="G212" s="3"/>
      <c r="H212" s="3"/>
      <c r="I212" s="3"/>
      <c r="J212" s="3"/>
      <c r="K212" s="3"/>
      <c r="L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row>
    <row r="213" spans="1:56" x14ac:dyDescent="0.35">
      <c r="A213" s="16"/>
      <c r="B213" s="16"/>
      <c r="C213" s="16"/>
      <c r="D213" s="16"/>
      <c r="E213" s="3"/>
      <c r="F213" s="3"/>
      <c r="G213" s="3"/>
      <c r="H213" s="3"/>
      <c r="I213" s="3"/>
      <c r="J213" s="3"/>
      <c r="K213" s="3"/>
      <c r="L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row>
    <row r="214" spans="1:56" x14ac:dyDescent="0.35">
      <c r="A214" s="16"/>
      <c r="B214" s="16"/>
      <c r="C214" s="16"/>
      <c r="D214" s="16"/>
      <c r="E214" s="3"/>
      <c r="F214" s="3"/>
      <c r="G214" s="3"/>
      <c r="H214" s="3"/>
      <c r="I214" s="3"/>
      <c r="J214" s="3"/>
      <c r="K214" s="3"/>
      <c r="L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row>
    <row r="215" spans="1:56" x14ac:dyDescent="0.35">
      <c r="A215" s="16"/>
      <c r="B215" s="16"/>
      <c r="C215" s="16"/>
      <c r="D215" s="16"/>
      <c r="E215" s="3"/>
      <c r="F215" s="3"/>
      <c r="G215" s="3"/>
      <c r="H215" s="3"/>
      <c r="I215" s="3"/>
      <c r="J215" s="3"/>
      <c r="K215" s="3"/>
      <c r="L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row>
    <row r="216" spans="1:56" x14ac:dyDescent="0.35">
      <c r="A216" s="16"/>
      <c r="B216" s="16"/>
      <c r="C216" s="16"/>
      <c r="D216" s="16"/>
      <c r="E216" s="3"/>
      <c r="F216" s="3"/>
      <c r="G216" s="3"/>
      <c r="H216" s="3"/>
      <c r="I216" s="3"/>
      <c r="J216" s="3"/>
      <c r="K216" s="3"/>
      <c r="L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row>
    <row r="217" spans="1:56" x14ac:dyDescent="0.35">
      <c r="A217" s="16"/>
      <c r="B217" s="16"/>
      <c r="C217" s="16"/>
      <c r="D217" s="16"/>
      <c r="E217" s="3"/>
      <c r="F217" s="3"/>
      <c r="G217" s="3"/>
      <c r="H217" s="3"/>
      <c r="I217" s="3"/>
      <c r="J217" s="3"/>
      <c r="K217" s="3"/>
      <c r="L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row>
    <row r="218" spans="1:56" x14ac:dyDescent="0.35">
      <c r="A218" s="16"/>
      <c r="B218" s="16"/>
      <c r="C218" s="16"/>
      <c r="D218" s="16"/>
      <c r="E218" s="3"/>
      <c r="F218" s="3"/>
      <c r="G218" s="3"/>
      <c r="H218" s="3"/>
      <c r="I218" s="3"/>
      <c r="J218" s="3"/>
      <c r="K218" s="3"/>
      <c r="L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row>
    <row r="219" spans="1:56" x14ac:dyDescent="0.35">
      <c r="A219" s="16"/>
      <c r="B219" s="16"/>
      <c r="C219" s="16"/>
      <c r="D219" s="16"/>
      <c r="E219" s="3"/>
      <c r="F219" s="3"/>
      <c r="G219" s="3"/>
      <c r="H219" s="3"/>
      <c r="I219" s="3"/>
      <c r="J219" s="3"/>
      <c r="K219" s="3"/>
      <c r="L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row>
    <row r="220" spans="1:56" x14ac:dyDescent="0.35">
      <c r="A220" s="16"/>
      <c r="B220" s="16"/>
      <c r="C220" s="16"/>
      <c r="D220" s="16"/>
      <c r="E220" s="3"/>
      <c r="F220" s="3"/>
      <c r="G220" s="3"/>
      <c r="H220" s="3"/>
      <c r="I220" s="3"/>
      <c r="J220" s="3"/>
      <c r="K220" s="3"/>
      <c r="L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row>
    <row r="221" spans="1:56" x14ac:dyDescent="0.35">
      <c r="A221" s="16"/>
      <c r="B221" s="16"/>
      <c r="C221" s="16"/>
      <c r="D221" s="16"/>
      <c r="E221" s="3"/>
      <c r="F221" s="3"/>
      <c r="G221" s="3"/>
      <c r="H221" s="3"/>
      <c r="I221" s="3"/>
      <c r="J221" s="3"/>
      <c r="K221" s="3"/>
      <c r="L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row>
    <row r="222" spans="1:56" x14ac:dyDescent="0.35">
      <c r="A222" s="16"/>
      <c r="B222" s="16"/>
      <c r="C222" s="16"/>
      <c r="D222" s="16"/>
      <c r="E222" s="3"/>
      <c r="F222" s="3"/>
      <c r="G222" s="3"/>
      <c r="H222" s="3"/>
      <c r="I222" s="3"/>
      <c r="J222" s="3"/>
      <c r="K222" s="3"/>
      <c r="L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row>
    <row r="223" spans="1:56" x14ac:dyDescent="0.35">
      <c r="A223" s="16"/>
      <c r="B223" s="16"/>
      <c r="C223" s="16"/>
      <c r="D223" s="16"/>
      <c r="E223" s="3"/>
      <c r="F223" s="3"/>
      <c r="G223" s="3"/>
      <c r="H223" s="3"/>
      <c r="I223" s="3"/>
      <c r="J223" s="3"/>
      <c r="K223" s="3"/>
      <c r="L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row>
    <row r="224" spans="1:56" x14ac:dyDescent="0.35">
      <c r="A224" s="16"/>
      <c r="B224" s="16"/>
      <c r="C224" s="16"/>
      <c r="D224" s="16"/>
      <c r="E224" s="3"/>
      <c r="F224" s="3"/>
      <c r="G224" s="3"/>
      <c r="H224" s="3"/>
      <c r="I224" s="3"/>
      <c r="J224" s="3"/>
      <c r="K224" s="3"/>
      <c r="L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row>
    <row r="225" spans="1:56" x14ac:dyDescent="0.35">
      <c r="A225" s="16"/>
      <c r="B225" s="16"/>
      <c r="C225" s="16"/>
      <c r="D225" s="16"/>
      <c r="E225" s="3"/>
      <c r="F225" s="3"/>
      <c r="G225" s="3"/>
      <c r="H225" s="3"/>
      <c r="I225" s="3"/>
      <c r="J225" s="3"/>
      <c r="K225" s="3"/>
      <c r="L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row>
    <row r="226" spans="1:56" x14ac:dyDescent="0.35">
      <c r="A226" s="16"/>
      <c r="B226" s="16"/>
      <c r="C226" s="16"/>
      <c r="D226" s="16"/>
      <c r="E226" s="3"/>
      <c r="F226" s="3"/>
      <c r="G226" s="3"/>
      <c r="H226" s="3"/>
      <c r="I226" s="3"/>
      <c r="J226" s="3"/>
      <c r="K226" s="3"/>
      <c r="L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row>
    <row r="227" spans="1:56" x14ac:dyDescent="0.35">
      <c r="A227" s="16"/>
      <c r="B227" s="16"/>
      <c r="C227" s="16"/>
      <c r="D227" s="16"/>
      <c r="E227" s="3"/>
      <c r="F227" s="3"/>
      <c r="G227" s="3"/>
      <c r="H227" s="3"/>
      <c r="I227" s="3"/>
      <c r="J227" s="3"/>
      <c r="K227" s="3"/>
      <c r="L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row>
    <row r="228" spans="1:56" x14ac:dyDescent="0.35">
      <c r="A228" s="16"/>
      <c r="B228" s="16"/>
      <c r="C228" s="16"/>
      <c r="D228" s="16"/>
      <c r="E228" s="3"/>
      <c r="F228" s="3"/>
      <c r="G228" s="3"/>
      <c r="H228" s="3"/>
      <c r="I228" s="3"/>
      <c r="J228" s="3"/>
      <c r="K228" s="3"/>
      <c r="L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row>
    <row r="229" spans="1:56" x14ac:dyDescent="0.35">
      <c r="A229" s="16"/>
      <c r="B229" s="16"/>
      <c r="C229" s="16"/>
      <c r="D229" s="16"/>
      <c r="E229" s="3"/>
      <c r="F229" s="3"/>
      <c r="G229" s="3"/>
      <c r="H229" s="3"/>
      <c r="I229" s="3"/>
      <c r="J229" s="3"/>
      <c r="K229" s="3"/>
      <c r="L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row>
    <row r="230" spans="1:56" x14ac:dyDescent="0.35">
      <c r="A230" s="16"/>
      <c r="B230" s="16"/>
      <c r="C230" s="16"/>
      <c r="D230" s="16"/>
      <c r="E230" s="3"/>
      <c r="F230" s="3"/>
      <c r="G230" s="3"/>
      <c r="H230" s="3"/>
      <c r="I230" s="3"/>
      <c r="J230" s="3"/>
      <c r="K230" s="3"/>
      <c r="L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row>
    <row r="231" spans="1:56" x14ac:dyDescent="0.35">
      <c r="A231" s="16"/>
      <c r="B231" s="16"/>
      <c r="C231" s="16"/>
      <c r="D231" s="16"/>
      <c r="E231" s="3"/>
      <c r="F231" s="3"/>
      <c r="G231" s="3"/>
      <c r="H231" s="3"/>
      <c r="I231" s="3"/>
      <c r="J231" s="3"/>
      <c r="K231" s="3"/>
      <c r="L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row>
    <row r="232" spans="1:56" x14ac:dyDescent="0.35">
      <c r="A232" s="16"/>
      <c r="B232" s="16"/>
      <c r="C232" s="16"/>
      <c r="D232" s="16"/>
      <c r="E232" s="3"/>
      <c r="F232" s="3"/>
      <c r="G232" s="3"/>
      <c r="H232" s="3"/>
      <c r="I232" s="3"/>
      <c r="J232" s="3"/>
      <c r="K232" s="3"/>
      <c r="L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row>
    <row r="233" spans="1:56" x14ac:dyDescent="0.35">
      <c r="A233" s="16"/>
      <c r="B233" s="16"/>
      <c r="C233" s="16"/>
      <c r="D233" s="16"/>
      <c r="E233" s="3"/>
      <c r="F233" s="3"/>
      <c r="G233" s="3"/>
      <c r="H233" s="3"/>
      <c r="I233" s="3"/>
      <c r="J233" s="3"/>
      <c r="K233" s="3"/>
      <c r="L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row>
    <row r="234" spans="1:56" x14ac:dyDescent="0.35">
      <c r="A234" s="16"/>
      <c r="B234" s="16"/>
      <c r="C234" s="16"/>
      <c r="D234" s="16"/>
      <c r="E234" s="3"/>
      <c r="F234" s="3"/>
      <c r="G234" s="3"/>
      <c r="H234" s="3"/>
      <c r="I234" s="3"/>
      <c r="J234" s="3"/>
      <c r="K234" s="3"/>
      <c r="L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row>
    <row r="235" spans="1:56" x14ac:dyDescent="0.35">
      <c r="A235" s="16"/>
      <c r="B235" s="16"/>
      <c r="C235" s="16"/>
      <c r="D235" s="16"/>
      <c r="E235" s="3"/>
      <c r="F235" s="3"/>
      <c r="G235" s="3"/>
      <c r="H235" s="3"/>
      <c r="I235" s="3"/>
      <c r="J235" s="3"/>
      <c r="K235" s="3"/>
      <c r="L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row>
    <row r="236" spans="1:56" x14ac:dyDescent="0.35">
      <c r="A236" s="16"/>
      <c r="B236" s="16"/>
      <c r="C236" s="16"/>
      <c r="D236" s="16"/>
      <c r="G236" s="3"/>
      <c r="H236" s="3"/>
      <c r="I236" s="3"/>
      <c r="J236" s="3"/>
      <c r="K236" s="3"/>
      <c r="L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row>
    <row r="237" spans="1:56" x14ac:dyDescent="0.35">
      <c r="A237" s="16"/>
      <c r="B237" s="16"/>
      <c r="C237" s="16"/>
      <c r="D237" s="16"/>
      <c r="G237" s="3"/>
      <c r="H237" s="3"/>
      <c r="I237" s="3"/>
      <c r="J237" s="3"/>
      <c r="K237" s="3"/>
      <c r="L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row>
    <row r="238" spans="1:56" x14ac:dyDescent="0.35">
      <c r="A238" s="16"/>
      <c r="B238" s="16"/>
      <c r="C238" s="16"/>
      <c r="D238" s="16"/>
      <c r="M238"/>
    </row>
    <row r="239" spans="1:56" x14ac:dyDescent="0.35">
      <c r="A239" s="16"/>
      <c r="B239" s="16"/>
      <c r="C239" s="16"/>
      <c r="D239" s="16"/>
      <c r="M239"/>
    </row>
    <row r="240" spans="1:56" x14ac:dyDescent="0.35">
      <c r="A240" s="16"/>
      <c r="B240" s="16"/>
      <c r="C240" s="16"/>
      <c r="D240" s="16"/>
    </row>
    <row r="241" spans="1:4" x14ac:dyDescent="0.35">
      <c r="A241" s="16"/>
      <c r="B241" s="16"/>
      <c r="C241" s="16"/>
      <c r="D241" s="16"/>
    </row>
    <row r="242" spans="1:4" x14ac:dyDescent="0.35">
      <c r="A242" s="16"/>
      <c r="B242" s="16"/>
      <c r="C242" s="16"/>
      <c r="D242" s="16"/>
    </row>
    <row r="243" spans="1:4" x14ac:dyDescent="0.35">
      <c r="A243" s="16"/>
      <c r="B243" s="16"/>
      <c r="C243" s="16"/>
      <c r="D243" s="16"/>
    </row>
    <row r="244" spans="1:4" x14ac:dyDescent="0.35">
      <c r="A244" s="16"/>
      <c r="B244" s="16"/>
      <c r="C244" s="16"/>
      <c r="D244" s="16"/>
    </row>
    <row r="245" spans="1:4" x14ac:dyDescent="0.35">
      <c r="A245" s="16"/>
      <c r="B245" s="16"/>
      <c r="C245" s="16"/>
      <c r="D245" s="16"/>
    </row>
    <row r="246" spans="1:4" x14ac:dyDescent="0.35">
      <c r="A246" s="16"/>
      <c r="B246" s="16"/>
      <c r="C246" s="16"/>
      <c r="D246" s="16"/>
    </row>
    <row r="247" spans="1:4" x14ac:dyDescent="0.35">
      <c r="A247" s="16"/>
      <c r="B247" s="16"/>
      <c r="C247" s="16"/>
      <c r="D247" s="16"/>
    </row>
    <row r="248" spans="1:4" x14ac:dyDescent="0.35">
      <c r="A248" s="16"/>
      <c r="B248" s="16"/>
      <c r="C248" s="16"/>
      <c r="D248" s="16"/>
    </row>
    <row r="249" spans="1:4" x14ac:dyDescent="0.35">
      <c r="A249" s="16"/>
      <c r="B249" s="16"/>
      <c r="C249" s="16"/>
      <c r="D249" s="16"/>
    </row>
    <row r="250" spans="1:4" x14ac:dyDescent="0.35">
      <c r="A250" s="16"/>
      <c r="B250" s="16"/>
      <c r="C250" s="16"/>
      <c r="D250" s="16"/>
    </row>
    <row r="251" spans="1:4" x14ac:dyDescent="0.35">
      <c r="A251" s="16"/>
      <c r="B251" s="16"/>
      <c r="C251" s="16"/>
      <c r="D251" s="16"/>
    </row>
    <row r="252" spans="1:4" x14ac:dyDescent="0.35">
      <c r="A252" s="16"/>
      <c r="B252" s="16"/>
      <c r="C252" s="16"/>
      <c r="D252" s="16"/>
    </row>
    <row r="253" spans="1:4" x14ac:dyDescent="0.35">
      <c r="A253" s="16"/>
      <c r="B253" s="16"/>
      <c r="C253" s="16"/>
      <c r="D253" s="16"/>
    </row>
    <row r="254" spans="1:4" x14ac:dyDescent="0.35">
      <c r="A254" s="16"/>
      <c r="B254" s="16"/>
      <c r="C254" s="16"/>
      <c r="D254" s="16"/>
    </row>
    <row r="255" spans="1:4" x14ac:dyDescent="0.35">
      <c r="A255" s="16"/>
      <c r="B255" s="16"/>
      <c r="C255" s="16"/>
      <c r="D255" s="16"/>
    </row>
    <row r="256" spans="1:4" x14ac:dyDescent="0.35">
      <c r="A256" s="16"/>
      <c r="B256" s="16"/>
      <c r="C256" s="16"/>
      <c r="D256" s="16"/>
    </row>
    <row r="257" spans="1:4" x14ac:dyDescent="0.35">
      <c r="A257" s="16"/>
      <c r="B257" s="16"/>
      <c r="C257" s="16"/>
      <c r="D257" s="16"/>
    </row>
    <row r="258" spans="1:4" x14ac:dyDescent="0.35">
      <c r="A258" s="16"/>
      <c r="B258" s="16"/>
      <c r="C258" s="16"/>
      <c r="D258" s="16"/>
    </row>
    <row r="259" spans="1:4" x14ac:dyDescent="0.35">
      <c r="A259" s="16"/>
      <c r="B259" s="16"/>
      <c r="C259" s="16"/>
      <c r="D259" s="16"/>
    </row>
    <row r="260" spans="1:4" x14ac:dyDescent="0.35">
      <c r="A260" s="16"/>
      <c r="B260" s="16"/>
      <c r="C260" s="16"/>
      <c r="D260" s="16"/>
    </row>
    <row r="261" spans="1:4" x14ac:dyDescent="0.35">
      <c r="A261" s="16"/>
      <c r="B261" s="16"/>
      <c r="C261" s="16"/>
      <c r="D261" s="16"/>
    </row>
    <row r="262" spans="1:4" x14ac:dyDescent="0.35">
      <c r="A262" s="16"/>
      <c r="B262" s="16"/>
      <c r="C262" s="16"/>
      <c r="D262" s="16"/>
    </row>
    <row r="263" spans="1:4" x14ac:dyDescent="0.35">
      <c r="A263" s="16"/>
      <c r="B263" s="16"/>
      <c r="C263" s="16"/>
      <c r="D263" s="16"/>
    </row>
    <row r="264" spans="1:4" x14ac:dyDescent="0.35">
      <c r="A264" s="16"/>
      <c r="B264" s="16"/>
      <c r="C264" s="16"/>
      <c r="D264" s="16"/>
    </row>
    <row r="265" spans="1:4" x14ac:dyDescent="0.35">
      <c r="A265" s="16"/>
      <c r="B265" s="16"/>
      <c r="C265" s="16"/>
      <c r="D265" s="16"/>
    </row>
    <row r="266" spans="1:4" x14ac:dyDescent="0.35">
      <c r="A266" s="16"/>
      <c r="B266" s="16"/>
      <c r="C266" s="16"/>
      <c r="D266" s="16"/>
    </row>
    <row r="267" spans="1:4" x14ac:dyDescent="0.35">
      <c r="A267" s="16"/>
      <c r="B267" s="16"/>
      <c r="C267" s="16"/>
      <c r="D267" s="16"/>
    </row>
    <row r="268" spans="1:4" x14ac:dyDescent="0.35">
      <c r="A268" s="16"/>
      <c r="B268" s="16"/>
      <c r="C268" s="16"/>
      <c r="D268" s="16"/>
    </row>
    <row r="269" spans="1:4" x14ac:dyDescent="0.35">
      <c r="A269" s="16"/>
      <c r="B269" s="16"/>
      <c r="C269" s="16"/>
      <c r="D269" s="16"/>
    </row>
    <row r="270" spans="1:4" x14ac:dyDescent="0.35">
      <c r="A270" s="16"/>
      <c r="B270" s="16"/>
      <c r="C270" s="16"/>
      <c r="D270" s="16"/>
    </row>
  </sheetData>
  <mergeCells count="19">
    <mergeCell ref="A1:D1"/>
    <mergeCell ref="A28:D28"/>
    <mergeCell ref="A2:H2"/>
    <mergeCell ref="A5:D5"/>
    <mergeCell ref="A14:H14"/>
    <mergeCell ref="A16:D16"/>
    <mergeCell ref="A25:H25"/>
    <mergeCell ref="A112:D112"/>
    <mergeCell ref="A140:H140"/>
    <mergeCell ref="A40:D40"/>
    <mergeCell ref="A52:D52"/>
    <mergeCell ref="A64:D64"/>
    <mergeCell ref="A136:H136"/>
    <mergeCell ref="A137:H137"/>
    <mergeCell ref="A139:H139"/>
    <mergeCell ref="A76:D76"/>
    <mergeCell ref="A88:D88"/>
    <mergeCell ref="A100:D100"/>
    <mergeCell ref="A124:D124"/>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ABA5C-47EB-4CDC-BFC6-D0E4D8173AF3}">
  <sheetPr>
    <pageSetUpPr fitToPage="1"/>
  </sheetPr>
  <dimension ref="A1:D159"/>
  <sheetViews>
    <sheetView showGridLines="0" tabSelected="1" topLeftCell="A111" zoomScale="90" zoomScaleNormal="90" workbookViewId="0">
      <selection activeCell="B119" sqref="B119"/>
    </sheetView>
  </sheetViews>
  <sheetFormatPr defaultRowHeight="14.5" x14ac:dyDescent="0.35"/>
  <cols>
    <col min="1" max="1" width="26.54296875" style="1" customWidth="1"/>
    <col min="2" max="2" width="160.81640625" customWidth="1"/>
  </cols>
  <sheetData>
    <row r="1" spans="1:2" s="2" customFormat="1" ht="26" x14ac:dyDescent="0.35">
      <c r="A1" s="171" t="s">
        <v>5</v>
      </c>
      <c r="B1" s="171"/>
    </row>
    <row r="2" spans="1:2" s="2" customFormat="1" ht="74.25" customHeight="1" x14ac:dyDescent="0.35">
      <c r="A2" s="172" t="s">
        <v>1</v>
      </c>
      <c r="B2" s="172"/>
    </row>
    <row r="3" spans="1:2" s="2" customFormat="1" ht="48.65" customHeight="1" thickBot="1" x14ac:dyDescent="0.4">
      <c r="A3" s="6" t="s">
        <v>603</v>
      </c>
      <c r="B3" s="56"/>
    </row>
    <row r="4" spans="1:2" ht="18" x14ac:dyDescent="0.35">
      <c r="A4" s="9" t="s">
        <v>604</v>
      </c>
      <c r="B4" s="10" t="s">
        <v>605</v>
      </c>
    </row>
    <row r="5" spans="1:2" ht="15.5" x14ac:dyDescent="0.35">
      <c r="A5" s="160" t="s">
        <v>606</v>
      </c>
      <c r="B5" s="11" t="s">
        <v>607</v>
      </c>
    </row>
    <row r="6" spans="1:2" ht="15.5" x14ac:dyDescent="0.35">
      <c r="A6" s="160" t="s">
        <v>30</v>
      </c>
      <c r="B6" s="11" t="s">
        <v>608</v>
      </c>
    </row>
    <row r="7" spans="1:2" ht="15.5" x14ac:dyDescent="0.35">
      <c r="A7" s="160" t="s">
        <v>609</v>
      </c>
      <c r="B7" s="11" t="s">
        <v>610</v>
      </c>
    </row>
    <row r="8" spans="1:2" ht="15.5" x14ac:dyDescent="0.35">
      <c r="A8" s="160" t="s">
        <v>82</v>
      </c>
      <c r="B8" s="11" t="s">
        <v>611</v>
      </c>
    </row>
    <row r="9" spans="1:2" ht="15.5" x14ac:dyDescent="0.35">
      <c r="A9" s="160" t="s">
        <v>612</v>
      </c>
      <c r="B9" s="11" t="s">
        <v>613</v>
      </c>
    </row>
    <row r="10" spans="1:2" ht="15.5" x14ac:dyDescent="0.35">
      <c r="A10" s="160" t="s">
        <v>614</v>
      </c>
      <c r="B10" s="11" t="s">
        <v>615</v>
      </c>
    </row>
    <row r="11" spans="1:2" ht="15.5" x14ac:dyDescent="0.35">
      <c r="A11" s="160" t="s">
        <v>616</v>
      </c>
      <c r="B11" s="11" t="s">
        <v>617</v>
      </c>
    </row>
    <row r="12" spans="1:2" ht="15.5" x14ac:dyDescent="0.35">
      <c r="A12" s="160" t="s">
        <v>618</v>
      </c>
      <c r="B12" s="11" t="s">
        <v>619</v>
      </c>
    </row>
    <row r="13" spans="1:2" ht="46.5" x14ac:dyDescent="0.35">
      <c r="A13" s="160" t="s">
        <v>620</v>
      </c>
      <c r="B13" s="11" t="s">
        <v>621</v>
      </c>
    </row>
    <row r="14" spans="1:2" ht="46.5" x14ac:dyDescent="0.35">
      <c r="A14" s="160" t="s">
        <v>622</v>
      </c>
      <c r="B14" s="11" t="s">
        <v>623</v>
      </c>
    </row>
    <row r="15" spans="1:2" ht="15.5" x14ac:dyDescent="0.35">
      <c r="A15" s="160" t="s">
        <v>624</v>
      </c>
      <c r="B15" s="11" t="s">
        <v>625</v>
      </c>
    </row>
    <row r="16" spans="1:2" ht="47.25" customHeight="1" x14ac:dyDescent="0.35">
      <c r="A16" s="204" t="s">
        <v>626</v>
      </c>
      <c r="B16" s="11" t="s">
        <v>627</v>
      </c>
    </row>
    <row r="17" spans="1:2" ht="46.5" x14ac:dyDescent="0.35">
      <c r="A17" s="204"/>
      <c r="B17" s="11" t="s">
        <v>628</v>
      </c>
    </row>
    <row r="18" spans="1:2" ht="47.15" customHeight="1" x14ac:dyDescent="0.35">
      <c r="A18" s="204" t="s">
        <v>629</v>
      </c>
      <c r="B18" s="11" t="s">
        <v>630</v>
      </c>
    </row>
    <row r="19" spans="1:2" ht="46.5" x14ac:dyDescent="0.35">
      <c r="A19" s="204"/>
      <c r="B19" s="11" t="s">
        <v>631</v>
      </c>
    </row>
    <row r="20" spans="1:2" ht="31" x14ac:dyDescent="0.35">
      <c r="A20" s="160" t="s">
        <v>632</v>
      </c>
      <c r="B20" s="11" t="s">
        <v>633</v>
      </c>
    </row>
    <row r="21" spans="1:2" ht="15.5" x14ac:dyDescent="0.35">
      <c r="A21" s="160" t="s">
        <v>505</v>
      </c>
      <c r="B21" s="11" t="s">
        <v>634</v>
      </c>
    </row>
    <row r="22" spans="1:2" ht="15.5" x14ac:dyDescent="0.35">
      <c r="A22" s="160" t="s">
        <v>635</v>
      </c>
      <c r="B22" s="11" t="s">
        <v>636</v>
      </c>
    </row>
    <row r="23" spans="1:2" ht="15.5" x14ac:dyDescent="0.35">
      <c r="A23" s="160" t="s">
        <v>637</v>
      </c>
      <c r="B23" s="11" t="s">
        <v>638</v>
      </c>
    </row>
    <row r="24" spans="1:2" ht="46.5" x14ac:dyDescent="0.35">
      <c r="A24" s="160" t="s">
        <v>639</v>
      </c>
      <c r="B24" s="11" t="s">
        <v>640</v>
      </c>
    </row>
    <row r="25" spans="1:2" ht="31" x14ac:dyDescent="0.35">
      <c r="A25" s="160" t="s">
        <v>641</v>
      </c>
      <c r="B25" s="11" t="s">
        <v>642</v>
      </c>
    </row>
    <row r="26" spans="1:2" ht="15.5" x14ac:dyDescent="0.35">
      <c r="A26" s="160" t="s">
        <v>643</v>
      </c>
      <c r="B26" s="11" t="s">
        <v>644</v>
      </c>
    </row>
    <row r="27" spans="1:2" ht="15.5" x14ac:dyDescent="0.35">
      <c r="A27" s="160" t="s">
        <v>645</v>
      </c>
      <c r="B27" s="11" t="s">
        <v>646</v>
      </c>
    </row>
    <row r="28" spans="1:2" ht="15.5" x14ac:dyDescent="0.35">
      <c r="A28" s="160" t="s">
        <v>103</v>
      </c>
      <c r="B28" s="11" t="s">
        <v>647</v>
      </c>
    </row>
    <row r="29" spans="1:2" ht="15.5" x14ac:dyDescent="0.35">
      <c r="A29" s="160" t="s">
        <v>84</v>
      </c>
      <c r="B29" s="11" t="s">
        <v>648</v>
      </c>
    </row>
    <row r="30" spans="1:2" ht="15.5" x14ac:dyDescent="0.35">
      <c r="A30" s="160" t="s">
        <v>649</v>
      </c>
      <c r="B30" s="11" t="s">
        <v>650</v>
      </c>
    </row>
    <row r="31" spans="1:2" ht="15.5" x14ac:dyDescent="0.35">
      <c r="A31" s="160" t="s">
        <v>651</v>
      </c>
      <c r="B31" s="11" t="s">
        <v>652</v>
      </c>
    </row>
    <row r="32" spans="1:2" ht="31" x14ac:dyDescent="0.35">
      <c r="A32" s="160" t="s">
        <v>653</v>
      </c>
      <c r="B32" s="11" t="s">
        <v>654</v>
      </c>
    </row>
    <row r="33" spans="1:2" ht="15.5" x14ac:dyDescent="0.35">
      <c r="A33" s="160" t="s">
        <v>655</v>
      </c>
      <c r="B33" s="11" t="s">
        <v>656</v>
      </c>
    </row>
    <row r="34" spans="1:2" ht="31" x14ac:dyDescent="0.35">
      <c r="A34" s="160" t="s">
        <v>657</v>
      </c>
      <c r="B34" s="11" t="s">
        <v>658</v>
      </c>
    </row>
    <row r="35" spans="1:2" ht="15.5" x14ac:dyDescent="0.35">
      <c r="A35" s="160" t="s">
        <v>659</v>
      </c>
      <c r="B35" s="11" t="s">
        <v>660</v>
      </c>
    </row>
    <row r="36" spans="1:2" ht="31" x14ac:dyDescent="0.35">
      <c r="A36" s="160" t="s">
        <v>661</v>
      </c>
      <c r="B36" s="11" t="s">
        <v>662</v>
      </c>
    </row>
    <row r="37" spans="1:2" ht="15.5" x14ac:dyDescent="0.35">
      <c r="A37" s="160" t="s">
        <v>663</v>
      </c>
      <c r="B37" s="11" t="s">
        <v>664</v>
      </c>
    </row>
    <row r="38" spans="1:2" ht="15.5" x14ac:dyDescent="0.35">
      <c r="A38" s="160" t="s">
        <v>665</v>
      </c>
      <c r="B38" s="11" t="s">
        <v>666</v>
      </c>
    </row>
    <row r="39" spans="1:2" ht="15.5" x14ac:dyDescent="0.35">
      <c r="A39" s="204" t="s">
        <v>667</v>
      </c>
      <c r="B39" s="11" t="s">
        <v>668</v>
      </c>
    </row>
    <row r="40" spans="1:2" ht="15.5" x14ac:dyDescent="0.35">
      <c r="A40" s="204"/>
      <c r="B40" s="11" t="s">
        <v>669</v>
      </c>
    </row>
    <row r="41" spans="1:2" ht="46.5" x14ac:dyDescent="0.35">
      <c r="A41" s="204"/>
      <c r="B41" s="11" t="s">
        <v>670</v>
      </c>
    </row>
    <row r="42" spans="1:2" ht="46.5" x14ac:dyDescent="0.35">
      <c r="A42" s="204"/>
      <c r="B42" s="11" t="s">
        <v>671</v>
      </c>
    </row>
    <row r="43" spans="1:2" ht="15.5" x14ac:dyDescent="0.35">
      <c r="A43" s="204"/>
      <c r="B43" s="11" t="s">
        <v>672</v>
      </c>
    </row>
    <row r="44" spans="1:2" ht="15.5" x14ac:dyDescent="0.35">
      <c r="A44" s="204"/>
      <c r="B44" s="11" t="s">
        <v>673</v>
      </c>
    </row>
    <row r="45" spans="1:2" ht="15.5" x14ac:dyDescent="0.35">
      <c r="A45" s="204"/>
      <c r="B45" s="11" t="s">
        <v>674</v>
      </c>
    </row>
    <row r="46" spans="1:2" ht="15.5" x14ac:dyDescent="0.35">
      <c r="A46" s="160" t="s">
        <v>675</v>
      </c>
      <c r="B46" s="11" t="s">
        <v>676</v>
      </c>
    </row>
    <row r="47" spans="1:2" ht="31" x14ac:dyDescent="0.35">
      <c r="A47" s="204" t="s">
        <v>677</v>
      </c>
      <c r="B47" s="11" t="s">
        <v>678</v>
      </c>
    </row>
    <row r="48" spans="1:2" ht="15.5" x14ac:dyDescent="0.35">
      <c r="A48" s="204"/>
      <c r="B48" s="11" t="s">
        <v>679</v>
      </c>
    </row>
    <row r="49" spans="1:2" ht="15.5" x14ac:dyDescent="0.35">
      <c r="A49" s="204"/>
      <c r="B49" s="11" t="s">
        <v>680</v>
      </c>
    </row>
    <row r="50" spans="1:2" ht="15.75" customHeight="1" x14ac:dyDescent="0.35">
      <c r="A50" s="204" t="s">
        <v>914</v>
      </c>
      <c r="B50" s="57" t="s">
        <v>915</v>
      </c>
    </row>
    <row r="51" spans="1:2" ht="15.5" x14ac:dyDescent="0.35">
      <c r="A51" s="204"/>
      <c r="B51" s="11" t="s">
        <v>681</v>
      </c>
    </row>
    <row r="52" spans="1:2" ht="35.5" customHeight="1" x14ac:dyDescent="0.35">
      <c r="A52" s="204"/>
      <c r="B52" s="11" t="s">
        <v>682</v>
      </c>
    </row>
    <row r="53" spans="1:2" ht="86.25" customHeight="1" x14ac:dyDescent="0.35">
      <c r="A53" s="204"/>
      <c r="B53" s="11" t="s">
        <v>683</v>
      </c>
    </row>
    <row r="54" spans="1:2" ht="87.65" customHeight="1" x14ac:dyDescent="0.35">
      <c r="A54" s="204"/>
      <c r="B54" s="11" t="s">
        <v>684</v>
      </c>
    </row>
    <row r="55" spans="1:2" ht="31" x14ac:dyDescent="0.35">
      <c r="A55" s="204"/>
      <c r="B55" s="11" t="s">
        <v>685</v>
      </c>
    </row>
    <row r="56" spans="1:2" ht="77.5" x14ac:dyDescent="0.35">
      <c r="A56" s="204"/>
      <c r="B56" s="11" t="s">
        <v>686</v>
      </c>
    </row>
    <row r="57" spans="1:2" ht="15.5" x14ac:dyDescent="0.35">
      <c r="A57" s="204"/>
      <c r="B57" s="11" t="s">
        <v>687</v>
      </c>
    </row>
    <row r="58" spans="1:2" ht="31" x14ac:dyDescent="0.35">
      <c r="A58" s="204"/>
      <c r="B58" s="11" t="s">
        <v>688</v>
      </c>
    </row>
    <row r="59" spans="1:2" ht="15.5" x14ac:dyDescent="0.35">
      <c r="A59" s="204"/>
      <c r="B59" s="11" t="s">
        <v>689</v>
      </c>
    </row>
    <row r="60" spans="1:2" ht="15.75" customHeight="1" x14ac:dyDescent="0.35">
      <c r="A60" s="208" t="s">
        <v>916</v>
      </c>
      <c r="B60" s="58" t="s">
        <v>917</v>
      </c>
    </row>
    <row r="61" spans="1:2" ht="15.5" x14ac:dyDescent="0.35">
      <c r="A61" s="209"/>
      <c r="B61" s="59" t="s">
        <v>918</v>
      </c>
    </row>
    <row r="62" spans="1:2" ht="15.5" x14ac:dyDescent="0.35">
      <c r="A62" s="209"/>
      <c r="B62" s="59" t="s">
        <v>919</v>
      </c>
    </row>
    <row r="63" spans="1:2" ht="31" x14ac:dyDescent="0.35">
      <c r="A63" s="209"/>
      <c r="B63" s="60" t="s">
        <v>920</v>
      </c>
    </row>
    <row r="64" spans="1:2" ht="77.5" x14ac:dyDescent="0.35">
      <c r="A64" s="209"/>
      <c r="B64" s="60" t="s">
        <v>921</v>
      </c>
    </row>
    <row r="65" spans="1:2" ht="15.5" x14ac:dyDescent="0.35">
      <c r="A65" s="210" t="s">
        <v>922</v>
      </c>
      <c r="B65" s="57" t="s">
        <v>923</v>
      </c>
    </row>
    <row r="66" spans="1:2" ht="15.5" x14ac:dyDescent="0.35">
      <c r="A66" s="210"/>
      <c r="B66" s="11" t="s">
        <v>694</v>
      </c>
    </row>
    <row r="67" spans="1:2" ht="50.5" customHeight="1" x14ac:dyDescent="0.35">
      <c r="A67" s="210"/>
      <c r="B67" s="11" t="s">
        <v>695</v>
      </c>
    </row>
    <row r="68" spans="1:2" ht="62" x14ac:dyDescent="0.35">
      <c r="A68" s="210"/>
      <c r="B68" s="11" t="s">
        <v>696</v>
      </c>
    </row>
    <row r="69" spans="1:2" ht="31" x14ac:dyDescent="0.35">
      <c r="A69" s="210"/>
      <c r="B69" s="11" t="s">
        <v>633</v>
      </c>
    </row>
    <row r="70" spans="1:2" ht="15.5" x14ac:dyDescent="0.35">
      <c r="A70" s="210"/>
      <c r="B70" s="11" t="s">
        <v>697</v>
      </c>
    </row>
    <row r="71" spans="1:2" ht="15.5" x14ac:dyDescent="0.35">
      <c r="A71" s="210" t="s">
        <v>698</v>
      </c>
      <c r="B71" s="57" t="s">
        <v>924</v>
      </c>
    </row>
    <row r="72" spans="1:2" ht="15.5" x14ac:dyDescent="0.35">
      <c r="A72" s="210"/>
      <c r="B72" s="11" t="s">
        <v>699</v>
      </c>
    </row>
    <row r="73" spans="1:2" ht="83.5" customHeight="1" x14ac:dyDescent="0.35">
      <c r="A73" s="210"/>
      <c r="B73" s="11" t="s">
        <v>693</v>
      </c>
    </row>
    <row r="74" spans="1:2" ht="77.5" x14ac:dyDescent="0.35">
      <c r="A74" s="210"/>
      <c r="B74" s="12" t="s">
        <v>686</v>
      </c>
    </row>
    <row r="75" spans="1:2" ht="15.5" x14ac:dyDescent="0.35">
      <c r="A75" s="210"/>
      <c r="B75" s="11" t="s">
        <v>687</v>
      </c>
    </row>
    <row r="76" spans="1:2" ht="31" x14ac:dyDescent="0.35">
      <c r="A76" s="210"/>
      <c r="B76" s="11" t="s">
        <v>700</v>
      </c>
    </row>
    <row r="77" spans="1:2" ht="15.5" x14ac:dyDescent="0.35">
      <c r="A77" s="210"/>
      <c r="B77" s="11" t="s">
        <v>701</v>
      </c>
    </row>
    <row r="78" spans="1:2" ht="15.5" x14ac:dyDescent="0.35">
      <c r="A78" s="210"/>
      <c r="B78" s="11" t="s">
        <v>697</v>
      </c>
    </row>
    <row r="79" spans="1:2" ht="15.5" x14ac:dyDescent="0.35">
      <c r="A79" s="211" t="s">
        <v>925</v>
      </c>
      <c r="B79" s="57" t="s">
        <v>926</v>
      </c>
    </row>
    <row r="80" spans="1:2" ht="15.5" x14ac:dyDescent="0.35">
      <c r="A80" s="211"/>
      <c r="B80" s="11" t="s">
        <v>699</v>
      </c>
    </row>
    <row r="81" spans="1:2" ht="31" x14ac:dyDescent="0.35">
      <c r="A81" s="211"/>
      <c r="B81" s="11" t="s">
        <v>685</v>
      </c>
    </row>
    <row r="82" spans="1:2" ht="15.5" x14ac:dyDescent="0.35">
      <c r="A82" s="211"/>
      <c r="B82" s="11" t="s">
        <v>702</v>
      </c>
    </row>
    <row r="83" spans="1:2" ht="46.5" x14ac:dyDescent="0.35">
      <c r="A83" s="211"/>
      <c r="B83" s="11" t="s">
        <v>703</v>
      </c>
    </row>
    <row r="84" spans="1:2" ht="15.5" x14ac:dyDescent="0.35">
      <c r="A84" s="211"/>
      <c r="B84" s="11" t="s">
        <v>704</v>
      </c>
    </row>
    <row r="85" spans="1:2" ht="15.5" x14ac:dyDescent="0.35">
      <c r="A85" s="211"/>
      <c r="B85" s="11" t="s">
        <v>705</v>
      </c>
    </row>
    <row r="86" spans="1:2" ht="15.5" x14ac:dyDescent="0.35">
      <c r="A86" s="211"/>
      <c r="B86" s="11" t="s">
        <v>687</v>
      </c>
    </row>
    <row r="87" spans="1:2" ht="77.5" x14ac:dyDescent="0.35">
      <c r="A87" s="211"/>
      <c r="B87" s="11" t="s">
        <v>693</v>
      </c>
    </row>
    <row r="88" spans="1:2" ht="15.5" x14ac:dyDescent="0.35">
      <c r="A88" s="211"/>
      <c r="B88" s="11" t="s">
        <v>697</v>
      </c>
    </row>
    <row r="89" spans="1:2" ht="15.65" customHeight="1" x14ac:dyDescent="0.35">
      <c r="A89" s="212" t="s">
        <v>706</v>
      </c>
      <c r="B89" s="13" t="s">
        <v>927</v>
      </c>
    </row>
    <row r="90" spans="1:2" ht="15.5" x14ac:dyDescent="0.35">
      <c r="A90" s="212"/>
      <c r="B90" s="62" t="s">
        <v>917</v>
      </c>
    </row>
    <row r="91" spans="1:2" ht="15.5" x14ac:dyDescent="0.35">
      <c r="A91" s="212"/>
      <c r="B91" s="14" t="s">
        <v>699</v>
      </c>
    </row>
    <row r="92" spans="1:2" ht="15.5" x14ac:dyDescent="0.35">
      <c r="A92" s="212"/>
      <c r="B92" s="13" t="s">
        <v>928</v>
      </c>
    </row>
    <row r="93" spans="1:2" ht="62" x14ac:dyDescent="0.35">
      <c r="A93" s="212"/>
      <c r="B93" s="14" t="s">
        <v>707</v>
      </c>
    </row>
    <row r="94" spans="1:2" ht="31" x14ac:dyDescent="0.35">
      <c r="A94" s="212"/>
      <c r="B94" s="14" t="s">
        <v>708</v>
      </c>
    </row>
    <row r="95" spans="1:2" ht="49" customHeight="1" x14ac:dyDescent="0.35">
      <c r="A95" s="212"/>
      <c r="B95" s="14" t="s">
        <v>929</v>
      </c>
    </row>
    <row r="96" spans="1:2" ht="31" x14ac:dyDescent="0.35">
      <c r="A96" s="212"/>
      <c r="B96" s="14" t="s">
        <v>709</v>
      </c>
    </row>
    <row r="97" spans="1:2" ht="143.5" customHeight="1" x14ac:dyDescent="0.35">
      <c r="A97" s="212"/>
      <c r="B97" s="14" t="s">
        <v>930</v>
      </c>
    </row>
    <row r="98" spans="1:2" ht="66" customHeight="1" x14ac:dyDescent="0.35">
      <c r="A98" s="212"/>
      <c r="B98" s="14" t="s">
        <v>710</v>
      </c>
    </row>
    <row r="99" spans="1:2" ht="31" x14ac:dyDescent="0.35">
      <c r="A99" s="212" t="s">
        <v>711</v>
      </c>
      <c r="B99" s="14" t="s">
        <v>712</v>
      </c>
    </row>
    <row r="100" spans="1:2" ht="148" customHeight="1" x14ac:dyDescent="0.35">
      <c r="A100" s="212"/>
      <c r="B100" s="63" t="s">
        <v>713</v>
      </c>
    </row>
    <row r="101" spans="1:2" ht="15.65" customHeight="1" x14ac:dyDescent="0.35">
      <c r="A101" s="212"/>
      <c r="B101" s="14" t="s">
        <v>714</v>
      </c>
    </row>
    <row r="102" spans="1:2" ht="15.5" x14ac:dyDescent="0.35">
      <c r="A102" s="212"/>
      <c r="B102" s="64" t="s">
        <v>697</v>
      </c>
    </row>
    <row r="103" spans="1:2" ht="31" x14ac:dyDescent="0.35">
      <c r="A103" s="212"/>
      <c r="B103" s="65" t="s">
        <v>715</v>
      </c>
    </row>
    <row r="104" spans="1:2" ht="15.5" x14ac:dyDescent="0.35">
      <c r="A104" s="212"/>
      <c r="B104" s="14" t="s">
        <v>931</v>
      </c>
    </row>
    <row r="105" spans="1:2" ht="15.5" x14ac:dyDescent="0.35">
      <c r="A105" s="211" t="s">
        <v>716</v>
      </c>
      <c r="B105" s="14" t="s">
        <v>917</v>
      </c>
    </row>
    <row r="106" spans="1:2" ht="15.5" x14ac:dyDescent="0.35">
      <c r="A106" s="211"/>
      <c r="B106" s="61" t="s">
        <v>932</v>
      </c>
    </row>
    <row r="107" spans="1:2" ht="15.5" x14ac:dyDescent="0.35">
      <c r="A107" s="211"/>
      <c r="B107" s="59" t="s">
        <v>690</v>
      </c>
    </row>
    <row r="108" spans="1:2" ht="31" x14ac:dyDescent="0.35">
      <c r="A108" s="211"/>
      <c r="B108" s="60" t="s">
        <v>920</v>
      </c>
    </row>
    <row r="109" spans="1:2" ht="77.5" x14ac:dyDescent="0.35">
      <c r="A109" s="211"/>
      <c r="B109" s="60" t="s">
        <v>921</v>
      </c>
    </row>
    <row r="110" spans="1:2" ht="15.5" x14ac:dyDescent="0.35">
      <c r="A110" s="211"/>
      <c r="B110" s="11" t="s">
        <v>691</v>
      </c>
    </row>
    <row r="111" spans="1:2" ht="15.5" x14ac:dyDescent="0.35">
      <c r="A111" s="211"/>
      <c r="B111" s="11" t="s">
        <v>692</v>
      </c>
    </row>
    <row r="112" spans="1:2" ht="15.5" x14ac:dyDescent="0.35">
      <c r="A112" s="211"/>
      <c r="B112" s="14" t="s">
        <v>933</v>
      </c>
    </row>
    <row r="113" spans="1:2" ht="15.5" x14ac:dyDescent="0.35">
      <c r="A113" s="211"/>
      <c r="B113" s="14" t="s">
        <v>717</v>
      </c>
    </row>
    <row r="114" spans="1:2" ht="21" customHeight="1" x14ac:dyDescent="0.35">
      <c r="A114" s="211"/>
      <c r="B114" s="14" t="s">
        <v>718</v>
      </c>
    </row>
    <row r="115" spans="1:2" ht="31" x14ac:dyDescent="0.35">
      <c r="A115" s="211"/>
      <c r="B115" s="14" t="s">
        <v>719</v>
      </c>
    </row>
    <row r="116" spans="1:2" ht="31" x14ac:dyDescent="0.35">
      <c r="A116" s="211"/>
      <c r="B116" s="14" t="s">
        <v>720</v>
      </c>
    </row>
    <row r="117" spans="1:2" ht="15.65" customHeight="1" x14ac:dyDescent="0.35">
      <c r="A117" s="210" t="s">
        <v>721</v>
      </c>
      <c r="B117" s="12" t="s">
        <v>934</v>
      </c>
    </row>
    <row r="118" spans="1:2" ht="15.5" x14ac:dyDescent="0.35">
      <c r="A118" s="210"/>
      <c r="B118" s="13" t="s">
        <v>722</v>
      </c>
    </row>
    <row r="119" spans="1:2" ht="15.5" x14ac:dyDescent="0.35">
      <c r="A119" s="210"/>
      <c r="B119" s="13" t="s">
        <v>723</v>
      </c>
    </row>
    <row r="120" spans="1:2" ht="15.5" x14ac:dyDescent="0.35">
      <c r="A120" s="210"/>
      <c r="B120" s="13" t="s">
        <v>724</v>
      </c>
    </row>
    <row r="121" spans="1:2" ht="15.5" x14ac:dyDescent="0.35">
      <c r="A121" s="210"/>
      <c r="B121" s="13" t="s">
        <v>725</v>
      </c>
    </row>
    <row r="122" spans="1:2" ht="15.5" x14ac:dyDescent="0.35">
      <c r="A122" s="213" t="s">
        <v>726</v>
      </c>
      <c r="B122" s="13" t="s">
        <v>727</v>
      </c>
    </row>
    <row r="123" spans="1:2" ht="15.65" customHeight="1" x14ac:dyDescent="0.35">
      <c r="A123" s="214"/>
      <c r="B123" s="12" t="s">
        <v>935</v>
      </c>
    </row>
    <row r="124" spans="1:2" ht="15.5" x14ac:dyDescent="0.35">
      <c r="A124" s="214"/>
      <c r="B124" s="12" t="s">
        <v>936</v>
      </c>
    </row>
    <row r="125" spans="1:2" ht="16.5" customHeight="1" x14ac:dyDescent="0.35">
      <c r="A125" s="214"/>
      <c r="B125" s="12" t="s">
        <v>937</v>
      </c>
    </row>
    <row r="126" spans="1:2" ht="16.5" customHeight="1" x14ac:dyDescent="0.35">
      <c r="A126" s="214"/>
      <c r="B126" s="12" t="s">
        <v>728</v>
      </c>
    </row>
    <row r="127" spans="1:2" ht="16.5" customHeight="1" x14ac:dyDescent="0.35">
      <c r="A127" s="214"/>
      <c r="B127" s="13" t="s">
        <v>729</v>
      </c>
    </row>
    <row r="128" spans="1:2" ht="16.5" customHeight="1" x14ac:dyDescent="0.35">
      <c r="A128" s="214"/>
      <c r="B128" s="12" t="s">
        <v>935</v>
      </c>
    </row>
    <row r="129" spans="1:4" ht="16.5" customHeight="1" x14ac:dyDescent="0.35">
      <c r="A129" s="214"/>
      <c r="B129" s="12" t="s">
        <v>936</v>
      </c>
    </row>
    <row r="130" spans="1:4" ht="16.5" customHeight="1" x14ac:dyDescent="0.35">
      <c r="A130" s="214"/>
      <c r="B130" s="12" t="s">
        <v>937</v>
      </c>
    </row>
    <row r="131" spans="1:4" ht="16.5" customHeight="1" x14ac:dyDescent="0.35">
      <c r="A131" s="214"/>
      <c r="B131" s="12" t="s">
        <v>728</v>
      </c>
    </row>
    <row r="132" spans="1:4" ht="15.5" x14ac:dyDescent="0.35">
      <c r="A132" s="214"/>
      <c r="B132" s="13" t="s">
        <v>730</v>
      </c>
    </row>
    <row r="133" spans="1:4" ht="15.5" x14ac:dyDescent="0.35">
      <c r="A133" s="214"/>
      <c r="B133" s="12" t="s">
        <v>935</v>
      </c>
    </row>
    <row r="134" spans="1:4" ht="15.5" x14ac:dyDescent="0.35">
      <c r="A134" s="214"/>
      <c r="B134" s="12" t="s">
        <v>936</v>
      </c>
      <c r="D134" s="55"/>
    </row>
    <row r="135" spans="1:4" ht="15.5" x14ac:dyDescent="0.35">
      <c r="A135" s="214"/>
      <c r="B135" s="12" t="s">
        <v>937</v>
      </c>
    </row>
    <row r="136" spans="1:4" ht="15.5" x14ac:dyDescent="0.35">
      <c r="A136" s="214"/>
      <c r="B136" s="12" t="s">
        <v>728</v>
      </c>
    </row>
    <row r="137" spans="1:4" ht="15.5" x14ac:dyDescent="0.35">
      <c r="A137" s="214"/>
      <c r="B137" s="13" t="s">
        <v>731</v>
      </c>
    </row>
    <row r="138" spans="1:4" ht="15.5" x14ac:dyDescent="0.35">
      <c r="A138" s="214"/>
      <c r="B138" s="12" t="s">
        <v>935</v>
      </c>
    </row>
    <row r="139" spans="1:4" ht="15.5" x14ac:dyDescent="0.35">
      <c r="A139" s="214"/>
      <c r="B139" s="12" t="s">
        <v>936</v>
      </c>
    </row>
    <row r="140" spans="1:4" ht="15.5" x14ac:dyDescent="0.35">
      <c r="A140" s="214"/>
      <c r="B140" s="12" t="s">
        <v>937</v>
      </c>
    </row>
    <row r="141" spans="1:4" ht="15.5" x14ac:dyDescent="0.35">
      <c r="A141" s="214"/>
      <c r="B141" s="12" t="s">
        <v>728</v>
      </c>
    </row>
    <row r="142" spans="1:4" ht="15.5" x14ac:dyDescent="0.35">
      <c r="A142" s="214"/>
      <c r="B142" s="12" t="s">
        <v>732</v>
      </c>
    </row>
    <row r="143" spans="1:4" ht="15.5" x14ac:dyDescent="0.35">
      <c r="A143" s="214"/>
      <c r="B143" s="12" t="s">
        <v>733</v>
      </c>
    </row>
    <row r="144" spans="1:4" ht="54.65" customHeight="1" x14ac:dyDescent="0.35">
      <c r="A144" s="214"/>
      <c r="B144" s="12" t="s">
        <v>734</v>
      </c>
    </row>
    <row r="145" spans="1:2" ht="15.5" x14ac:dyDescent="0.35">
      <c r="A145" s="214"/>
      <c r="B145" s="12" t="s">
        <v>735</v>
      </c>
    </row>
    <row r="146" spans="1:2" ht="31" x14ac:dyDescent="0.35">
      <c r="A146" s="214"/>
      <c r="B146" s="12" t="s">
        <v>736</v>
      </c>
    </row>
    <row r="147" spans="1:2" ht="15.5" x14ac:dyDescent="0.35">
      <c r="A147" s="214"/>
      <c r="B147" s="12" t="s">
        <v>681</v>
      </c>
    </row>
    <row r="148" spans="1:2" ht="31" x14ac:dyDescent="0.35">
      <c r="A148" s="214"/>
      <c r="B148" s="12" t="s">
        <v>737</v>
      </c>
    </row>
    <row r="149" spans="1:2" ht="93" x14ac:dyDescent="0.35">
      <c r="A149" s="214"/>
      <c r="B149" s="12" t="s">
        <v>738</v>
      </c>
    </row>
    <row r="150" spans="1:2" ht="21.65" customHeight="1" x14ac:dyDescent="0.35">
      <c r="A150" s="214"/>
      <c r="B150" s="12" t="s">
        <v>739</v>
      </c>
    </row>
    <row r="151" spans="1:2" ht="54" customHeight="1" x14ac:dyDescent="0.35">
      <c r="A151" s="214"/>
      <c r="B151" s="66" t="s">
        <v>695</v>
      </c>
    </row>
    <row r="152" spans="1:2" ht="15.5" x14ac:dyDescent="0.35">
      <c r="A152" s="215"/>
      <c r="B152" s="66" t="s">
        <v>740</v>
      </c>
    </row>
    <row r="153" spans="1:2" ht="15.5" x14ac:dyDescent="0.35">
      <c r="A153" s="205" t="s">
        <v>741</v>
      </c>
      <c r="B153" s="12" t="s">
        <v>742</v>
      </c>
    </row>
    <row r="154" spans="1:2" ht="15.5" x14ac:dyDescent="0.35">
      <c r="A154" s="206"/>
      <c r="B154" s="12" t="s">
        <v>743</v>
      </c>
    </row>
    <row r="155" spans="1:2" ht="15.5" x14ac:dyDescent="0.35">
      <c r="A155" s="206"/>
      <c r="B155" s="12" t="s">
        <v>744</v>
      </c>
    </row>
    <row r="156" spans="1:2" ht="15.5" x14ac:dyDescent="0.35">
      <c r="A156" s="206"/>
      <c r="B156" s="12" t="s">
        <v>745</v>
      </c>
    </row>
    <row r="157" spans="1:2" ht="15.5" x14ac:dyDescent="0.35">
      <c r="A157" s="206"/>
      <c r="B157" s="12" t="s">
        <v>746</v>
      </c>
    </row>
    <row r="158" spans="1:2" ht="15.5" x14ac:dyDescent="0.35">
      <c r="A158" s="206"/>
      <c r="B158" s="12" t="s">
        <v>747</v>
      </c>
    </row>
    <row r="159" spans="1:2" ht="16" thickBot="1" x14ac:dyDescent="0.4">
      <c r="A159" s="207"/>
      <c r="B159" s="67" t="s">
        <v>748</v>
      </c>
    </row>
  </sheetData>
  <mergeCells count="17">
    <mergeCell ref="A99:A104"/>
    <mergeCell ref="A105:A116"/>
    <mergeCell ref="A117:A121"/>
    <mergeCell ref="A122:A152"/>
    <mergeCell ref="A153:A159"/>
    <mergeCell ref="A50:A59"/>
    <mergeCell ref="A60:A64"/>
    <mergeCell ref="A65:A70"/>
    <mergeCell ref="A71:A78"/>
    <mergeCell ref="A79:A88"/>
    <mergeCell ref="A89:A98"/>
    <mergeCell ref="A1:B1"/>
    <mergeCell ref="A2:B2"/>
    <mergeCell ref="A16:A17"/>
    <mergeCell ref="A18:A19"/>
    <mergeCell ref="A39:A45"/>
    <mergeCell ref="A47:A49"/>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1E1F7-A1C2-46B4-BBD7-A12ECA175AD0}">
  <sheetPr>
    <tabColor theme="0"/>
  </sheetPr>
  <dimension ref="A1:BC178"/>
  <sheetViews>
    <sheetView showGridLines="0" topLeftCell="A17" zoomScaleNormal="100" zoomScalePageLayoutView="110" workbookViewId="0">
      <selection activeCell="G44" sqref="G44"/>
    </sheetView>
  </sheetViews>
  <sheetFormatPr defaultRowHeight="15" x14ac:dyDescent="0.35"/>
  <cols>
    <col min="1" max="1" width="17.54296875" bestFit="1" customWidth="1"/>
    <col min="2" max="2" width="9.81640625" bestFit="1" customWidth="1"/>
    <col min="3" max="3" width="16.54296875" bestFit="1" customWidth="1"/>
    <col min="4" max="4" width="11.54296875" customWidth="1"/>
    <col min="5" max="5" width="20.54296875" customWidth="1"/>
    <col min="6" max="6" width="13.453125" style="72" customWidth="1"/>
    <col min="7" max="7" width="15.81640625" style="71" customWidth="1"/>
    <col min="8" max="8" width="19.54296875" customWidth="1"/>
    <col min="9" max="9" width="15" customWidth="1"/>
    <col min="12" max="12" width="8.7265625" style="3"/>
  </cols>
  <sheetData>
    <row r="1" spans="1:55" ht="38.5" customHeight="1" x14ac:dyDescent="0.35">
      <c r="A1" s="171" t="s">
        <v>5</v>
      </c>
      <c r="B1" s="171"/>
      <c r="C1" s="171"/>
      <c r="D1" s="171"/>
      <c r="E1" s="171"/>
      <c r="F1" s="171"/>
      <c r="G1" s="171"/>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172" t="s">
        <v>1</v>
      </c>
      <c r="B2" s="172"/>
      <c r="C2" s="172"/>
      <c r="D2" s="172"/>
      <c r="E2" s="172"/>
      <c r="F2" s="172"/>
      <c r="G2" s="172"/>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172"/>
      <c r="B3" s="172"/>
      <c r="C3" s="172"/>
      <c r="D3" s="172"/>
      <c r="E3" s="172"/>
      <c r="F3" s="172"/>
      <c r="G3" s="172"/>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173" t="s">
        <v>6</v>
      </c>
      <c r="B4" s="173"/>
      <c r="C4" s="173"/>
      <c r="D4" s="173"/>
      <c r="E4" s="173"/>
      <c r="F4" s="173"/>
      <c r="G4" s="173"/>
      <c r="H4" s="119"/>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120"/>
      <c r="B5" s="120"/>
      <c r="C5" s="120"/>
      <c r="D5" s="120"/>
      <c r="E5" s="120"/>
      <c r="F5" s="120"/>
      <c r="G5" s="120"/>
      <c r="H5" s="119"/>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155"/>
      <c r="B6" s="155"/>
      <c r="C6" s="155"/>
      <c r="D6" s="3"/>
      <c r="E6" s="3"/>
      <c r="F6" s="81"/>
      <c r="G6" s="82"/>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69" t="s">
        <v>7</v>
      </c>
      <c r="B7" s="169"/>
      <c r="C7" s="169"/>
      <c r="D7" s="113"/>
      <c r="E7" s="3"/>
      <c r="F7" s="81"/>
      <c r="G7" s="82"/>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110" t="s">
        <v>8</v>
      </c>
      <c r="B8" s="110" t="s">
        <v>9</v>
      </c>
      <c r="C8" s="110" t="s">
        <v>10</v>
      </c>
      <c r="D8" s="3"/>
      <c r="E8" s="174" t="s">
        <v>11</v>
      </c>
      <c r="F8" s="174"/>
      <c r="G8" s="174"/>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99" t="s">
        <v>12</v>
      </c>
      <c r="B9" s="102">
        <v>158648</v>
      </c>
      <c r="C9" s="114">
        <v>152302.08000020502</v>
      </c>
      <c r="D9" s="3"/>
      <c r="E9" s="109" t="s">
        <v>13</v>
      </c>
      <c r="F9" s="118" t="s">
        <v>9</v>
      </c>
      <c r="G9" s="117" t="s">
        <v>14</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99" t="s">
        <v>15</v>
      </c>
      <c r="B10" s="106">
        <v>19917</v>
      </c>
      <c r="C10" s="112">
        <v>54572.579999992224</v>
      </c>
      <c r="D10" s="3"/>
      <c r="E10" s="15" t="s">
        <v>16</v>
      </c>
      <c r="F10" s="104">
        <v>13184</v>
      </c>
      <c r="G10" s="103">
        <v>0.98499999999999999</v>
      </c>
      <c r="H10" s="3"/>
      <c r="I10" s="93"/>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99" t="s">
        <v>17</v>
      </c>
      <c r="B11" s="102">
        <v>6264</v>
      </c>
      <c r="C11" s="114">
        <v>28188</v>
      </c>
      <c r="D11" s="3"/>
      <c r="E11" s="15" t="s">
        <v>18</v>
      </c>
      <c r="F11" s="116">
        <v>196</v>
      </c>
      <c r="G11" s="115">
        <v>1.4999999999999999E-2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99" t="s">
        <v>19</v>
      </c>
      <c r="B12" s="102">
        <v>1861</v>
      </c>
      <c r="C12" s="114">
        <v>334.98000000001014</v>
      </c>
      <c r="D12" s="3"/>
      <c r="E12" s="97" t="s">
        <v>20</v>
      </c>
      <c r="F12" s="101">
        <v>13380</v>
      </c>
      <c r="G12" s="100">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99" t="s">
        <v>21</v>
      </c>
      <c r="B13" s="102">
        <v>501</v>
      </c>
      <c r="C13" s="114">
        <v>1853.7000000000153</v>
      </c>
      <c r="D13" s="113"/>
      <c r="E13" s="154" t="s">
        <v>22</v>
      </c>
      <c r="F13" s="154"/>
      <c r="G13" s="154"/>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99" t="s">
        <v>23</v>
      </c>
      <c r="B14" s="106">
        <v>2</v>
      </c>
      <c r="C14" s="112">
        <v>0</v>
      </c>
      <c r="D14" s="3"/>
      <c r="E14" s="168" t="s">
        <v>24</v>
      </c>
      <c r="F14" s="168"/>
      <c r="G14" s="168"/>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97" t="s">
        <v>20</v>
      </c>
      <c r="B15" s="96">
        <v>187193</v>
      </c>
      <c r="C15" s="111">
        <v>237251.33999974738</v>
      </c>
      <c r="D15" s="3"/>
      <c r="E15" s="154"/>
      <c r="F15" s="154"/>
      <c r="G15" s="154"/>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149999999999999" customHeight="1" x14ac:dyDescent="0.35">
      <c r="A16" s="170" t="s">
        <v>25</v>
      </c>
      <c r="B16" s="170"/>
      <c r="C16" s="170"/>
      <c r="E16" s="154"/>
      <c r="F16" s="154"/>
      <c r="G16" s="154"/>
      <c r="H16" s="3"/>
      <c r="I16" s="93"/>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65" customHeight="1" x14ac:dyDescent="0.35">
      <c r="A17" s="170" t="s">
        <v>26</v>
      </c>
      <c r="B17" s="170"/>
      <c r="C17" s="170"/>
      <c r="D17" s="3"/>
      <c r="E17" s="154"/>
      <c r="F17" s="154"/>
      <c r="G17" s="154"/>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153"/>
      <c r="B18" s="153"/>
      <c r="C18" s="153"/>
      <c r="D18" s="3"/>
      <c r="E18" s="168"/>
      <c r="F18" s="168"/>
      <c r="G18" s="168"/>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169" t="s">
        <v>27</v>
      </c>
      <c r="B19" s="169"/>
      <c r="C19" s="169"/>
      <c r="D19" s="3"/>
      <c r="E19" s="175" t="s">
        <v>28</v>
      </c>
      <c r="F19" s="176"/>
      <c r="G19" s="176"/>
      <c r="H19" s="93"/>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110" t="s">
        <v>29</v>
      </c>
      <c r="B20" s="110" t="s">
        <v>9</v>
      </c>
      <c r="C20" s="110" t="s">
        <v>30</v>
      </c>
      <c r="D20" s="3"/>
      <c r="E20" s="109" t="s">
        <v>13</v>
      </c>
      <c r="F20" s="108" t="s">
        <v>9</v>
      </c>
      <c r="G20" s="107" t="s">
        <v>14</v>
      </c>
      <c r="H20" s="3"/>
      <c r="I20" s="93"/>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99" t="s">
        <v>31</v>
      </c>
      <c r="B21" s="106">
        <v>86006</v>
      </c>
      <c r="C21" s="105">
        <v>637.38581029230522</v>
      </c>
      <c r="D21" s="3"/>
      <c r="E21" s="15" t="s">
        <v>16</v>
      </c>
      <c r="F21" s="104">
        <v>1321</v>
      </c>
      <c r="G21" s="103">
        <v>0.871</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99" t="s">
        <v>32</v>
      </c>
      <c r="B22" s="106">
        <v>3</v>
      </c>
      <c r="C22" s="105">
        <v>972</v>
      </c>
      <c r="D22" s="3"/>
      <c r="E22" s="15" t="s">
        <v>18</v>
      </c>
      <c r="F22" s="104">
        <v>196</v>
      </c>
      <c r="G22" s="103">
        <v>0.129</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99" t="s">
        <v>33</v>
      </c>
      <c r="B23" s="102">
        <v>101181</v>
      </c>
      <c r="C23" s="98">
        <v>578.8297704114409</v>
      </c>
      <c r="D23" s="3"/>
      <c r="E23" s="97" t="s">
        <v>20</v>
      </c>
      <c r="F23" s="101">
        <v>1517</v>
      </c>
      <c r="G23" s="100">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99" t="s">
        <v>34</v>
      </c>
      <c r="B24">
        <v>3</v>
      </c>
      <c r="C24" s="98">
        <v>1600</v>
      </c>
      <c r="D24" s="3"/>
      <c r="E24" s="168" t="s">
        <v>35</v>
      </c>
      <c r="F24" s="168"/>
      <c r="G24" s="168"/>
      <c r="H24" s="3"/>
      <c r="I24" s="9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17.5" customHeight="1" x14ac:dyDescent="0.35">
      <c r="A25" s="97" t="s">
        <v>20</v>
      </c>
      <c r="B25" s="96">
        <v>187193</v>
      </c>
      <c r="C25" s="95">
        <v>605.75606459643257</v>
      </c>
      <c r="D25" s="3"/>
      <c r="E25" s="168" t="s">
        <v>24</v>
      </c>
      <c r="F25" s="168"/>
      <c r="G25" s="168"/>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70" t="str">
        <f>A16</f>
        <v>Data from BI Inc. Participants Report, 12.28.2024</v>
      </c>
      <c r="B26" s="170"/>
      <c r="C26" s="170"/>
      <c r="D26" s="93"/>
      <c r="E26" s="155"/>
      <c r="F26" s="94"/>
      <c r="G26" s="82"/>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70" t="s">
        <v>36</v>
      </c>
      <c r="B27" s="170"/>
      <c r="C27" s="170"/>
      <c r="D27" s="93"/>
      <c r="F27" s="92"/>
      <c r="G27" s="91"/>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177"/>
      <c r="B28" s="177"/>
      <c r="C28" s="177"/>
      <c r="D28" s="3"/>
      <c r="E28" s="3"/>
      <c r="F28" s="81"/>
      <c r="G28" s="82"/>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177"/>
      <c r="B29" s="177"/>
      <c r="C29" s="177"/>
      <c r="D29" s="3"/>
      <c r="E29" s="3"/>
      <c r="F29" s="81"/>
      <c r="G29" s="82"/>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65" customHeight="1" thickBot="1" x14ac:dyDescent="0.4">
      <c r="A30" s="177" t="s">
        <v>37</v>
      </c>
      <c r="B30" s="177"/>
      <c r="C30" s="177"/>
      <c r="D30" s="3"/>
      <c r="E30" s="3"/>
      <c r="F30" s="81"/>
      <c r="G30" s="82"/>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90" t="s">
        <v>38</v>
      </c>
      <c r="B31" s="90" t="s">
        <v>9</v>
      </c>
      <c r="C31" s="90" t="s">
        <v>39</v>
      </c>
      <c r="D31" s="3"/>
      <c r="E31" s="3"/>
      <c r="F31" s="81"/>
      <c r="G31" s="82"/>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89" t="s">
        <v>20</v>
      </c>
      <c r="B32" s="88">
        <v>187193</v>
      </c>
      <c r="C32" s="87">
        <v>605.75606459643257</v>
      </c>
      <c r="D32" s="86"/>
      <c r="E32" s="3"/>
      <c r="F32" s="81"/>
      <c r="G32" s="82"/>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85" t="s">
        <v>40</v>
      </c>
      <c r="B33" s="84">
        <v>6257</v>
      </c>
      <c r="C33" s="83">
        <v>567.01710084705132</v>
      </c>
      <c r="E33" s="3"/>
      <c r="F33" s="81"/>
      <c r="G33" s="82"/>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73" t="s">
        <v>12</v>
      </c>
      <c r="B34" s="77">
        <v>5483</v>
      </c>
      <c r="C34" s="76">
        <v>603.93963158854638</v>
      </c>
      <c r="E34" s="80"/>
      <c r="F34" s="81"/>
      <c r="G34" s="82"/>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73" t="s">
        <v>19</v>
      </c>
      <c r="B35" s="77">
        <v>13</v>
      </c>
      <c r="C35" s="76">
        <v>2571.5384615384614</v>
      </c>
      <c r="E35" s="80"/>
      <c r="F35" s="81"/>
      <c r="G35" s="82"/>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73" t="s">
        <v>21</v>
      </c>
      <c r="B36" s="77">
        <v>5</v>
      </c>
      <c r="C36" s="76">
        <v>29.6</v>
      </c>
      <c r="E36" s="80"/>
      <c r="F36" s="81"/>
      <c r="G36" s="82"/>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73" t="s">
        <v>15</v>
      </c>
      <c r="B37" s="77">
        <v>636</v>
      </c>
      <c r="C37" s="76">
        <v>285.91981132075472</v>
      </c>
      <c r="E37" s="80"/>
      <c r="F37" s="81"/>
      <c r="G37" s="82"/>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 thickBot="1" x14ac:dyDescent="0.4">
      <c r="A38" s="73" t="s">
        <v>17</v>
      </c>
      <c r="B38" s="77">
        <v>120</v>
      </c>
      <c r="C38" s="76">
        <v>175.01666666666668</v>
      </c>
      <c r="E38" s="80"/>
      <c r="F38" s="81"/>
      <c r="G38" s="82"/>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5.5" thickBot="1" x14ac:dyDescent="0.4">
      <c r="A39" s="85" t="s">
        <v>41</v>
      </c>
      <c r="B39" s="84">
        <v>3690</v>
      </c>
      <c r="C39" s="83">
        <v>529.08130081300817</v>
      </c>
      <c r="E39" s="80"/>
      <c r="F39" s="81"/>
      <c r="G39" s="82"/>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73" t="s">
        <v>12</v>
      </c>
      <c r="B40" s="77">
        <v>3338</v>
      </c>
      <c r="C40" s="76">
        <v>545.55692031156377</v>
      </c>
      <c r="E40" s="80"/>
      <c r="F40" s="81"/>
      <c r="G40" s="82"/>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73" t="s">
        <v>19</v>
      </c>
      <c r="B41" s="77">
        <v>2</v>
      </c>
      <c r="C41" s="76">
        <v>1735</v>
      </c>
      <c r="D41" s="86"/>
      <c r="E41" s="80"/>
      <c r="F41" s="81"/>
      <c r="G41" s="82"/>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73" t="s">
        <v>21</v>
      </c>
      <c r="B42" s="77">
        <v>11</v>
      </c>
      <c r="C42" s="76">
        <v>44.727272727272727</v>
      </c>
      <c r="E42" s="80"/>
      <c r="F42" s="81"/>
      <c r="G42" s="82"/>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73" t="s">
        <v>15</v>
      </c>
      <c r="B43" s="77">
        <v>204</v>
      </c>
      <c r="C43" s="76">
        <v>364.02450980392155</v>
      </c>
      <c r="E43" s="80"/>
      <c r="F43" s="81"/>
      <c r="G43" s="82"/>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 thickBot="1" x14ac:dyDescent="0.4">
      <c r="A44" s="73" t="s">
        <v>17</v>
      </c>
      <c r="B44" s="77">
        <v>135</v>
      </c>
      <c r="C44" s="76">
        <v>392.72592592592594</v>
      </c>
      <c r="E44" s="80"/>
      <c r="F44" s="81"/>
      <c r="G44" s="82"/>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85" t="s">
        <v>42</v>
      </c>
      <c r="B45" s="75">
        <v>8188</v>
      </c>
      <c r="C45" s="74">
        <v>616.83829995114797</v>
      </c>
      <c r="E45" s="80"/>
      <c r="F45" s="81"/>
      <c r="G45" s="82"/>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73" t="s">
        <v>12</v>
      </c>
      <c r="B46" s="77">
        <v>7208</v>
      </c>
      <c r="C46" s="76">
        <v>661.0679800221975</v>
      </c>
      <c r="E46" s="80"/>
      <c r="F46" s="81"/>
      <c r="G46" s="82"/>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73" t="s">
        <v>19</v>
      </c>
      <c r="B47" s="77">
        <v>3</v>
      </c>
      <c r="C47" s="76">
        <v>979.33333333333337</v>
      </c>
      <c r="E47" s="80"/>
      <c r="F47" s="81"/>
      <c r="G47" s="82"/>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73" t="s">
        <v>21</v>
      </c>
      <c r="B48" s="77">
        <v>44</v>
      </c>
      <c r="C48" s="76">
        <v>29.954545454545453</v>
      </c>
      <c r="E48" s="80"/>
      <c r="F48" s="81"/>
      <c r="G48" s="82"/>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 thickBot="1" x14ac:dyDescent="0.4">
      <c r="A49" s="73" t="s">
        <v>15</v>
      </c>
      <c r="B49" s="77">
        <v>508</v>
      </c>
      <c r="C49" s="76">
        <v>274.55118110236219</v>
      </c>
      <c r="E49" s="80"/>
      <c r="F49" s="81"/>
      <c r="G49" s="82"/>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73" t="s">
        <v>17</v>
      </c>
      <c r="B50" s="77">
        <v>425</v>
      </c>
      <c r="C50" s="76">
        <v>334.03764705882355</v>
      </c>
      <c r="E50" s="80"/>
      <c r="F50" s="81"/>
      <c r="G50" s="82"/>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5.5" thickBot="1" x14ac:dyDescent="0.4">
      <c r="A51" s="85" t="s">
        <v>43</v>
      </c>
      <c r="B51" s="84">
        <v>902</v>
      </c>
      <c r="C51" s="83">
        <v>807.2782705099778</v>
      </c>
      <c r="E51" s="80"/>
      <c r="F51" s="81"/>
      <c r="G51" s="82"/>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73" t="s">
        <v>12</v>
      </c>
      <c r="B52" s="77">
        <v>715</v>
      </c>
      <c r="C52" s="76">
        <v>546.6</v>
      </c>
      <c r="E52" s="80"/>
      <c r="F52" s="81"/>
      <c r="G52" s="82"/>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 thickBot="1" x14ac:dyDescent="0.4">
      <c r="A53" s="73" t="s">
        <v>19</v>
      </c>
      <c r="B53" s="77">
        <v>145</v>
      </c>
      <c r="C53" s="76">
        <v>2301.6</v>
      </c>
      <c r="E53" s="80"/>
      <c r="F53" s="81"/>
      <c r="G53" s="82"/>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73" t="s">
        <v>21</v>
      </c>
      <c r="B54" s="77">
        <v>2</v>
      </c>
      <c r="C54" s="76">
        <v>31.5</v>
      </c>
      <c r="D54" s="86"/>
      <c r="E54" s="80"/>
      <c r="F54" s="81"/>
      <c r="G54" s="82"/>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73" t="s">
        <v>15</v>
      </c>
      <c r="B55" s="77">
        <v>38</v>
      </c>
      <c r="C55" s="76">
        <v>87.05263157894737</v>
      </c>
      <c r="E55" s="80"/>
      <c r="F55" s="81"/>
      <c r="G55" s="82"/>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73" t="s">
        <v>17</v>
      </c>
      <c r="B56" s="77">
        <v>2</v>
      </c>
      <c r="C56" s="76">
        <v>121.5</v>
      </c>
      <c r="E56" s="80"/>
      <c r="F56" s="81"/>
      <c r="G56" s="82"/>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85" t="s">
        <v>44</v>
      </c>
      <c r="B57" s="75">
        <v>19574</v>
      </c>
      <c r="C57" s="74">
        <v>720.96904056401354</v>
      </c>
      <c r="E57" s="80"/>
      <c r="F57" s="81"/>
      <c r="G57" s="82"/>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164" t="s">
        <v>12</v>
      </c>
      <c r="B58" s="79">
        <v>16131</v>
      </c>
      <c r="C58" s="78">
        <v>756.03793937139665</v>
      </c>
      <c r="E58" s="80"/>
      <c r="F58" s="81"/>
      <c r="G58" s="82"/>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 thickBot="1" x14ac:dyDescent="0.4">
      <c r="A59" s="73" t="s">
        <v>23</v>
      </c>
      <c r="B59" s="77">
        <v>1</v>
      </c>
      <c r="C59" s="76">
        <v>291</v>
      </c>
      <c r="E59" s="80"/>
      <c r="F59" s="81"/>
      <c r="G59" s="82"/>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73" t="s">
        <v>19</v>
      </c>
      <c r="B60" s="77">
        <v>384</v>
      </c>
      <c r="C60" s="76">
        <v>2878.7109375</v>
      </c>
      <c r="E60" s="80"/>
      <c r="F60" s="81"/>
      <c r="G60" s="82"/>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73" t="s">
        <v>21</v>
      </c>
      <c r="B61" s="77">
        <v>42</v>
      </c>
      <c r="C61" s="76">
        <v>93.833333333333329</v>
      </c>
      <c r="E61" s="80"/>
      <c r="F61" s="81"/>
      <c r="G61" s="82"/>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73" t="s">
        <v>15</v>
      </c>
      <c r="B62" s="77">
        <v>2674</v>
      </c>
      <c r="C62" s="76">
        <v>275.24083769633506</v>
      </c>
      <c r="E62" s="80"/>
      <c r="F62" s="81"/>
      <c r="G62" s="82"/>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73" t="s">
        <v>17</v>
      </c>
      <c r="B63" s="77">
        <v>342</v>
      </c>
      <c r="C63" s="76">
        <v>207.453216374269</v>
      </c>
      <c r="E63" s="80"/>
      <c r="F63" s="81"/>
      <c r="G63" s="82"/>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5.5" thickBot="1" x14ac:dyDescent="0.4">
      <c r="A64" s="85" t="s">
        <v>45</v>
      </c>
      <c r="B64" s="84">
        <v>2750</v>
      </c>
      <c r="C64" s="83">
        <v>444.90800000000002</v>
      </c>
      <c r="E64" s="80"/>
      <c r="F64" s="81"/>
      <c r="G64" s="82"/>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 thickBot="1" x14ac:dyDescent="0.4">
      <c r="A65" s="73" t="s">
        <v>12</v>
      </c>
      <c r="B65" s="77">
        <v>2075</v>
      </c>
      <c r="C65" s="76">
        <v>542.86409638554221</v>
      </c>
      <c r="E65" s="80"/>
      <c r="F65" s="81"/>
      <c r="G65" s="82"/>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73" t="s">
        <v>21</v>
      </c>
      <c r="B66" s="77">
        <v>17</v>
      </c>
      <c r="C66" s="76">
        <v>32.705882352941174</v>
      </c>
      <c r="E66" s="80"/>
      <c r="F66" s="81"/>
      <c r="G66" s="82"/>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73" t="s">
        <v>15</v>
      </c>
      <c r="B67" s="77">
        <v>560</v>
      </c>
      <c r="C67" s="76">
        <v>144.28749999999999</v>
      </c>
      <c r="E67" s="80"/>
      <c r="F67" s="81"/>
      <c r="G67" s="82"/>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73" t="s">
        <v>17</v>
      </c>
      <c r="B68" s="77">
        <v>98</v>
      </c>
      <c r="C68" s="76">
        <v>160.17346938775509</v>
      </c>
      <c r="E68" s="80"/>
      <c r="F68" s="81"/>
      <c r="G68" s="82"/>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5.5" thickBot="1" x14ac:dyDescent="0.4">
      <c r="A69" s="85" t="s">
        <v>46</v>
      </c>
      <c r="B69" s="84">
        <v>3972</v>
      </c>
      <c r="C69" s="83">
        <v>573.33383685800607</v>
      </c>
      <c r="E69" s="80"/>
      <c r="F69" s="81"/>
      <c r="G69" s="82"/>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73" t="s">
        <v>12</v>
      </c>
      <c r="B70" s="77">
        <v>3690</v>
      </c>
      <c r="C70" s="76">
        <v>584.28970189701897</v>
      </c>
      <c r="E70" s="80"/>
      <c r="F70" s="81"/>
      <c r="G70" s="82"/>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73" t="s">
        <v>19</v>
      </c>
      <c r="B71" s="77">
        <v>20</v>
      </c>
      <c r="C71" s="76">
        <v>2598.6</v>
      </c>
      <c r="E71" s="80"/>
      <c r="F71" s="81"/>
      <c r="G71" s="82"/>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73" t="s">
        <v>21</v>
      </c>
      <c r="B72" s="77">
        <v>15</v>
      </c>
      <c r="C72" s="76">
        <v>140.73333333333332</v>
      </c>
      <c r="E72" s="80"/>
      <c r="F72" s="81"/>
      <c r="G72" s="82"/>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73" t="s">
        <v>15</v>
      </c>
      <c r="B73" s="77">
        <v>134</v>
      </c>
      <c r="C73" s="76">
        <v>155.8955223880597</v>
      </c>
      <c r="E73" s="80"/>
      <c r="F73" s="81"/>
      <c r="G73" s="82"/>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73" t="s">
        <v>17</v>
      </c>
      <c r="B74" s="77">
        <v>113</v>
      </c>
      <c r="C74" s="76">
        <v>409.55752212389382</v>
      </c>
      <c r="E74" s="80"/>
      <c r="F74" s="81"/>
      <c r="G74" s="82"/>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85" t="s">
        <v>47</v>
      </c>
      <c r="B75" s="75">
        <v>8066</v>
      </c>
      <c r="C75" s="74">
        <v>838.59422266303</v>
      </c>
      <c r="E75" s="80"/>
      <c r="F75" s="81"/>
      <c r="G75" s="82"/>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73" t="s">
        <v>12</v>
      </c>
      <c r="B76" s="77">
        <v>7649</v>
      </c>
      <c r="C76" s="76">
        <v>839.29729376389071</v>
      </c>
      <c r="E76" s="80"/>
      <c r="F76" s="81"/>
      <c r="G76" s="82"/>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73" t="s">
        <v>19</v>
      </c>
      <c r="B77" s="77">
        <v>94</v>
      </c>
      <c r="C77" s="76">
        <v>2867.4787234042551</v>
      </c>
      <c r="E77" s="80"/>
      <c r="F77" s="81"/>
      <c r="G77" s="82"/>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73" t="s">
        <v>21</v>
      </c>
      <c r="B78" s="77">
        <v>9</v>
      </c>
      <c r="C78" s="76">
        <v>52.111111111111114</v>
      </c>
      <c r="D78" s="86"/>
      <c r="E78" s="80"/>
      <c r="F78" s="81"/>
      <c r="G78" s="82"/>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73" t="s">
        <v>15</v>
      </c>
      <c r="B79" s="77">
        <v>281</v>
      </c>
      <c r="C79" s="76">
        <v>243.88256227758006</v>
      </c>
      <c r="E79" s="80"/>
      <c r="F79" s="81"/>
      <c r="G79" s="82"/>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73" t="s">
        <v>17</v>
      </c>
      <c r="B80" s="79">
        <v>33</v>
      </c>
      <c r="C80" s="78">
        <v>174.93939393939394</v>
      </c>
      <c r="E80" s="80"/>
      <c r="F80" s="81"/>
      <c r="G80" s="82"/>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165" t="s">
        <v>48</v>
      </c>
      <c r="B81" s="84">
        <v>3246</v>
      </c>
      <c r="C81" s="83">
        <v>247.41805298829328</v>
      </c>
      <c r="E81" s="80"/>
      <c r="F81" s="81"/>
      <c r="G81" s="82"/>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73" t="s">
        <v>12</v>
      </c>
      <c r="B82" s="77">
        <v>1429</v>
      </c>
      <c r="C82" s="76">
        <v>425.61021693491955</v>
      </c>
      <c r="E82" s="80"/>
      <c r="F82" s="81"/>
      <c r="G82" s="82"/>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73" t="s">
        <v>21</v>
      </c>
      <c r="B83" s="77">
        <v>17</v>
      </c>
      <c r="C83" s="76">
        <v>7.6470588235294121</v>
      </c>
      <c r="E83" s="80"/>
      <c r="F83" s="81"/>
      <c r="G83" s="82"/>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73" t="s">
        <v>15</v>
      </c>
      <c r="B84" s="77">
        <v>1143</v>
      </c>
      <c r="C84" s="76">
        <v>122.82239720034995</v>
      </c>
      <c r="E84" s="80"/>
      <c r="F84" s="81"/>
      <c r="G84" s="82"/>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164" t="s">
        <v>17</v>
      </c>
      <c r="B85" s="79">
        <v>657</v>
      </c>
      <c r="C85" s="78">
        <v>82.80974124809741</v>
      </c>
      <c r="E85" s="80"/>
      <c r="F85" s="81"/>
      <c r="G85" s="82"/>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163" t="s">
        <v>49</v>
      </c>
      <c r="B86" s="75">
        <v>3910</v>
      </c>
      <c r="C86" s="74">
        <v>397.08567774936063</v>
      </c>
      <c r="E86" s="80"/>
      <c r="F86" s="81"/>
      <c r="G86" s="82"/>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73" t="s">
        <v>12</v>
      </c>
      <c r="B87" s="77">
        <v>2189</v>
      </c>
      <c r="C87" s="76">
        <v>644.56555504796711</v>
      </c>
      <c r="E87" s="80"/>
      <c r="F87" s="81"/>
      <c r="G87" s="82"/>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73" t="s">
        <v>21</v>
      </c>
      <c r="B88" s="77">
        <v>23</v>
      </c>
      <c r="C88" s="76">
        <v>6.0869565217391308</v>
      </c>
      <c r="E88" s="80"/>
      <c r="F88" s="81"/>
      <c r="G88" s="82"/>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73" t="s">
        <v>15</v>
      </c>
      <c r="B89" s="77">
        <v>1413</v>
      </c>
      <c r="C89" s="76">
        <v>80.014154281670201</v>
      </c>
      <c r="E89" s="80"/>
      <c r="F89" s="81"/>
      <c r="G89" s="82"/>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 thickBot="1" x14ac:dyDescent="0.4">
      <c r="A90" s="73" t="s">
        <v>17</v>
      </c>
      <c r="B90" s="77">
        <v>285</v>
      </c>
      <c r="C90" s="76">
        <v>99.828070175438597</v>
      </c>
      <c r="E90" s="80"/>
      <c r="F90" s="81"/>
      <c r="G90" s="82"/>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163" t="s">
        <v>50</v>
      </c>
      <c r="B91" s="75">
        <v>3275</v>
      </c>
      <c r="C91" s="74">
        <v>399.85282442748093</v>
      </c>
      <c r="E91" s="80"/>
      <c r="F91" s="81"/>
      <c r="G91" s="82"/>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73" t="s">
        <v>12</v>
      </c>
      <c r="B92" s="77">
        <v>2693</v>
      </c>
      <c r="C92" s="76">
        <v>414.14927590048273</v>
      </c>
      <c r="E92" s="80"/>
      <c r="F92" s="81"/>
      <c r="G92" s="82"/>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73" t="s">
        <v>21</v>
      </c>
      <c r="B93" s="77">
        <v>28</v>
      </c>
      <c r="C93" s="76">
        <v>35.428571428571431</v>
      </c>
      <c r="E93" s="80"/>
      <c r="F93" s="81"/>
      <c r="G93" s="82"/>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73" t="s">
        <v>15</v>
      </c>
      <c r="B94" s="77">
        <v>471</v>
      </c>
      <c r="C94" s="76">
        <v>381.26751592356686</v>
      </c>
      <c r="E94" s="80"/>
      <c r="F94" s="81"/>
      <c r="G94" s="82"/>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164" t="s">
        <v>17</v>
      </c>
      <c r="B95" s="79">
        <v>83</v>
      </c>
      <c r="C95" s="78">
        <v>164.39759036144579</v>
      </c>
      <c r="E95" s="80"/>
      <c r="F95" s="81"/>
      <c r="G95" s="82"/>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 thickBot="1" x14ac:dyDescent="0.4">
      <c r="A96" s="163" t="s">
        <v>51</v>
      </c>
      <c r="B96" s="75">
        <v>15955</v>
      </c>
      <c r="C96" s="74">
        <v>493.81140708241929</v>
      </c>
      <c r="E96" s="80"/>
      <c r="F96" s="81"/>
      <c r="G96" s="82"/>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73" t="s">
        <v>12</v>
      </c>
      <c r="B97" s="77">
        <v>13577</v>
      </c>
      <c r="C97" s="76">
        <v>495.01922368711791</v>
      </c>
      <c r="E97" s="80"/>
      <c r="F97" s="81"/>
      <c r="G97" s="82"/>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73" t="s">
        <v>19</v>
      </c>
      <c r="B98" s="77">
        <v>315</v>
      </c>
      <c r="C98" s="76">
        <v>2015.1873015873016</v>
      </c>
      <c r="E98" s="80"/>
      <c r="F98" s="81"/>
      <c r="G98" s="82"/>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73" t="s">
        <v>21</v>
      </c>
      <c r="B99" s="77">
        <v>36</v>
      </c>
      <c r="C99" s="76">
        <v>19.361111111111111</v>
      </c>
      <c r="E99" s="80"/>
      <c r="F99" s="81"/>
      <c r="G99" s="82"/>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73" t="s">
        <v>15</v>
      </c>
      <c r="B100" s="77">
        <v>1250</v>
      </c>
      <c r="C100" s="76">
        <v>234.80959999999999</v>
      </c>
      <c r="E100" s="80"/>
      <c r="F100" s="81"/>
      <c r="G100" s="82"/>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164" t="s">
        <v>17</v>
      </c>
      <c r="B101" s="79">
        <v>777</v>
      </c>
      <c r="C101" s="78">
        <v>294.58429858429861</v>
      </c>
      <c r="E101" s="80"/>
      <c r="F101" s="81"/>
      <c r="G101" s="82"/>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 thickBot="1" x14ac:dyDescent="0.4">
      <c r="A102" s="163" t="s">
        <v>52</v>
      </c>
      <c r="B102" s="75">
        <v>15323</v>
      </c>
      <c r="C102" s="74">
        <v>534.20015662729236</v>
      </c>
      <c r="E102" s="80"/>
      <c r="F102" s="81"/>
      <c r="G102" s="82"/>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73" t="s">
        <v>12</v>
      </c>
      <c r="B103" s="77">
        <v>13677</v>
      </c>
      <c r="C103" s="76">
        <v>567.87738539153327</v>
      </c>
      <c r="E103" s="80"/>
      <c r="F103" s="81"/>
      <c r="G103" s="82"/>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73" t="s">
        <v>23</v>
      </c>
      <c r="B104" s="77">
        <v>1</v>
      </c>
      <c r="C104" s="76">
        <v>986</v>
      </c>
      <c r="E104" s="80"/>
      <c r="F104" s="81"/>
      <c r="G104" s="82"/>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73" t="s">
        <v>19</v>
      </c>
      <c r="B105" s="77">
        <v>2</v>
      </c>
      <c r="C105" s="76">
        <v>862</v>
      </c>
      <c r="E105" s="80"/>
      <c r="F105" s="81"/>
      <c r="G105" s="82"/>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73" t="s">
        <v>21</v>
      </c>
      <c r="B106" s="77">
        <v>31</v>
      </c>
      <c r="C106" s="76">
        <v>31.032258064516128</v>
      </c>
      <c r="E106" s="80"/>
      <c r="F106" s="81"/>
      <c r="G106" s="82"/>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 thickBot="1" x14ac:dyDescent="0.4">
      <c r="A107" s="73" t="s">
        <v>15</v>
      </c>
      <c r="B107" s="77">
        <v>1295</v>
      </c>
      <c r="C107" s="76">
        <v>270.30347490347492</v>
      </c>
      <c r="E107" s="80"/>
      <c r="F107" s="81"/>
      <c r="G107" s="82"/>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73" t="s">
        <v>17</v>
      </c>
      <c r="B108" s="77">
        <v>317</v>
      </c>
      <c r="C108" s="76">
        <v>204.96845425867508</v>
      </c>
      <c r="E108" s="80"/>
      <c r="F108" s="81"/>
      <c r="G108" s="82"/>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5.5" thickBot="1" x14ac:dyDescent="0.4">
      <c r="A109" s="85" t="s">
        <v>53</v>
      </c>
      <c r="B109" s="84">
        <v>6458</v>
      </c>
      <c r="C109" s="83">
        <v>572.1145865593063</v>
      </c>
      <c r="E109" s="80"/>
      <c r="F109" s="81"/>
      <c r="G109" s="82"/>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73" t="s">
        <v>12</v>
      </c>
      <c r="B110" s="77">
        <v>5498</v>
      </c>
      <c r="C110" s="76">
        <v>628.79556202255367</v>
      </c>
      <c r="E110" s="80"/>
      <c r="F110" s="81"/>
      <c r="G110" s="82"/>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73" t="s">
        <v>19</v>
      </c>
      <c r="B111" s="77">
        <v>17</v>
      </c>
      <c r="C111" s="76">
        <v>2402.0588235294117</v>
      </c>
      <c r="E111" s="80"/>
      <c r="F111" s="81"/>
      <c r="G111" s="82"/>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 thickBot="1" x14ac:dyDescent="0.4">
      <c r="A112" s="73" t="s">
        <v>21</v>
      </c>
      <c r="B112" s="77">
        <v>7</v>
      </c>
      <c r="C112" s="76">
        <v>37.857142857142854</v>
      </c>
      <c r="E112" s="80"/>
      <c r="F112" s="81"/>
      <c r="G112" s="82"/>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73" t="s">
        <v>15</v>
      </c>
      <c r="B113" s="77">
        <v>797</v>
      </c>
      <c r="C113" s="76">
        <v>218.09410288582183</v>
      </c>
      <c r="E113" s="80"/>
      <c r="F113" s="81"/>
      <c r="G113" s="82"/>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164" t="s">
        <v>17</v>
      </c>
      <c r="B114" s="79">
        <v>139</v>
      </c>
      <c r="C114" s="78">
        <v>163.14388489208633</v>
      </c>
      <c r="E114" s="80"/>
      <c r="F114" s="81"/>
      <c r="G114" s="82"/>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163" t="s">
        <v>54</v>
      </c>
      <c r="B115" s="75">
        <v>11849</v>
      </c>
      <c r="C115" s="74">
        <v>503.56654570005907</v>
      </c>
      <c r="E115" s="80"/>
      <c r="F115" s="81"/>
      <c r="G115" s="82"/>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73" t="s">
        <v>12</v>
      </c>
      <c r="B116" s="77">
        <v>9837</v>
      </c>
      <c r="C116" s="76">
        <v>511.53390261258517</v>
      </c>
      <c r="E116" s="80"/>
      <c r="F116" s="81"/>
      <c r="G116" s="82"/>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73" t="s">
        <v>19</v>
      </c>
      <c r="B117" s="77">
        <v>120</v>
      </c>
      <c r="C117" s="76">
        <v>2607.9499999999998</v>
      </c>
      <c r="E117" s="80"/>
      <c r="F117" s="81"/>
      <c r="G117" s="82"/>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 thickBot="1" x14ac:dyDescent="0.4">
      <c r="A118" s="73" t="s">
        <v>21</v>
      </c>
      <c r="B118" s="77">
        <v>1</v>
      </c>
      <c r="C118" s="76">
        <v>283</v>
      </c>
      <c r="E118" s="80"/>
      <c r="F118" s="81"/>
      <c r="G118" s="82"/>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73" t="s">
        <v>15</v>
      </c>
      <c r="B119" s="77">
        <v>1269</v>
      </c>
      <c r="C119" s="76">
        <v>324.70212765957444</v>
      </c>
      <c r="E119" s="80"/>
      <c r="F119" s="81"/>
      <c r="G119" s="82"/>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164" t="s">
        <v>17</v>
      </c>
      <c r="B120" s="79">
        <v>622</v>
      </c>
      <c r="C120" s="78">
        <v>336.84405144694534</v>
      </c>
      <c r="E120" s="80"/>
      <c r="F120" s="81"/>
      <c r="G120" s="82"/>
      <c r="L120"/>
    </row>
    <row r="121" spans="1:55" ht="16" thickBot="1" x14ac:dyDescent="0.4">
      <c r="A121" s="163" t="s">
        <v>55</v>
      </c>
      <c r="B121" s="75">
        <v>12631</v>
      </c>
      <c r="C121" s="74">
        <v>896.4859472725833</v>
      </c>
      <c r="E121" s="80"/>
      <c r="F121" s="81"/>
      <c r="G121" s="82"/>
    </row>
    <row r="122" spans="1:55" ht="16" thickBot="1" x14ac:dyDescent="0.4">
      <c r="A122" s="73" t="s">
        <v>12</v>
      </c>
      <c r="B122" s="77">
        <v>11453</v>
      </c>
      <c r="C122" s="76">
        <v>846.93416572077183</v>
      </c>
      <c r="E122" s="80"/>
      <c r="F122" s="81"/>
    </row>
    <row r="123" spans="1:55" ht="16" thickBot="1" x14ac:dyDescent="0.4">
      <c r="A123" s="73" t="s">
        <v>19</v>
      </c>
      <c r="B123" s="77">
        <v>498</v>
      </c>
      <c r="C123" s="76">
        <v>2809.9839357429719</v>
      </c>
      <c r="E123" s="80"/>
      <c r="F123" s="81"/>
    </row>
    <row r="124" spans="1:55" ht="16" thickBot="1" x14ac:dyDescent="0.4">
      <c r="A124" s="73" t="s">
        <v>21</v>
      </c>
      <c r="B124" s="77">
        <v>26</v>
      </c>
      <c r="C124" s="76">
        <v>28.846153846153847</v>
      </c>
      <c r="E124" s="80"/>
      <c r="F124" s="81"/>
    </row>
    <row r="125" spans="1:55" ht="16" thickBot="1" x14ac:dyDescent="0.4">
      <c r="A125" s="73" t="s">
        <v>15</v>
      </c>
      <c r="B125" s="77">
        <v>416</v>
      </c>
      <c r="C125" s="76">
        <v>355.84855769230768</v>
      </c>
      <c r="E125" s="80"/>
      <c r="F125" s="81"/>
    </row>
    <row r="126" spans="1:55" ht="16" thickBot="1" x14ac:dyDescent="0.4">
      <c r="A126" s="164" t="s">
        <v>17</v>
      </c>
      <c r="B126" s="79">
        <v>238</v>
      </c>
      <c r="C126" s="78">
        <v>316.89915966386553</v>
      </c>
      <c r="E126" s="80"/>
      <c r="F126" s="81"/>
    </row>
    <row r="127" spans="1:55" ht="16" thickBot="1" x14ac:dyDescent="0.4">
      <c r="A127" s="163" t="s">
        <v>56</v>
      </c>
      <c r="B127" s="75">
        <v>6786</v>
      </c>
      <c r="C127" s="74">
        <v>618.85794282346012</v>
      </c>
      <c r="E127" s="80"/>
      <c r="F127" s="81"/>
    </row>
    <row r="128" spans="1:55" ht="16" thickBot="1" x14ac:dyDescent="0.4">
      <c r="A128" s="73" t="s">
        <v>12</v>
      </c>
      <c r="B128" s="77">
        <v>6303</v>
      </c>
      <c r="C128" s="76">
        <v>647.23100111058227</v>
      </c>
      <c r="E128" s="80"/>
      <c r="F128" s="81"/>
    </row>
    <row r="129" spans="1:12" ht="16" thickBot="1" x14ac:dyDescent="0.4">
      <c r="A129" s="73" t="s">
        <v>19</v>
      </c>
      <c r="B129" s="77">
        <v>1</v>
      </c>
      <c r="C129" s="76">
        <v>2017</v>
      </c>
      <c r="E129" s="80"/>
      <c r="F129" s="81"/>
    </row>
    <row r="130" spans="1:12" ht="16" thickBot="1" x14ac:dyDescent="0.4">
      <c r="A130" s="73" t="s">
        <v>21</v>
      </c>
      <c r="B130" s="77">
        <v>8</v>
      </c>
      <c r="C130" s="76">
        <v>17.5</v>
      </c>
      <c r="E130" s="80"/>
      <c r="F130" s="81"/>
    </row>
    <row r="131" spans="1:12" ht="16" thickBot="1" x14ac:dyDescent="0.4">
      <c r="A131" s="73" t="s">
        <v>15</v>
      </c>
      <c r="B131" s="77">
        <v>253</v>
      </c>
      <c r="C131" s="76">
        <v>274.09090909090907</v>
      </c>
      <c r="E131" s="80"/>
      <c r="F131" s="81"/>
    </row>
    <row r="132" spans="1:12" ht="16" thickBot="1" x14ac:dyDescent="0.4">
      <c r="A132" s="164" t="s">
        <v>17</v>
      </c>
      <c r="B132" s="79">
        <v>221</v>
      </c>
      <c r="C132" s="78">
        <v>219.77828054298644</v>
      </c>
      <c r="E132" s="80"/>
      <c r="F132" s="81"/>
    </row>
    <row r="133" spans="1:12" ht="16" thickBot="1" x14ac:dyDescent="0.4">
      <c r="A133" s="163" t="s">
        <v>57</v>
      </c>
      <c r="B133" s="75">
        <v>3271</v>
      </c>
      <c r="C133" s="74">
        <v>263.54967899724852</v>
      </c>
      <c r="E133" s="80"/>
      <c r="F133" s="81"/>
    </row>
    <row r="134" spans="1:12" ht="16" thickBot="1" x14ac:dyDescent="0.4">
      <c r="A134" s="73" t="s">
        <v>12</v>
      </c>
      <c r="B134" s="77">
        <v>1910</v>
      </c>
      <c r="C134" s="76">
        <v>387.00523560209422</v>
      </c>
      <c r="E134" s="80"/>
      <c r="F134" s="81"/>
    </row>
    <row r="135" spans="1:12" ht="16" thickBot="1" x14ac:dyDescent="0.4">
      <c r="A135" s="73" t="s">
        <v>21</v>
      </c>
      <c r="B135" s="77">
        <v>78</v>
      </c>
      <c r="C135" s="76">
        <v>19.705128205128204</v>
      </c>
      <c r="E135" s="80"/>
      <c r="F135" s="81"/>
    </row>
    <row r="136" spans="1:12" ht="16" thickBot="1" x14ac:dyDescent="0.4">
      <c r="A136" s="73" t="s">
        <v>15</v>
      </c>
      <c r="B136" s="77">
        <v>1264</v>
      </c>
      <c r="C136" s="76">
        <v>94.069620253164558</v>
      </c>
      <c r="E136" s="80"/>
      <c r="F136" s="81"/>
    </row>
    <row r="137" spans="1:12" ht="16" thickBot="1" x14ac:dyDescent="0.4">
      <c r="A137" s="73" t="s">
        <v>17</v>
      </c>
      <c r="B137" s="77">
        <v>19</v>
      </c>
      <c r="C137" s="76">
        <v>128.94736842105263</v>
      </c>
      <c r="E137" s="80"/>
      <c r="F137" s="81"/>
    </row>
    <row r="138" spans="1:12" ht="16" thickBot="1" x14ac:dyDescent="0.4">
      <c r="A138" s="163" t="s">
        <v>58</v>
      </c>
      <c r="B138" s="75">
        <v>6711</v>
      </c>
      <c r="C138" s="74">
        <v>726.99582774549242</v>
      </c>
      <c r="E138" s="80"/>
    </row>
    <row r="139" spans="1:12" ht="16" thickBot="1" x14ac:dyDescent="0.4">
      <c r="A139" s="73" t="s">
        <v>12</v>
      </c>
      <c r="B139" s="77">
        <v>6436</v>
      </c>
      <c r="C139" s="76">
        <v>738.89403356121818</v>
      </c>
      <c r="E139" s="80"/>
    </row>
    <row r="140" spans="1:12" ht="16" thickBot="1" x14ac:dyDescent="0.4">
      <c r="A140" s="73" t="s">
        <v>19</v>
      </c>
      <c r="B140" s="77">
        <v>23</v>
      </c>
      <c r="C140" s="76">
        <v>2651.086956521739</v>
      </c>
      <c r="E140" s="80"/>
    </row>
    <row r="141" spans="1:12" ht="16" thickBot="1" x14ac:dyDescent="0.4">
      <c r="A141" s="73" t="s">
        <v>21</v>
      </c>
      <c r="B141" s="77">
        <v>2</v>
      </c>
      <c r="C141" s="76">
        <v>49</v>
      </c>
      <c r="E141" s="80"/>
      <c r="J141" s="3"/>
      <c r="L141"/>
    </row>
    <row r="142" spans="1:12" ht="16" thickBot="1" x14ac:dyDescent="0.4">
      <c r="A142" s="73" t="s">
        <v>15</v>
      </c>
      <c r="B142" s="77">
        <v>218</v>
      </c>
      <c r="C142" s="76">
        <v>254.27064220183487</v>
      </c>
      <c r="E142" s="80"/>
      <c r="J142" s="3"/>
      <c r="L142"/>
    </row>
    <row r="143" spans="1:12" ht="16" thickBot="1" x14ac:dyDescent="0.4">
      <c r="A143" s="73" t="s">
        <v>17</v>
      </c>
      <c r="B143" s="77">
        <v>32</v>
      </c>
      <c r="C143" s="76">
        <v>213.84375</v>
      </c>
      <c r="E143" s="80"/>
      <c r="G143"/>
      <c r="J143" s="3"/>
      <c r="L143"/>
    </row>
    <row r="144" spans="1:12" ht="16" thickBot="1" x14ac:dyDescent="0.4">
      <c r="A144" s="163" t="s">
        <v>59</v>
      </c>
      <c r="B144" s="75">
        <v>5145</v>
      </c>
      <c r="C144" s="74">
        <v>306.04489795918369</v>
      </c>
      <c r="E144" s="80"/>
      <c r="G144"/>
      <c r="J144" s="3"/>
      <c r="L144"/>
    </row>
    <row r="145" spans="1:7" ht="16" thickBot="1" x14ac:dyDescent="0.4">
      <c r="A145" s="73" t="s">
        <v>12</v>
      </c>
      <c r="B145" s="77">
        <v>2885</v>
      </c>
      <c r="C145" s="76">
        <v>480.29740034662046</v>
      </c>
      <c r="E145" s="80"/>
      <c r="G145"/>
    </row>
    <row r="146" spans="1:7" ht="16" thickBot="1" x14ac:dyDescent="0.4">
      <c r="A146" s="73" t="s">
        <v>19</v>
      </c>
      <c r="B146" s="77">
        <v>1</v>
      </c>
      <c r="C146" s="76">
        <v>1041</v>
      </c>
      <c r="E146" s="80"/>
      <c r="G146"/>
    </row>
    <row r="147" spans="1:7" ht="16" thickBot="1" x14ac:dyDescent="0.4">
      <c r="A147" s="73" t="s">
        <v>21</v>
      </c>
      <c r="B147" s="77">
        <v>43</v>
      </c>
      <c r="C147" s="76">
        <v>15.13953488372093</v>
      </c>
      <c r="E147" s="80"/>
    </row>
    <row r="148" spans="1:7" ht="16" thickBot="1" x14ac:dyDescent="0.4">
      <c r="A148" s="73" t="s">
        <v>15</v>
      </c>
      <c r="B148" s="77">
        <v>2054</v>
      </c>
      <c r="C148" s="76">
        <v>77.333008763388506</v>
      </c>
      <c r="E148" s="80"/>
    </row>
    <row r="149" spans="1:7" ht="16" thickBot="1" x14ac:dyDescent="0.4">
      <c r="A149" s="73" t="s">
        <v>17</v>
      </c>
      <c r="B149" s="77">
        <v>162</v>
      </c>
      <c r="C149" s="76">
        <v>175.3641975308642</v>
      </c>
      <c r="E149" s="80"/>
    </row>
    <row r="150" spans="1:7" ht="16" thickBot="1" x14ac:dyDescent="0.4">
      <c r="A150" s="163" t="s">
        <v>60</v>
      </c>
      <c r="B150" s="75">
        <v>2044</v>
      </c>
      <c r="C150" s="74">
        <v>541.9970645792564</v>
      </c>
      <c r="D150" s="72"/>
      <c r="E150" s="80"/>
    </row>
    <row r="151" spans="1:7" ht="16" thickBot="1" x14ac:dyDescent="0.4">
      <c r="A151" s="73" t="s">
        <v>12</v>
      </c>
      <c r="B151" s="77">
        <v>1113</v>
      </c>
      <c r="C151" s="76">
        <v>837.17430368373766</v>
      </c>
      <c r="D151" s="72"/>
      <c r="E151" s="80"/>
    </row>
    <row r="152" spans="1:7" ht="16" thickBot="1" x14ac:dyDescent="0.4">
      <c r="A152" s="73" t="s">
        <v>19</v>
      </c>
      <c r="B152" s="77">
        <v>18</v>
      </c>
      <c r="C152" s="76">
        <v>2619.1111111111113</v>
      </c>
      <c r="D152" s="72"/>
      <c r="E152" s="71"/>
      <c r="F152"/>
    </row>
    <row r="153" spans="1:7" ht="16" thickBot="1" x14ac:dyDescent="0.4">
      <c r="A153" s="73" t="s">
        <v>21</v>
      </c>
      <c r="B153" s="77">
        <v>5</v>
      </c>
      <c r="C153" s="76">
        <v>58</v>
      </c>
      <c r="D153" s="72"/>
      <c r="E153" s="71"/>
      <c r="F153"/>
    </row>
    <row r="154" spans="1:7" ht="16" thickBot="1" x14ac:dyDescent="0.4">
      <c r="A154" s="73" t="s">
        <v>15</v>
      </c>
      <c r="B154" s="77">
        <v>688</v>
      </c>
      <c r="C154" s="76">
        <v>164.23110465116278</v>
      </c>
      <c r="E154" s="71"/>
      <c r="F154"/>
    </row>
    <row r="155" spans="1:7" ht="16" thickBot="1" x14ac:dyDescent="0.4">
      <c r="A155" s="73" t="s">
        <v>17</v>
      </c>
      <c r="B155" s="77">
        <v>220</v>
      </c>
      <c r="C155" s="76">
        <v>71.099999999999994</v>
      </c>
      <c r="E155" s="71"/>
      <c r="F155"/>
    </row>
    <row r="156" spans="1:7" ht="16" thickBot="1" x14ac:dyDescent="0.4">
      <c r="A156" s="163" t="s">
        <v>61</v>
      </c>
      <c r="B156" s="75">
        <v>20042</v>
      </c>
      <c r="C156" s="74">
        <v>646.59360343279116</v>
      </c>
    </row>
    <row r="157" spans="1:7" ht="16" thickBot="1" x14ac:dyDescent="0.4">
      <c r="A157" s="73" t="s">
        <v>12</v>
      </c>
      <c r="B157" s="77">
        <v>18410</v>
      </c>
      <c r="C157" s="76">
        <v>666.85920695274308</v>
      </c>
    </row>
    <row r="158" spans="1:7" ht="16" thickBot="1" x14ac:dyDescent="0.4">
      <c r="A158" s="73" t="s">
        <v>19</v>
      </c>
      <c r="B158" s="77">
        <v>81</v>
      </c>
      <c r="C158" s="76">
        <v>2465.9135802469136</v>
      </c>
    </row>
    <row r="159" spans="1:7" ht="16" thickBot="1" x14ac:dyDescent="0.4">
      <c r="A159" s="73" t="s">
        <v>21</v>
      </c>
      <c r="B159" s="77">
        <v>13</v>
      </c>
      <c r="C159" s="76">
        <v>14.692307692307692</v>
      </c>
    </row>
    <row r="160" spans="1:7" ht="16" thickBot="1" x14ac:dyDescent="0.4">
      <c r="A160" s="73" t="s">
        <v>15</v>
      </c>
      <c r="B160" s="77">
        <v>981</v>
      </c>
      <c r="C160" s="76">
        <v>328.7900101936799</v>
      </c>
    </row>
    <row r="161" spans="1:3" ht="16" thickBot="1" x14ac:dyDescent="0.4">
      <c r="A161" s="164" t="s">
        <v>17</v>
      </c>
      <c r="B161" s="79">
        <v>557</v>
      </c>
      <c r="C161" s="78">
        <v>286.67504488330343</v>
      </c>
    </row>
    <row r="162" spans="1:3" ht="16" thickBot="1" x14ac:dyDescent="0.4">
      <c r="A162" s="163" t="s">
        <v>62</v>
      </c>
      <c r="B162" s="75">
        <v>10381</v>
      </c>
      <c r="C162" s="74">
        <v>667.04277044600713</v>
      </c>
    </row>
    <row r="163" spans="1:3" ht="16" thickBot="1" x14ac:dyDescent="0.4">
      <c r="A163" s="73" t="s">
        <v>12</v>
      </c>
      <c r="B163" s="77">
        <v>8939</v>
      </c>
      <c r="C163" s="76">
        <v>687.02013648059062</v>
      </c>
    </row>
    <row r="164" spans="1:3" ht="16" thickBot="1" x14ac:dyDescent="0.4">
      <c r="A164" s="73" t="s">
        <v>19</v>
      </c>
      <c r="B164" s="77">
        <v>96</v>
      </c>
      <c r="C164" s="76">
        <v>2728.3020833333335</v>
      </c>
    </row>
    <row r="165" spans="1:3" ht="16" thickBot="1" x14ac:dyDescent="0.4">
      <c r="A165" s="73" t="s">
        <v>21</v>
      </c>
      <c r="B165" s="77">
        <v>2</v>
      </c>
      <c r="C165" s="76">
        <v>12</v>
      </c>
    </row>
    <row r="166" spans="1:3" ht="16" thickBot="1" x14ac:dyDescent="0.4">
      <c r="A166" s="73" t="s">
        <v>15</v>
      </c>
      <c r="B166" s="77">
        <v>762</v>
      </c>
      <c r="C166" s="76">
        <v>294.71391076115486</v>
      </c>
    </row>
    <row r="167" spans="1:3" ht="16" thickBot="1" x14ac:dyDescent="0.4">
      <c r="A167" s="164" t="s">
        <v>17</v>
      </c>
      <c r="B167" s="79">
        <v>582</v>
      </c>
      <c r="C167" s="78">
        <v>509.93986254295532</v>
      </c>
    </row>
    <row r="168" spans="1:3" ht="16" thickBot="1" x14ac:dyDescent="0.4">
      <c r="A168" s="163" t="s">
        <v>63</v>
      </c>
      <c r="B168" s="75">
        <v>4169</v>
      </c>
      <c r="C168" s="74">
        <v>831.59006956104577</v>
      </c>
    </row>
    <row r="169" spans="1:3" ht="16" thickBot="1" x14ac:dyDescent="0.4">
      <c r="A169" s="73" t="s">
        <v>12</v>
      </c>
      <c r="B169" s="77">
        <v>3771</v>
      </c>
      <c r="C169" s="76">
        <v>860.30920180323517</v>
      </c>
    </row>
    <row r="170" spans="1:3" ht="16" thickBot="1" x14ac:dyDescent="0.4">
      <c r="A170" s="73" t="s">
        <v>19</v>
      </c>
      <c r="B170" s="77">
        <v>28</v>
      </c>
      <c r="C170" s="76">
        <v>2826.5357142857142</v>
      </c>
    </row>
    <row r="171" spans="1:3" ht="16" thickBot="1" x14ac:dyDescent="0.4">
      <c r="A171" s="73" t="s">
        <v>21</v>
      </c>
      <c r="B171" s="77">
        <v>7</v>
      </c>
      <c r="C171" s="76">
        <v>23.714285714285715</v>
      </c>
    </row>
    <row r="172" spans="1:3" ht="16" thickBot="1" x14ac:dyDescent="0.4">
      <c r="A172" s="73" t="s">
        <v>15</v>
      </c>
      <c r="B172" s="77">
        <v>328</v>
      </c>
      <c r="C172" s="76">
        <v>422.46036585365852</v>
      </c>
    </row>
    <row r="173" spans="1:3" ht="16" thickBot="1" x14ac:dyDescent="0.4">
      <c r="A173" s="73" t="s">
        <v>17</v>
      </c>
      <c r="B173" s="77">
        <v>35</v>
      </c>
      <c r="C173" s="76">
        <v>137.05714285714285</v>
      </c>
    </row>
    <row r="174" spans="1:3" ht="16" thickBot="1" x14ac:dyDescent="0.4">
      <c r="A174" s="163" t="s">
        <v>64</v>
      </c>
      <c r="B174" s="75">
        <v>2598</v>
      </c>
      <c r="C174" s="74">
        <v>403.84911470361817</v>
      </c>
    </row>
    <row r="175" spans="1:3" ht="16" thickBot="1" x14ac:dyDescent="0.4">
      <c r="A175" s="73" t="s">
        <v>12</v>
      </c>
      <c r="B175" s="162">
        <v>2239</v>
      </c>
      <c r="C175" s="161">
        <v>440.72219740955785</v>
      </c>
    </row>
    <row r="176" spans="1:3" ht="16" thickBot="1" x14ac:dyDescent="0.4">
      <c r="A176" s="73" t="s">
        <v>21</v>
      </c>
      <c r="B176" s="162">
        <v>29</v>
      </c>
      <c r="C176" s="161">
        <v>133.0344827586207</v>
      </c>
    </row>
    <row r="177" spans="1:3" ht="16" thickBot="1" x14ac:dyDescent="0.4">
      <c r="A177" s="73" t="s">
        <v>15</v>
      </c>
      <c r="B177" s="162">
        <v>280</v>
      </c>
      <c r="C177" s="161">
        <v>179.82857142857142</v>
      </c>
    </row>
    <row r="178" spans="1:3" ht="16" thickBot="1" x14ac:dyDescent="0.4">
      <c r="A178" s="73" t="s">
        <v>17</v>
      </c>
      <c r="B178" s="162">
        <v>50</v>
      </c>
      <c r="C178" s="161">
        <v>164.26</v>
      </c>
    </row>
  </sheetData>
  <mergeCells count="18">
    <mergeCell ref="A19:C19"/>
    <mergeCell ref="E19:G19"/>
    <mergeCell ref="E25:G25"/>
    <mergeCell ref="A30:C30"/>
    <mergeCell ref="E24:G24"/>
    <mergeCell ref="A29:C29"/>
    <mergeCell ref="A28:C28"/>
    <mergeCell ref="A26:C26"/>
    <mergeCell ref="A27:C27"/>
    <mergeCell ref="E18:G18"/>
    <mergeCell ref="A7:C7"/>
    <mergeCell ref="A16:C16"/>
    <mergeCell ref="A1:G1"/>
    <mergeCell ref="A2:G3"/>
    <mergeCell ref="A4:G4"/>
    <mergeCell ref="E8:G8"/>
    <mergeCell ref="E14:G14"/>
    <mergeCell ref="A17:C1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5B763-72C8-4482-B8B8-0F2B20694467}">
  <dimension ref="A1:AX176"/>
  <sheetViews>
    <sheetView showGridLines="0" zoomScaleNormal="100" zoomScaleSheetLayoutView="70" zoomScalePageLayoutView="90" workbookViewId="0">
      <selection sqref="A1:D1"/>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216" customFormat="1" ht="27.75" customHeight="1" x14ac:dyDescent="0.3">
      <c r="A1" s="183" t="s">
        <v>5</v>
      </c>
      <c r="B1" s="183"/>
      <c r="C1" s="183"/>
      <c r="D1" s="183"/>
    </row>
    <row r="2" spans="1:50" s="219" customFormat="1" ht="45.75" customHeight="1" x14ac:dyDescent="0.3">
      <c r="A2" s="217" t="s">
        <v>1</v>
      </c>
      <c r="B2" s="217"/>
      <c r="C2" s="217"/>
      <c r="D2" s="217"/>
      <c r="E2" s="217"/>
      <c r="F2" s="217"/>
      <c r="G2" s="217"/>
      <c r="H2" s="217"/>
      <c r="I2" s="217"/>
      <c r="J2" s="217"/>
      <c r="K2" s="217"/>
      <c r="L2" s="217"/>
      <c r="M2" s="217"/>
      <c r="N2" s="217"/>
      <c r="O2" s="217"/>
      <c r="P2" s="217"/>
      <c r="Q2" s="218"/>
      <c r="R2" s="218"/>
      <c r="S2" s="218"/>
      <c r="T2" s="218"/>
      <c r="U2" s="218"/>
      <c r="V2" s="218"/>
    </row>
    <row r="3" spans="1:50" ht="31.5" customHeight="1" x14ac:dyDescent="0.35">
      <c r="A3" s="220" t="s">
        <v>750</v>
      </c>
      <c r="B3" s="220"/>
      <c r="C3" s="220"/>
      <c r="D3" s="220"/>
      <c r="E3" s="221"/>
      <c r="F3" s="221"/>
      <c r="G3" s="221"/>
      <c r="H3" s="221"/>
      <c r="I3" s="221"/>
      <c r="J3" s="221"/>
      <c r="K3" s="221"/>
      <c r="L3" s="221"/>
      <c r="M3" s="221"/>
      <c r="N3" s="221"/>
      <c r="O3" s="221"/>
      <c r="P3" s="221"/>
      <c r="Q3" s="221"/>
      <c r="R3" s="221"/>
      <c r="S3" s="221"/>
      <c r="T3" s="221"/>
      <c r="U3" s="221"/>
      <c r="V3" s="221"/>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216" customFormat="1" ht="30.75" customHeight="1" x14ac:dyDescent="0.3">
      <c r="A4" s="222"/>
      <c r="B4" s="222"/>
      <c r="C4" s="222"/>
      <c r="D4" s="222"/>
      <c r="E4" s="222"/>
      <c r="F4" s="222"/>
      <c r="G4" s="222"/>
      <c r="H4" s="222"/>
      <c r="I4" s="222"/>
      <c r="J4" s="222"/>
      <c r="K4" s="222"/>
      <c r="L4" s="222"/>
      <c r="M4" s="222"/>
      <c r="N4" s="222"/>
      <c r="O4" s="222"/>
      <c r="P4" s="222"/>
      <c r="Q4" s="222"/>
      <c r="R4" s="222"/>
      <c r="S4" s="222"/>
      <c r="T4" s="222"/>
      <c r="U4" s="222"/>
      <c r="V4" s="222"/>
      <c r="W4" s="223"/>
      <c r="X4" s="223"/>
      <c r="Y4" s="223"/>
      <c r="Z4" s="223"/>
    </row>
    <row r="5" spans="1:50" s="219" customFormat="1" ht="19" customHeight="1" thickBot="1" x14ac:dyDescent="0.35">
      <c r="A5" s="224"/>
      <c r="B5" s="224"/>
      <c r="C5" s="224"/>
      <c r="D5" s="224"/>
      <c r="E5" s="224"/>
      <c r="F5" s="224"/>
      <c r="G5" s="224"/>
      <c r="H5" s="224"/>
      <c r="I5" s="224"/>
      <c r="J5" s="224"/>
      <c r="K5" s="224"/>
      <c r="L5" s="224"/>
      <c r="M5" s="224"/>
      <c r="N5" s="224"/>
      <c r="O5" s="224"/>
      <c r="P5" s="224"/>
      <c r="Q5" s="224"/>
      <c r="R5" s="224"/>
      <c r="S5" s="224"/>
      <c r="T5" s="224"/>
      <c r="U5" s="224"/>
      <c r="V5" s="224"/>
      <c r="W5" s="225"/>
      <c r="X5" s="225"/>
      <c r="Y5" s="225"/>
      <c r="Z5" s="225"/>
    </row>
    <row r="6" spans="1:50" s="219" customFormat="1" ht="16.5" customHeight="1" x14ac:dyDescent="0.3">
      <c r="A6" s="226"/>
      <c r="B6" s="227"/>
      <c r="C6" s="227"/>
      <c r="D6" s="227"/>
      <c r="E6" s="227"/>
      <c r="F6" s="227"/>
      <c r="G6" s="227"/>
      <c r="H6" s="227"/>
      <c r="I6" s="227"/>
      <c r="J6" s="227"/>
      <c r="K6" s="227"/>
      <c r="L6" s="227"/>
      <c r="M6" s="227"/>
      <c r="N6" s="227"/>
      <c r="O6" s="227"/>
      <c r="P6" s="227"/>
      <c r="Q6" s="227"/>
      <c r="R6" s="227"/>
      <c r="S6" s="227"/>
      <c r="T6" s="227"/>
      <c r="U6" s="227"/>
      <c r="V6" s="228"/>
      <c r="W6" s="225"/>
      <c r="X6" s="225"/>
      <c r="Y6" s="225"/>
      <c r="Z6" s="225"/>
    </row>
    <row r="7" spans="1:50" s="216" customFormat="1" ht="16.5" customHeight="1" x14ac:dyDescent="0.3">
      <c r="A7" s="229"/>
      <c r="B7" s="230"/>
      <c r="C7" s="230"/>
      <c r="D7" s="230"/>
      <c r="E7" s="230"/>
      <c r="F7" s="230"/>
      <c r="G7" s="230"/>
      <c r="H7" s="230"/>
      <c r="J7" s="231"/>
      <c r="K7" s="231"/>
      <c r="L7" s="231"/>
      <c r="N7" s="230"/>
      <c r="O7" s="230"/>
      <c r="P7" s="230"/>
      <c r="Q7" s="230"/>
      <c r="R7" s="230"/>
      <c r="S7" s="230"/>
      <c r="T7" s="230"/>
      <c r="U7" s="230"/>
      <c r="V7" s="232"/>
      <c r="W7" s="233"/>
      <c r="X7" s="233"/>
      <c r="Y7" s="233"/>
      <c r="Z7" s="233"/>
    </row>
    <row r="8" spans="1:50" s="237" customFormat="1" ht="30.65" customHeight="1" x14ac:dyDescent="0.3">
      <c r="A8" s="234" t="s">
        <v>751</v>
      </c>
      <c r="B8" s="235"/>
      <c r="C8" s="235"/>
      <c r="D8" s="235"/>
      <c r="E8" s="236"/>
      <c r="F8" s="236"/>
      <c r="G8" s="235" t="s">
        <v>752</v>
      </c>
      <c r="H8" s="235"/>
      <c r="I8" s="235"/>
      <c r="J8" s="235"/>
      <c r="K8" s="235"/>
      <c r="M8" s="235" t="s">
        <v>753</v>
      </c>
      <c r="N8" s="235"/>
      <c r="O8" s="235"/>
      <c r="P8" s="235"/>
      <c r="Q8" s="235"/>
      <c r="T8" s="238"/>
      <c r="U8" s="238"/>
      <c r="V8" s="239"/>
      <c r="W8" s="240"/>
      <c r="X8" s="240"/>
      <c r="Y8" s="240"/>
      <c r="Z8" s="240"/>
      <c r="AB8" s="241"/>
      <c r="AC8" s="241"/>
    </row>
    <row r="9" spans="1:50" s="216" customFormat="1" ht="28.4" customHeight="1" x14ac:dyDescent="0.3">
      <c r="A9" s="242" t="s">
        <v>754</v>
      </c>
      <c r="B9" s="243" t="s">
        <v>755</v>
      </c>
      <c r="C9" s="243" t="s">
        <v>20</v>
      </c>
      <c r="D9" s="230"/>
      <c r="E9" s="230"/>
      <c r="F9" s="230"/>
      <c r="G9" s="244" t="s">
        <v>756</v>
      </c>
      <c r="H9" s="245"/>
      <c r="I9" s="246" t="s">
        <v>755</v>
      </c>
      <c r="J9" s="246" t="s">
        <v>20</v>
      </c>
      <c r="K9" s="247"/>
      <c r="L9" s="247"/>
      <c r="M9" s="244" t="s">
        <v>757</v>
      </c>
      <c r="N9" s="245"/>
      <c r="O9" s="248" t="s">
        <v>758</v>
      </c>
      <c r="P9" s="230"/>
      <c r="Q9" s="230"/>
      <c r="R9" s="230"/>
      <c r="S9" s="230"/>
      <c r="T9" s="230"/>
      <c r="U9" s="233"/>
      <c r="V9" s="239"/>
      <c r="W9" s="233"/>
      <c r="X9" s="233"/>
      <c r="Y9" s="233"/>
      <c r="Z9" s="233"/>
      <c r="AA9" s="233"/>
      <c r="AB9" s="249"/>
      <c r="AC9" s="249"/>
    </row>
    <row r="10" spans="1:50" s="216" customFormat="1" ht="16.5" customHeight="1" thickBot="1" x14ac:dyDescent="0.35">
      <c r="A10" s="250" t="s">
        <v>20</v>
      </c>
      <c r="B10" s="251">
        <f>SUM(B11:B14)</f>
        <v>39152</v>
      </c>
      <c r="C10" s="251">
        <f>SUM(C11:C14)</f>
        <v>39152</v>
      </c>
      <c r="D10" s="230"/>
      <c r="E10" s="230"/>
      <c r="F10" s="230"/>
      <c r="G10" s="252" t="s">
        <v>759</v>
      </c>
      <c r="H10" s="252"/>
      <c r="I10" s="253">
        <v>45.538837209302301</v>
      </c>
      <c r="J10" s="253">
        <v>45.538837209302301</v>
      </c>
      <c r="K10" s="254"/>
      <c r="L10" s="254"/>
      <c r="M10" s="255" t="s">
        <v>20</v>
      </c>
      <c r="N10" s="256"/>
      <c r="O10" s="257">
        <v>10861</v>
      </c>
      <c r="P10" s="230"/>
      <c r="Q10" s="230"/>
      <c r="R10" s="230"/>
      <c r="S10" s="230"/>
      <c r="T10" s="230"/>
      <c r="U10" s="258"/>
      <c r="V10" s="239"/>
      <c r="W10" s="233"/>
      <c r="X10" s="233"/>
      <c r="Y10" s="233"/>
      <c r="Z10" s="233"/>
      <c r="AA10" s="233"/>
      <c r="AB10" s="249"/>
      <c r="AC10" s="249"/>
    </row>
    <row r="11" spans="1:50" s="216" customFormat="1" ht="13.4" customHeight="1" thickTop="1" x14ac:dyDescent="0.3">
      <c r="A11" s="259" t="s">
        <v>760</v>
      </c>
      <c r="B11" s="260">
        <v>5435</v>
      </c>
      <c r="C11" s="261">
        <f>SUM(B11)</f>
        <v>5435</v>
      </c>
      <c r="D11" s="230"/>
      <c r="E11" s="230"/>
      <c r="F11" s="262"/>
      <c r="G11" s="263"/>
      <c r="H11" s="264"/>
      <c r="I11" s="264"/>
      <c r="J11" s="264"/>
      <c r="K11" s="264"/>
      <c r="M11" s="265" t="s">
        <v>755</v>
      </c>
      <c r="N11" s="266"/>
      <c r="O11" s="267">
        <v>10861</v>
      </c>
      <c r="P11" s="230"/>
      <c r="Q11" s="230"/>
      <c r="R11" s="258"/>
      <c r="S11" s="258"/>
      <c r="T11" s="258"/>
      <c r="U11" s="233"/>
      <c r="V11" s="239"/>
      <c r="W11" s="233"/>
      <c r="X11" s="233"/>
      <c r="Y11" s="249"/>
      <c r="Z11" s="249"/>
    </row>
    <row r="12" spans="1:50" s="216" customFormat="1" ht="13.4" customHeight="1" x14ac:dyDescent="0.3">
      <c r="A12" s="268" t="s">
        <v>761</v>
      </c>
      <c r="B12" s="260">
        <v>12492</v>
      </c>
      <c r="C12" s="261">
        <f t="shared" ref="C12:C14" si="0">SUM(B12)</f>
        <v>12492</v>
      </c>
      <c r="D12" s="230"/>
      <c r="E12" s="230"/>
      <c r="M12" s="269"/>
      <c r="N12" s="269"/>
      <c r="O12" s="270"/>
      <c r="P12" s="230"/>
      <c r="Q12" s="230"/>
      <c r="R12" s="230"/>
      <c r="S12" s="230"/>
      <c r="T12" s="230"/>
      <c r="U12" s="258"/>
      <c r="V12" s="239"/>
      <c r="W12" s="271"/>
      <c r="X12" s="233"/>
      <c r="Y12" s="233"/>
      <c r="Z12" s="233"/>
      <c r="AA12" s="233"/>
      <c r="AB12" s="249"/>
      <c r="AC12" s="249"/>
    </row>
    <row r="13" spans="1:50" s="216" customFormat="1" ht="13.4" customHeight="1" x14ac:dyDescent="0.3">
      <c r="A13" s="268" t="s">
        <v>762</v>
      </c>
      <c r="B13" s="260">
        <v>3206</v>
      </c>
      <c r="C13" s="261">
        <f t="shared" si="0"/>
        <v>3206</v>
      </c>
      <c r="D13" s="230"/>
      <c r="E13" s="230"/>
      <c r="F13" s="230"/>
      <c r="G13" s="230"/>
      <c r="H13" s="230"/>
      <c r="I13" s="230"/>
      <c r="J13" s="230"/>
      <c r="Q13" s="230"/>
      <c r="R13" s="230"/>
      <c r="S13" s="230"/>
      <c r="T13" s="258"/>
      <c r="U13" s="230"/>
      <c r="V13" s="239"/>
      <c r="W13" s="272"/>
      <c r="X13" s="233"/>
      <c r="Y13" s="233"/>
      <c r="Z13" s="233"/>
      <c r="AA13" s="249"/>
      <c r="AB13" s="249"/>
    </row>
    <row r="14" spans="1:50" s="216" customFormat="1" ht="13.4" customHeight="1" x14ac:dyDescent="0.3">
      <c r="A14" s="268" t="s">
        <v>763</v>
      </c>
      <c r="B14" s="260">
        <v>18019</v>
      </c>
      <c r="C14" s="261">
        <f t="shared" si="0"/>
        <v>18019</v>
      </c>
      <c r="D14" s="230"/>
      <c r="E14" s="230"/>
      <c r="F14" s="230"/>
      <c r="G14" s="230"/>
      <c r="H14" s="230"/>
      <c r="I14" s="230"/>
      <c r="J14" s="230"/>
      <c r="K14" s="230"/>
      <c r="L14" s="230"/>
      <c r="M14" s="230"/>
      <c r="N14" s="230"/>
      <c r="O14" s="230"/>
      <c r="P14" s="230"/>
      <c r="Q14" s="230"/>
      <c r="R14" s="230"/>
      <c r="S14" s="230"/>
      <c r="T14" s="258"/>
      <c r="U14" s="230"/>
      <c r="V14" s="239"/>
      <c r="W14" s="272"/>
      <c r="X14" s="233"/>
      <c r="Y14" s="233"/>
      <c r="Z14" s="233"/>
      <c r="AA14" s="249"/>
      <c r="AB14" s="249"/>
    </row>
    <row r="15" spans="1:50" s="216" customFormat="1" ht="16.5" customHeight="1" x14ac:dyDescent="0.3">
      <c r="A15" s="273"/>
      <c r="B15" s="274"/>
      <c r="C15" s="274"/>
      <c r="D15" s="274"/>
      <c r="E15" s="274"/>
      <c r="F15" s="274"/>
      <c r="G15" s="230"/>
      <c r="H15" s="230"/>
      <c r="I15" s="230"/>
      <c r="J15" s="230"/>
      <c r="K15" s="230"/>
      <c r="L15" s="230"/>
      <c r="M15" s="230"/>
      <c r="N15" s="230"/>
      <c r="O15" s="230"/>
      <c r="P15" s="230"/>
      <c r="Q15" s="230"/>
      <c r="R15" s="230"/>
      <c r="S15" s="230"/>
      <c r="T15" s="230"/>
      <c r="U15" s="230"/>
      <c r="V15" s="239"/>
      <c r="W15" s="272"/>
      <c r="X15" s="233"/>
      <c r="Y15" s="233"/>
      <c r="Z15" s="233"/>
      <c r="AA15" s="233"/>
      <c r="AB15" s="249"/>
      <c r="AC15" s="249"/>
      <c r="AK15" s="249"/>
      <c r="AL15" s="249"/>
    </row>
    <row r="16" spans="1:50" s="216" customFormat="1" ht="16.5" customHeight="1" x14ac:dyDescent="0.3">
      <c r="A16" s="275"/>
      <c r="B16" s="276"/>
      <c r="C16" s="276"/>
      <c r="D16" s="276"/>
      <c r="E16" s="276"/>
      <c r="F16" s="276"/>
      <c r="G16" s="276"/>
      <c r="H16" s="276"/>
      <c r="I16" s="276"/>
      <c r="J16" s="276"/>
      <c r="K16" s="276"/>
      <c r="L16" s="276"/>
      <c r="M16" s="276"/>
      <c r="N16" s="276"/>
      <c r="O16" s="276"/>
      <c r="P16" s="276"/>
      <c r="Q16" s="276"/>
      <c r="R16" s="276"/>
      <c r="S16" s="276"/>
      <c r="T16" s="276"/>
      <c r="U16" s="276"/>
      <c r="V16" s="276"/>
      <c r="W16" s="272"/>
      <c r="X16" s="249"/>
      <c r="Y16" s="233"/>
      <c r="Z16" s="233"/>
      <c r="AK16" s="249"/>
    </row>
    <row r="17" spans="1:38" s="216" customFormat="1" ht="16.5" customHeight="1" x14ac:dyDescent="0.3">
      <c r="A17" s="229"/>
      <c r="B17" s="230"/>
      <c r="C17" s="230"/>
      <c r="D17" s="230"/>
      <c r="E17" s="230"/>
      <c r="F17" s="230"/>
      <c r="G17" s="230"/>
      <c r="H17" s="230"/>
      <c r="I17" s="230"/>
      <c r="J17" s="230"/>
      <c r="K17" s="230"/>
      <c r="L17" s="230"/>
      <c r="M17" s="230"/>
      <c r="N17" s="230"/>
      <c r="O17" s="230"/>
      <c r="P17" s="230"/>
      <c r="Q17" s="230"/>
      <c r="R17" s="230"/>
      <c r="S17" s="230"/>
      <c r="T17" s="230"/>
      <c r="U17" s="230"/>
      <c r="V17" s="232"/>
      <c r="W17" s="233"/>
      <c r="X17" s="233"/>
      <c r="Y17" s="233"/>
      <c r="Z17" s="233"/>
      <c r="AF17" s="249"/>
      <c r="AK17" s="249"/>
    </row>
    <row r="18" spans="1:38" s="279" customFormat="1" ht="27.65" customHeight="1" x14ac:dyDescent="0.3">
      <c r="A18" s="277" t="s">
        <v>764</v>
      </c>
      <c r="B18" s="278"/>
      <c r="C18" s="278"/>
      <c r="D18" s="278"/>
      <c r="E18" s="278"/>
      <c r="F18" s="278"/>
      <c r="I18" s="280" t="s">
        <v>765</v>
      </c>
      <c r="J18" s="280"/>
      <c r="K18" s="280"/>
      <c r="L18" s="280"/>
      <c r="M18" s="280"/>
      <c r="N18" s="280"/>
      <c r="O18" s="280"/>
      <c r="P18" s="280"/>
      <c r="Q18" s="280"/>
      <c r="R18" s="280"/>
      <c r="S18" s="280"/>
      <c r="T18" s="280"/>
      <c r="U18" s="280"/>
      <c r="V18" s="281"/>
      <c r="W18" s="282"/>
      <c r="X18" s="282"/>
      <c r="Y18" s="282"/>
      <c r="AE18" s="216"/>
      <c r="AF18" s="249"/>
      <c r="AG18" s="216"/>
      <c r="AH18" s="216"/>
      <c r="AI18" s="216"/>
      <c r="AJ18" s="216"/>
      <c r="AK18" s="216"/>
      <c r="AL18" s="249"/>
    </row>
    <row r="19" spans="1:38" s="219" customFormat="1" ht="28.75" customHeight="1" x14ac:dyDescent="0.3">
      <c r="A19" s="243" t="s">
        <v>766</v>
      </c>
      <c r="B19" s="243" t="s">
        <v>637</v>
      </c>
      <c r="C19" s="243" t="s">
        <v>767</v>
      </c>
      <c r="D19" s="243" t="s">
        <v>618</v>
      </c>
      <c r="E19" s="243" t="s">
        <v>768</v>
      </c>
      <c r="F19" s="243" t="s">
        <v>20</v>
      </c>
      <c r="I19" s="243" t="s">
        <v>769</v>
      </c>
      <c r="J19" s="243" t="s">
        <v>770</v>
      </c>
      <c r="K19" s="243" t="s">
        <v>771</v>
      </c>
      <c r="L19" s="243" t="s">
        <v>772</v>
      </c>
      <c r="M19" s="243" t="s">
        <v>773</v>
      </c>
      <c r="N19" s="243" t="s">
        <v>774</v>
      </c>
      <c r="O19" s="243" t="s">
        <v>775</v>
      </c>
      <c r="P19" s="243" t="s">
        <v>776</v>
      </c>
      <c r="Q19" s="243" t="s">
        <v>777</v>
      </c>
      <c r="R19" s="243" t="s">
        <v>778</v>
      </c>
      <c r="S19" s="243" t="s">
        <v>779</v>
      </c>
      <c r="T19" s="243" t="s">
        <v>780</v>
      </c>
      <c r="U19" s="243" t="s">
        <v>781</v>
      </c>
      <c r="V19" s="243" t="s">
        <v>20</v>
      </c>
      <c r="W19" s="283"/>
      <c r="X19" s="284"/>
      <c r="Y19" s="284"/>
      <c r="Z19" s="285"/>
      <c r="AA19" s="286"/>
      <c r="AB19" s="287"/>
      <c r="AC19" s="287"/>
      <c r="AD19" s="287"/>
      <c r="AE19" s="288"/>
      <c r="AF19" s="287"/>
      <c r="AG19" s="287"/>
      <c r="AH19" s="287"/>
      <c r="AI19" s="287"/>
      <c r="AJ19" s="287"/>
      <c r="AK19" s="287"/>
    </row>
    <row r="20" spans="1:38" s="219" customFormat="1" ht="18" customHeight="1" thickBot="1" x14ac:dyDescent="0.35">
      <c r="A20" s="250" t="s">
        <v>20</v>
      </c>
      <c r="B20" s="251">
        <f>SUM(B21:B23)</f>
        <v>14320</v>
      </c>
      <c r="C20" s="289">
        <f>IF(ISERROR(B20/F20),0,B20/F20)</f>
        <v>0.36575398447078056</v>
      </c>
      <c r="D20" s="251">
        <f>SUM(D21:D23)</f>
        <v>24832</v>
      </c>
      <c r="E20" s="289">
        <f>IF(ISERROR(D20/F20),0,D20/F20)</f>
        <v>0.63424601552921944</v>
      </c>
      <c r="F20" s="251">
        <f>B20+D20</f>
        <v>39152</v>
      </c>
      <c r="I20" s="290" t="s">
        <v>20</v>
      </c>
      <c r="J20" s="291">
        <f t="shared" ref="J20:U20" si="1">SUM(J21:J22)</f>
        <v>23624</v>
      </c>
      <c r="K20" s="292">
        <f t="shared" si="1"/>
        <v>21130</v>
      </c>
      <c r="L20" s="291">
        <f t="shared" si="1"/>
        <v>20000</v>
      </c>
      <c r="M20" s="291">
        <f t="shared" si="1"/>
        <v>0</v>
      </c>
      <c r="N20" s="291">
        <f t="shared" si="1"/>
        <v>0</v>
      </c>
      <c r="O20" s="291">
        <f t="shared" si="1"/>
        <v>0</v>
      </c>
      <c r="P20" s="291">
        <f t="shared" si="1"/>
        <v>0</v>
      </c>
      <c r="Q20" s="291">
        <f t="shared" si="1"/>
        <v>0</v>
      </c>
      <c r="R20" s="291">
        <f t="shared" si="1"/>
        <v>0</v>
      </c>
      <c r="S20" s="291">
        <f t="shared" si="1"/>
        <v>0</v>
      </c>
      <c r="T20" s="291">
        <f t="shared" si="1"/>
        <v>0</v>
      </c>
      <c r="U20" s="291">
        <f t="shared" si="1"/>
        <v>0</v>
      </c>
      <c r="V20" s="293">
        <f>SUM(J20:U20)</f>
        <v>64754</v>
      </c>
      <c r="W20" s="283"/>
      <c r="X20" s="283"/>
      <c r="Y20" s="284"/>
      <c r="Z20" s="284"/>
      <c r="AA20" s="287"/>
      <c r="AB20" s="287"/>
      <c r="AC20" s="287"/>
      <c r="AD20" s="287"/>
      <c r="AE20" s="288"/>
      <c r="AF20" s="287"/>
      <c r="AG20" s="287"/>
    </row>
    <row r="21" spans="1:38" s="219" customFormat="1" ht="15" customHeight="1" thickTop="1" x14ac:dyDescent="0.3">
      <c r="A21" s="259" t="s">
        <v>782</v>
      </c>
      <c r="B21" s="294">
        <v>8937</v>
      </c>
      <c r="C21" s="295">
        <f>IF(ISERROR(B21/F21),0,B21/F21)</f>
        <v>0.86952714535901932</v>
      </c>
      <c r="D21" s="294">
        <v>1341</v>
      </c>
      <c r="E21" s="295">
        <f>IF(ISERROR(D21/F21),0,D21/F21)</f>
        <v>0.13047285464098074</v>
      </c>
      <c r="F21" s="296">
        <f>B21+D21</f>
        <v>10278</v>
      </c>
      <c r="I21" s="296" t="s">
        <v>618</v>
      </c>
      <c r="J21" s="297">
        <v>15010</v>
      </c>
      <c r="K21" s="297">
        <v>13572</v>
      </c>
      <c r="L21" s="297">
        <v>12757</v>
      </c>
      <c r="M21" s="297">
        <v>0</v>
      </c>
      <c r="N21" s="297">
        <v>0</v>
      </c>
      <c r="O21" s="297">
        <v>0</v>
      </c>
      <c r="P21" s="297">
        <v>0</v>
      </c>
      <c r="Q21" s="297">
        <v>0</v>
      </c>
      <c r="R21" s="297">
        <v>0</v>
      </c>
      <c r="S21" s="297">
        <v>0</v>
      </c>
      <c r="T21" s="297">
        <v>0</v>
      </c>
      <c r="U21" s="297">
        <v>0</v>
      </c>
      <c r="V21" s="298">
        <f>SUM(J21:U21)</f>
        <v>41339</v>
      </c>
      <c r="W21" s="283"/>
      <c r="X21" s="299"/>
      <c r="Y21" s="299"/>
      <c r="Z21" s="284"/>
      <c r="AA21" s="287"/>
      <c r="AB21" s="288"/>
      <c r="AC21" s="288"/>
      <c r="AD21" s="288"/>
      <c r="AE21" s="288"/>
      <c r="AF21" s="288"/>
      <c r="AG21" s="288"/>
      <c r="AH21" s="288"/>
      <c r="AI21" s="288"/>
      <c r="AJ21" s="288"/>
      <c r="AK21" s="288"/>
      <c r="AL21" s="288"/>
    </row>
    <row r="22" spans="1:38" s="219" customFormat="1" ht="15" customHeight="1" x14ac:dyDescent="0.3">
      <c r="A22" s="268" t="s">
        <v>783</v>
      </c>
      <c r="B22" s="300">
        <v>4512</v>
      </c>
      <c r="C22" s="301">
        <f>IF(ISERROR(B22/F22),0,B22/F22)</f>
        <v>0.85600455321570856</v>
      </c>
      <c r="D22" s="300">
        <v>759</v>
      </c>
      <c r="E22" s="301">
        <f>IF(ISERROR(D22/F22),0,D22/F22)</f>
        <v>0.14399544678429141</v>
      </c>
      <c r="F22" s="302">
        <f>B22+D22</f>
        <v>5271</v>
      </c>
      <c r="I22" s="302" t="s">
        <v>784</v>
      </c>
      <c r="J22" s="303">
        <v>8614</v>
      </c>
      <c r="K22" s="297">
        <v>7558</v>
      </c>
      <c r="L22" s="297">
        <v>7243</v>
      </c>
      <c r="M22" s="297">
        <v>0</v>
      </c>
      <c r="N22" s="297">
        <v>0</v>
      </c>
      <c r="O22" s="297">
        <v>0</v>
      </c>
      <c r="P22" s="297">
        <v>0</v>
      </c>
      <c r="Q22" s="297">
        <v>0</v>
      </c>
      <c r="R22" s="297">
        <v>0</v>
      </c>
      <c r="S22" s="297">
        <v>0</v>
      </c>
      <c r="T22" s="297">
        <v>0</v>
      </c>
      <c r="U22" s="297">
        <v>0</v>
      </c>
      <c r="V22" s="304">
        <f>SUM(J22:U22)</f>
        <v>23415</v>
      </c>
      <c r="W22" s="283"/>
      <c r="X22" s="299"/>
      <c r="Y22" s="299"/>
      <c r="Z22" s="299"/>
      <c r="AA22" s="288"/>
      <c r="AB22" s="288"/>
      <c r="AC22" s="288"/>
      <c r="AD22" s="288"/>
      <c r="AE22" s="288"/>
      <c r="AF22" s="288"/>
      <c r="AG22" s="288"/>
      <c r="AH22" s="288"/>
      <c r="AI22" s="288"/>
      <c r="AJ22" s="288"/>
      <c r="AK22" s="288"/>
      <c r="AL22" s="288"/>
    </row>
    <row r="23" spans="1:38" s="219" customFormat="1" ht="15" customHeight="1" x14ac:dyDescent="0.3">
      <c r="A23" s="268" t="s">
        <v>785</v>
      </c>
      <c r="B23" s="300">
        <v>871</v>
      </c>
      <c r="C23" s="301">
        <f>IF(ISERROR(B23/F23),0,B23/F23)</f>
        <v>3.6902088717535905E-2</v>
      </c>
      <c r="D23" s="300">
        <v>22732</v>
      </c>
      <c r="E23" s="301">
        <f>IF(ISERROR(D23/F23),0,D23/F23)</f>
        <v>0.96309791128246414</v>
      </c>
      <c r="F23" s="302">
        <f>B23+D23</f>
        <v>23603</v>
      </c>
      <c r="T23" s="233"/>
      <c r="U23" s="233"/>
      <c r="V23" s="305"/>
      <c r="W23" s="283"/>
      <c r="X23" s="299"/>
      <c r="Y23" s="299"/>
      <c r="Z23" s="299"/>
      <c r="AA23" s="288"/>
      <c r="AB23" s="288"/>
      <c r="AC23" s="288"/>
      <c r="AD23" s="288"/>
      <c r="AE23" s="288"/>
      <c r="AF23" s="288"/>
      <c r="AG23" s="288"/>
      <c r="AH23" s="288"/>
      <c r="AI23" s="288"/>
      <c r="AJ23" s="288"/>
      <c r="AK23" s="288"/>
      <c r="AL23" s="288"/>
    </row>
    <row r="24" spans="1:38" s="219" customFormat="1" ht="12" x14ac:dyDescent="0.3">
      <c r="A24" s="306"/>
      <c r="T24" s="233"/>
      <c r="U24" s="233"/>
      <c r="V24" s="305"/>
      <c r="W24" s="283"/>
      <c r="X24" s="283"/>
      <c r="Y24" s="299"/>
      <c r="Z24" s="299"/>
      <c r="AA24" s="288"/>
      <c r="AB24" s="288"/>
      <c r="AC24" s="288"/>
      <c r="AD24" s="288"/>
      <c r="AE24" s="288"/>
      <c r="AF24" s="288"/>
      <c r="AG24" s="288"/>
      <c r="AH24" s="288"/>
      <c r="AK24" s="288"/>
      <c r="AL24" s="288"/>
    </row>
    <row r="25" spans="1:38" s="216" customFormat="1" ht="16.5" customHeight="1" x14ac:dyDescent="0.3">
      <c r="A25" s="275"/>
      <c r="B25" s="276"/>
      <c r="C25" s="276"/>
      <c r="D25" s="276"/>
      <c r="E25" s="276"/>
      <c r="F25" s="276"/>
      <c r="G25" s="276"/>
      <c r="H25" s="276"/>
      <c r="I25" s="276"/>
      <c r="J25" s="276"/>
      <c r="K25" s="276"/>
      <c r="L25" s="276"/>
      <c r="M25" s="276"/>
      <c r="N25" s="276"/>
      <c r="O25" s="276"/>
      <c r="P25" s="276"/>
      <c r="Q25" s="276"/>
      <c r="R25" s="276"/>
      <c r="S25" s="276"/>
      <c r="T25" s="276"/>
      <c r="U25" s="276"/>
      <c r="V25" s="307"/>
      <c r="W25" s="233"/>
      <c r="X25" s="233"/>
      <c r="Y25" s="233"/>
      <c r="Z25" s="258"/>
      <c r="AA25" s="249"/>
      <c r="AB25" s="249"/>
      <c r="AC25" s="249"/>
      <c r="AD25" s="249"/>
      <c r="AE25" s="249"/>
      <c r="AF25" s="249"/>
      <c r="AG25" s="249"/>
    </row>
    <row r="26" spans="1:38" s="219" customFormat="1" ht="12" x14ac:dyDescent="0.3">
      <c r="A26" s="306"/>
      <c r="T26" s="233"/>
      <c r="U26" s="233"/>
      <c r="V26" s="305"/>
      <c r="W26" s="283"/>
      <c r="X26" s="283"/>
      <c r="Y26" s="283"/>
      <c r="Z26" s="299"/>
      <c r="AA26" s="288"/>
      <c r="AB26" s="288"/>
      <c r="AC26" s="288"/>
      <c r="AG26" s="288"/>
    </row>
    <row r="27" spans="1:38" s="216" customFormat="1" ht="21.65" customHeight="1" x14ac:dyDescent="0.3">
      <c r="A27" s="308" t="s">
        <v>786</v>
      </c>
      <c r="B27" s="309"/>
      <c r="C27" s="309"/>
      <c r="D27" s="309"/>
      <c r="E27" s="309"/>
      <c r="F27" s="310"/>
      <c r="H27" s="309" t="s">
        <v>787</v>
      </c>
      <c r="I27" s="309"/>
      <c r="J27" s="309"/>
      <c r="K27" s="309"/>
      <c r="L27" s="309"/>
      <c r="M27" s="310"/>
      <c r="N27" s="311" t="s">
        <v>788</v>
      </c>
      <c r="O27" s="311"/>
      <c r="P27" s="311"/>
      <c r="Q27" s="311"/>
      <c r="R27" s="311"/>
      <c r="S27" s="310"/>
      <c r="V27" s="312"/>
      <c r="W27" s="313"/>
      <c r="X27" s="314"/>
      <c r="Y27" s="314"/>
      <c r="Z27" s="314"/>
      <c r="AA27" s="315"/>
      <c r="AB27" s="315"/>
      <c r="AC27" s="315"/>
      <c r="AD27" s="315"/>
      <c r="AE27" s="249"/>
      <c r="AF27" s="249"/>
      <c r="AG27" s="249"/>
      <c r="AH27" s="315"/>
      <c r="AI27" s="315"/>
    </row>
    <row r="28" spans="1:38" s="219" customFormat="1" ht="37.5" customHeight="1" x14ac:dyDescent="0.3">
      <c r="A28" s="243" t="s">
        <v>789</v>
      </c>
      <c r="B28" s="243" t="s">
        <v>782</v>
      </c>
      <c r="C28" s="243" t="s">
        <v>783</v>
      </c>
      <c r="D28" s="243" t="s">
        <v>785</v>
      </c>
      <c r="E28" s="243" t="s">
        <v>20</v>
      </c>
      <c r="H28" s="316" t="s">
        <v>789</v>
      </c>
      <c r="I28" s="316"/>
      <c r="J28" s="248" t="s">
        <v>20</v>
      </c>
      <c r="K28" s="233"/>
      <c r="L28" s="233"/>
      <c r="M28" s="233"/>
      <c r="N28" s="317" t="s">
        <v>790</v>
      </c>
      <c r="O28" s="318"/>
      <c r="P28" s="319" t="s">
        <v>20</v>
      </c>
      <c r="U28" s="233"/>
      <c r="V28" s="320"/>
      <c r="W28" s="283"/>
      <c r="X28" s="283"/>
      <c r="Y28" s="283"/>
      <c r="Z28" s="288"/>
      <c r="AD28" s="288"/>
      <c r="AE28" s="288"/>
      <c r="AF28" s="288"/>
      <c r="AG28" s="288"/>
    </row>
    <row r="29" spans="1:38" s="219" customFormat="1" ht="15" customHeight="1" thickBot="1" x14ac:dyDescent="0.35">
      <c r="A29" s="250" t="s">
        <v>20</v>
      </c>
      <c r="B29" s="251">
        <f>SUM(B30:B30)</f>
        <v>17145</v>
      </c>
      <c r="C29" s="251">
        <f>SUM(C30:C30)</f>
        <v>8136</v>
      </c>
      <c r="D29" s="251">
        <f>SUM(D30:D30)</f>
        <v>39473</v>
      </c>
      <c r="E29" s="292">
        <f>SUM(B29:D29)</f>
        <v>64754</v>
      </c>
      <c r="H29" s="321" t="s">
        <v>20</v>
      </c>
      <c r="I29" s="321"/>
      <c r="J29" s="322">
        <f>SUM(J30)</f>
        <v>61914</v>
      </c>
      <c r="K29" s="233"/>
      <c r="L29" s="233"/>
      <c r="M29" s="233"/>
      <c r="N29" s="323" t="s">
        <v>20</v>
      </c>
      <c r="O29" s="324"/>
      <c r="P29" s="325">
        <v>69546</v>
      </c>
      <c r="U29" s="258"/>
      <c r="V29" s="326"/>
      <c r="W29" s="283"/>
      <c r="X29" s="299"/>
      <c r="Y29" s="299"/>
      <c r="Z29" s="288"/>
      <c r="AA29" s="288"/>
      <c r="AB29" s="288"/>
      <c r="AC29" s="288"/>
      <c r="AD29" s="288"/>
      <c r="AE29" s="288"/>
      <c r="AF29" s="288"/>
      <c r="AG29" s="288"/>
      <c r="AH29" s="288"/>
      <c r="AI29" s="288"/>
      <c r="AJ29" s="288"/>
    </row>
    <row r="30" spans="1:38" s="219" customFormat="1" ht="14.5" customHeight="1" thickTop="1" x14ac:dyDescent="0.3">
      <c r="A30" s="268" t="s">
        <v>755</v>
      </c>
      <c r="B30" s="300">
        <v>17145</v>
      </c>
      <c r="C30" s="300">
        <v>8136</v>
      </c>
      <c r="D30" s="300">
        <v>39473</v>
      </c>
      <c r="E30" s="296">
        <f>SUM(B30:D30)</f>
        <v>64754</v>
      </c>
      <c r="F30" s="216"/>
      <c r="G30" s="216"/>
      <c r="H30" s="327" t="s">
        <v>755</v>
      </c>
      <c r="I30" s="327"/>
      <c r="J30" s="328">
        <v>61914</v>
      </c>
      <c r="K30" s="233"/>
      <c r="L30" s="233"/>
      <c r="M30" s="233"/>
      <c r="N30" s="327" t="s">
        <v>791</v>
      </c>
      <c r="O30" s="327"/>
      <c r="P30" s="328">
        <v>9337</v>
      </c>
      <c r="R30" s="233"/>
      <c r="U30" s="258"/>
      <c r="V30" s="326"/>
      <c r="W30" s="283"/>
      <c r="X30" s="299"/>
      <c r="Y30" s="299"/>
      <c r="Z30" s="288"/>
      <c r="AA30" s="288"/>
      <c r="AB30" s="288"/>
      <c r="AC30" s="288"/>
      <c r="AD30" s="288"/>
      <c r="AE30" s="288"/>
      <c r="AF30" s="288"/>
      <c r="AG30" s="288"/>
      <c r="AH30" s="288"/>
      <c r="AI30" s="288"/>
      <c r="AJ30" s="288"/>
    </row>
    <row r="31" spans="1:38" s="219" customFormat="1" ht="12" x14ac:dyDescent="0.3">
      <c r="A31" s="306"/>
      <c r="F31" s="216"/>
      <c r="G31" s="216"/>
      <c r="H31" s="216"/>
      <c r="K31" s="216"/>
      <c r="L31" s="233"/>
      <c r="M31" s="233"/>
      <c r="N31" s="233"/>
      <c r="O31" s="233"/>
      <c r="P31" s="233"/>
      <c r="Q31" s="233"/>
      <c r="R31" s="233"/>
      <c r="S31" s="233"/>
      <c r="T31" s="233"/>
      <c r="U31" s="258"/>
      <c r="V31" s="305"/>
      <c r="W31" s="283"/>
      <c r="X31" s="299"/>
      <c r="Y31" s="299"/>
      <c r="Z31" s="299"/>
      <c r="AA31" s="288"/>
      <c r="AB31" s="288"/>
      <c r="AC31" s="288"/>
      <c r="AD31" s="288"/>
      <c r="AE31" s="288"/>
      <c r="AF31" s="288"/>
      <c r="AG31" s="288"/>
    </row>
    <row r="32" spans="1:38" s="216" customFormat="1" ht="16.5" customHeight="1" x14ac:dyDescent="0.3">
      <c r="A32" s="275"/>
      <c r="B32" s="276"/>
      <c r="C32" s="276"/>
      <c r="D32" s="276"/>
      <c r="E32" s="276"/>
      <c r="F32" s="276"/>
      <c r="G32" s="276"/>
      <c r="H32" s="276"/>
      <c r="I32" s="276"/>
      <c r="J32" s="276"/>
      <c r="K32" s="276"/>
      <c r="L32" s="276"/>
      <c r="M32" s="276"/>
      <c r="N32" s="276"/>
      <c r="O32" s="276"/>
      <c r="P32" s="276"/>
      <c r="Q32" s="276"/>
      <c r="R32" s="276"/>
      <c r="S32" s="276"/>
      <c r="T32" s="276"/>
      <c r="U32" s="276"/>
      <c r="V32" s="307"/>
      <c r="W32" s="233"/>
      <c r="X32" s="233"/>
      <c r="Y32" s="233"/>
      <c r="Z32" s="258"/>
      <c r="AA32" s="249"/>
      <c r="AB32" s="249"/>
      <c r="AC32" s="249"/>
      <c r="AD32" s="249"/>
      <c r="AE32" s="249"/>
      <c r="AF32" s="249"/>
      <c r="AG32" s="249"/>
    </row>
    <row r="33" spans="1:45" s="219" customFormat="1" ht="12" x14ac:dyDescent="0.3">
      <c r="A33" s="306"/>
      <c r="F33" s="216"/>
      <c r="G33" s="216"/>
      <c r="H33" s="216"/>
      <c r="I33" s="288"/>
      <c r="K33" s="216"/>
      <c r="L33" s="233"/>
      <c r="M33" s="233"/>
      <c r="N33" s="233"/>
      <c r="O33" s="233"/>
      <c r="P33" s="233"/>
      <c r="Q33" s="233"/>
      <c r="R33" s="233"/>
      <c r="S33" s="233"/>
      <c r="T33" s="233"/>
      <c r="U33" s="233"/>
      <c r="V33" s="329"/>
      <c r="W33" s="283"/>
      <c r="X33" s="283"/>
      <c r="Y33" s="283"/>
      <c r="Z33" s="299"/>
      <c r="AA33" s="288"/>
      <c r="AB33" s="288"/>
      <c r="AC33" s="288"/>
      <c r="AD33" s="288"/>
      <c r="AE33" s="288"/>
    </row>
    <row r="34" spans="1:45" s="219" customFormat="1" ht="12" x14ac:dyDescent="0.3">
      <c r="A34" s="306"/>
      <c r="F34" s="216"/>
      <c r="G34" s="216"/>
      <c r="H34" s="216"/>
      <c r="I34" s="287"/>
      <c r="J34" s="287"/>
      <c r="K34" s="315"/>
      <c r="L34" s="330"/>
      <c r="M34" s="330"/>
      <c r="N34" s="330"/>
      <c r="O34" s="330"/>
      <c r="P34" s="330"/>
      <c r="Q34" s="330"/>
      <c r="R34" s="330"/>
      <c r="S34" s="330"/>
      <c r="T34" s="233"/>
      <c r="U34" s="233"/>
      <c r="V34" s="305"/>
      <c r="W34" s="283"/>
      <c r="X34" s="283"/>
      <c r="Y34" s="283"/>
      <c r="Z34" s="299"/>
      <c r="AB34" s="288"/>
      <c r="AC34" s="288"/>
      <c r="AE34" s="288"/>
    </row>
    <row r="35" spans="1:45" s="219" customFormat="1" ht="22.5" customHeight="1" x14ac:dyDescent="0.3">
      <c r="A35" s="234" t="s">
        <v>792</v>
      </c>
      <c r="B35" s="235"/>
      <c r="C35" s="235"/>
      <c r="D35" s="235"/>
      <c r="E35" s="235"/>
      <c r="F35" s="310"/>
      <c r="G35" s="216"/>
      <c r="H35" s="216"/>
      <c r="I35" s="216"/>
      <c r="J35" s="216"/>
      <c r="K35" s="216"/>
      <c r="L35" s="216"/>
      <c r="M35" s="216"/>
      <c r="N35" s="216"/>
      <c r="O35" s="216"/>
      <c r="P35" s="216"/>
      <c r="Q35" s="216"/>
      <c r="R35" s="249"/>
      <c r="S35" s="216"/>
      <c r="T35" s="216"/>
      <c r="U35" s="216"/>
      <c r="V35" s="331"/>
      <c r="W35" s="283"/>
      <c r="X35" s="283"/>
      <c r="Y35" s="283"/>
      <c r="Z35" s="299"/>
      <c r="AB35" s="288"/>
      <c r="AC35" s="288"/>
      <c r="AE35" s="288"/>
    </row>
    <row r="36" spans="1:45" s="219" customFormat="1" ht="38.5" customHeight="1" x14ac:dyDescent="0.3">
      <c r="A36" s="332" t="s">
        <v>793</v>
      </c>
      <c r="B36" s="243" t="s">
        <v>766</v>
      </c>
      <c r="C36" s="243" t="s">
        <v>770</v>
      </c>
      <c r="D36" s="243" t="s">
        <v>771</v>
      </c>
      <c r="E36" s="243" t="s">
        <v>772</v>
      </c>
      <c r="F36" s="243" t="s">
        <v>773</v>
      </c>
      <c r="G36" s="243" t="s">
        <v>774</v>
      </c>
      <c r="H36" s="243" t="s">
        <v>775</v>
      </c>
      <c r="I36" s="243" t="s">
        <v>776</v>
      </c>
      <c r="J36" s="243" t="s">
        <v>777</v>
      </c>
      <c r="K36" s="243" t="s">
        <v>778</v>
      </c>
      <c r="L36" s="243" t="s">
        <v>779</v>
      </c>
      <c r="M36" s="243" t="s">
        <v>780</v>
      </c>
      <c r="N36" s="243" t="s">
        <v>781</v>
      </c>
      <c r="O36" s="243" t="s">
        <v>20</v>
      </c>
      <c r="P36" s="216"/>
      <c r="Q36" s="216"/>
      <c r="R36" s="249"/>
      <c r="S36" s="216"/>
      <c r="T36" s="216"/>
      <c r="U36" s="216"/>
      <c r="V36" s="331"/>
      <c r="W36" s="216"/>
      <c r="X36" s="216"/>
      <c r="Y36" s="216"/>
      <c r="Z36" s="216"/>
      <c r="AA36" s="216"/>
      <c r="AB36" s="216"/>
      <c r="AC36" s="216"/>
      <c r="AD36" s="283"/>
      <c r="AE36" s="283"/>
      <c r="AI36" s="288"/>
      <c r="AJ36" s="288"/>
      <c r="AL36" s="288"/>
    </row>
    <row r="37" spans="1:45" s="219" customFormat="1" ht="15.75" customHeight="1" thickBot="1" x14ac:dyDescent="0.35">
      <c r="A37" s="333" t="s">
        <v>20</v>
      </c>
      <c r="B37" s="251"/>
      <c r="C37" s="334">
        <f t="shared" ref="C37:D37" si="2">SUM(C38,C50,C54,C58,C62,C66,C70,C74,C78,C82)</f>
        <v>21710</v>
      </c>
      <c r="D37" s="334">
        <f t="shared" si="2"/>
        <v>20884</v>
      </c>
      <c r="E37" s="334">
        <f>SUM(E38,E50,E54,E58,E62,E66,E70,E74,E78,E82)</f>
        <v>19320</v>
      </c>
      <c r="F37" s="334">
        <f>SUM(F38,F50,F54,F58,F62,F66,F70,F74,F78,F82)</f>
        <v>0</v>
      </c>
      <c r="G37" s="334">
        <f t="shared" ref="G37:N37" si="3">SUM(G38,G50,G54,G58,G62,G66,G70,G74,G78,G82)</f>
        <v>0</v>
      </c>
      <c r="H37" s="334">
        <f t="shared" si="3"/>
        <v>0</v>
      </c>
      <c r="I37" s="334">
        <f t="shared" si="3"/>
        <v>0</v>
      </c>
      <c r="J37" s="334">
        <f t="shared" si="3"/>
        <v>0</v>
      </c>
      <c r="K37" s="334">
        <f t="shared" si="3"/>
        <v>0</v>
      </c>
      <c r="L37" s="334">
        <f t="shared" si="3"/>
        <v>0</v>
      </c>
      <c r="M37" s="334">
        <f t="shared" si="3"/>
        <v>0</v>
      </c>
      <c r="N37" s="334">
        <f t="shared" si="3"/>
        <v>0</v>
      </c>
      <c r="O37" s="335">
        <f>SUM(C37:N37)</f>
        <v>61914</v>
      </c>
      <c r="P37" s="216"/>
      <c r="Q37" s="216"/>
      <c r="R37" s="249"/>
      <c r="S37" s="216"/>
      <c r="T37" s="216"/>
      <c r="U37" s="249"/>
      <c r="V37" s="336"/>
      <c r="W37" s="249"/>
      <c r="X37" s="249"/>
      <c r="Y37" s="249"/>
      <c r="Z37" s="249"/>
      <c r="AA37" s="249"/>
      <c r="AB37" s="249"/>
      <c r="AC37" s="249"/>
      <c r="AD37" s="299"/>
      <c r="AE37" s="299"/>
      <c r="AF37" s="288"/>
      <c r="AG37" s="288"/>
      <c r="AH37" s="288"/>
      <c r="AI37" s="288"/>
      <c r="AJ37" s="288"/>
      <c r="AL37" s="288"/>
      <c r="AP37" s="288"/>
      <c r="AQ37" s="288"/>
      <c r="AR37" s="288"/>
      <c r="AS37" s="288"/>
    </row>
    <row r="38" spans="1:45" s="219" customFormat="1" ht="15" customHeight="1" thickTop="1" x14ac:dyDescent="0.3">
      <c r="A38" s="337" t="s">
        <v>794</v>
      </c>
      <c r="B38" s="337" t="s">
        <v>20</v>
      </c>
      <c r="C38" s="338">
        <f t="shared" ref="C38:N38" si="4">SUM(C39:C41)</f>
        <v>910</v>
      </c>
      <c r="D38" s="338">
        <f t="shared" si="4"/>
        <v>740</v>
      </c>
      <c r="E38" s="338">
        <f t="shared" si="4"/>
        <v>725</v>
      </c>
      <c r="F38" s="338">
        <f t="shared" si="4"/>
        <v>0</v>
      </c>
      <c r="G38" s="338">
        <f t="shared" si="4"/>
        <v>0</v>
      </c>
      <c r="H38" s="338">
        <f t="shared" si="4"/>
        <v>0</v>
      </c>
      <c r="I38" s="338">
        <f t="shared" si="4"/>
        <v>0</v>
      </c>
      <c r="J38" s="338">
        <f t="shared" si="4"/>
        <v>0</v>
      </c>
      <c r="K38" s="338">
        <f t="shared" si="4"/>
        <v>0</v>
      </c>
      <c r="L38" s="338">
        <f t="shared" si="4"/>
        <v>0</v>
      </c>
      <c r="M38" s="338">
        <f t="shared" si="4"/>
        <v>0</v>
      </c>
      <c r="N38" s="338">
        <f t="shared" si="4"/>
        <v>0</v>
      </c>
      <c r="O38" s="338">
        <f>SUM(C38:N38)</f>
        <v>2375</v>
      </c>
      <c r="P38" s="339"/>
      <c r="Q38" s="339"/>
      <c r="R38" s="249"/>
      <c r="S38" s="249"/>
      <c r="T38" s="249"/>
      <c r="U38" s="249"/>
      <c r="V38" s="336"/>
      <c r="W38" s="249"/>
      <c r="X38" s="249"/>
      <c r="Y38" s="249"/>
      <c r="Z38" s="249"/>
      <c r="AA38" s="249"/>
      <c r="AB38" s="249"/>
      <c r="AC38" s="249"/>
      <c r="AD38" s="299"/>
      <c r="AE38" s="299"/>
      <c r="AF38" s="288"/>
      <c r="AG38" s="288"/>
      <c r="AH38" s="288"/>
      <c r="AI38" s="288"/>
      <c r="AS38" s="288"/>
    </row>
    <row r="39" spans="1:45" s="219" customFormat="1" ht="15" customHeight="1" x14ac:dyDescent="0.3">
      <c r="A39" s="302"/>
      <c r="B39" s="302" t="s">
        <v>782</v>
      </c>
      <c r="C39" s="340">
        <v>214</v>
      </c>
      <c r="D39" s="340">
        <v>184</v>
      </c>
      <c r="E39" s="340">
        <v>196</v>
      </c>
      <c r="F39" s="340">
        <v>0</v>
      </c>
      <c r="G39" s="340">
        <v>0</v>
      </c>
      <c r="H39" s="340">
        <v>0</v>
      </c>
      <c r="I39" s="340">
        <v>0</v>
      </c>
      <c r="J39" s="340">
        <v>0</v>
      </c>
      <c r="K39" s="340">
        <v>0</v>
      </c>
      <c r="L39" s="341">
        <v>0</v>
      </c>
      <c r="M39" s="341">
        <v>0</v>
      </c>
      <c r="N39" s="341">
        <v>0</v>
      </c>
      <c r="O39" s="342">
        <f>O43+O47</f>
        <v>594</v>
      </c>
      <c r="P39" s="216"/>
      <c r="Q39" s="216"/>
      <c r="R39" s="249"/>
      <c r="S39" s="216"/>
      <c r="T39" s="216"/>
      <c r="U39" s="249"/>
      <c r="V39" s="336"/>
      <c r="W39" s="216"/>
      <c r="X39" s="216"/>
      <c r="Y39" s="216"/>
      <c r="Z39" s="216"/>
      <c r="AA39" s="249"/>
      <c r="AB39" s="249"/>
      <c r="AC39" s="249"/>
      <c r="AD39" s="299"/>
      <c r="AE39" s="299"/>
      <c r="AF39" s="288"/>
      <c r="AG39" s="288"/>
      <c r="AH39" s="288"/>
      <c r="AI39" s="288"/>
      <c r="AS39" s="288"/>
    </row>
    <row r="40" spans="1:45" s="219" customFormat="1" ht="15" customHeight="1" x14ac:dyDescent="0.3">
      <c r="A40" s="302"/>
      <c r="B40" s="302" t="s">
        <v>783</v>
      </c>
      <c r="C40" s="340">
        <v>338</v>
      </c>
      <c r="D40" s="340">
        <v>251</v>
      </c>
      <c r="E40" s="340">
        <v>301</v>
      </c>
      <c r="F40" s="340">
        <v>0</v>
      </c>
      <c r="G40" s="340">
        <v>0</v>
      </c>
      <c r="H40" s="340">
        <v>0</v>
      </c>
      <c r="I40" s="340">
        <v>0</v>
      </c>
      <c r="J40" s="340">
        <v>0</v>
      </c>
      <c r="K40" s="340">
        <v>0</v>
      </c>
      <c r="L40" s="341">
        <v>0</v>
      </c>
      <c r="M40" s="341">
        <v>0</v>
      </c>
      <c r="N40" s="341">
        <v>0</v>
      </c>
      <c r="O40" s="342">
        <f>O44+O48</f>
        <v>890</v>
      </c>
      <c r="P40" s="216"/>
      <c r="Q40" s="216"/>
      <c r="R40" s="216"/>
      <c r="S40" s="249"/>
      <c r="T40" s="249"/>
      <c r="U40" s="249"/>
      <c r="V40" s="336"/>
      <c r="W40" s="216"/>
      <c r="X40" s="216"/>
      <c r="Y40" s="216"/>
      <c r="Z40" s="216"/>
      <c r="AA40" s="216"/>
      <c r="AB40" s="249"/>
      <c r="AC40" s="216"/>
      <c r="AD40" s="299"/>
      <c r="AE40" s="283"/>
      <c r="AF40" s="288"/>
      <c r="AH40" s="288"/>
      <c r="AS40" s="288"/>
    </row>
    <row r="41" spans="1:45" s="219" customFormat="1" ht="15" customHeight="1" x14ac:dyDescent="0.3">
      <c r="A41" s="302"/>
      <c r="B41" s="302" t="s">
        <v>785</v>
      </c>
      <c r="C41" s="340">
        <v>358</v>
      </c>
      <c r="D41" s="340">
        <v>305</v>
      </c>
      <c r="E41" s="340">
        <v>228</v>
      </c>
      <c r="F41" s="340">
        <v>0</v>
      </c>
      <c r="G41" s="340">
        <v>0</v>
      </c>
      <c r="H41" s="340">
        <v>0</v>
      </c>
      <c r="I41" s="340">
        <v>0</v>
      </c>
      <c r="J41" s="340">
        <v>0</v>
      </c>
      <c r="K41" s="340">
        <v>0</v>
      </c>
      <c r="L41" s="341">
        <v>0</v>
      </c>
      <c r="M41" s="341">
        <v>0</v>
      </c>
      <c r="N41" s="341">
        <v>0</v>
      </c>
      <c r="O41" s="342">
        <f>O45+O49</f>
        <v>891</v>
      </c>
      <c r="P41" s="216"/>
      <c r="Q41" s="216"/>
      <c r="R41" s="216"/>
      <c r="S41" s="216"/>
      <c r="T41" s="216"/>
      <c r="U41" s="249"/>
      <c r="V41" s="331"/>
      <c r="W41" s="216"/>
      <c r="X41" s="216"/>
      <c r="Y41" s="216"/>
      <c r="Z41" s="216"/>
      <c r="AA41" s="216"/>
      <c r="AB41" s="249"/>
      <c r="AC41" s="216"/>
      <c r="AD41" s="283"/>
      <c r="AE41" s="283"/>
      <c r="AS41" s="288"/>
    </row>
    <row r="42" spans="1:45" s="219" customFormat="1" ht="14.5" customHeight="1" x14ac:dyDescent="0.3">
      <c r="A42" s="343" t="s">
        <v>795</v>
      </c>
      <c r="B42" s="344" t="s">
        <v>20</v>
      </c>
      <c r="C42" s="345">
        <f t="shared" ref="C42:N42" si="5">SUM(C43:C45)</f>
        <v>110</v>
      </c>
      <c r="D42" s="345">
        <f t="shared" si="5"/>
        <v>182</v>
      </c>
      <c r="E42" s="345">
        <f t="shared" si="5"/>
        <v>109</v>
      </c>
      <c r="F42" s="345">
        <f t="shared" si="5"/>
        <v>0</v>
      </c>
      <c r="G42" s="345">
        <f t="shared" si="5"/>
        <v>0</v>
      </c>
      <c r="H42" s="345">
        <f t="shared" si="5"/>
        <v>0</v>
      </c>
      <c r="I42" s="345">
        <f t="shared" si="5"/>
        <v>0</v>
      </c>
      <c r="J42" s="345">
        <f t="shared" si="5"/>
        <v>0</v>
      </c>
      <c r="K42" s="345">
        <f t="shared" si="5"/>
        <v>0</v>
      </c>
      <c r="L42" s="345">
        <f t="shared" si="5"/>
        <v>0</v>
      </c>
      <c r="M42" s="345">
        <f t="shared" si="5"/>
        <v>0</v>
      </c>
      <c r="N42" s="345">
        <f t="shared" si="5"/>
        <v>0</v>
      </c>
      <c r="O42" s="345">
        <f t="shared" ref="O42:O81" si="6">SUM(C42:N42)</f>
        <v>401</v>
      </c>
      <c r="P42" s="339"/>
      <c r="Q42" s="216"/>
      <c r="R42" s="216"/>
      <c r="S42" s="216"/>
      <c r="T42" s="216"/>
      <c r="U42" s="216"/>
      <c r="V42" s="331"/>
      <c r="W42" s="216"/>
      <c r="X42" s="216"/>
      <c r="Y42" s="216"/>
      <c r="Z42" s="216"/>
      <c r="AA42" s="216"/>
      <c r="AB42" s="249"/>
      <c r="AC42" s="216"/>
      <c r="AD42" s="283"/>
      <c r="AE42" s="283"/>
      <c r="AF42" s="288"/>
      <c r="AG42" s="288"/>
      <c r="AH42" s="288"/>
      <c r="AQ42" s="288"/>
      <c r="AR42" s="288"/>
      <c r="AS42" s="288"/>
    </row>
    <row r="43" spans="1:45" s="219" customFormat="1" ht="14.5" customHeight="1" x14ac:dyDescent="0.3">
      <c r="A43" s="346"/>
      <c r="B43" s="302" t="s">
        <v>782</v>
      </c>
      <c r="C43" s="340">
        <v>18</v>
      </c>
      <c r="D43" s="340">
        <v>29</v>
      </c>
      <c r="E43" s="340">
        <v>23</v>
      </c>
      <c r="F43" s="340">
        <v>0</v>
      </c>
      <c r="G43" s="340">
        <v>0</v>
      </c>
      <c r="H43" s="340">
        <v>0</v>
      </c>
      <c r="I43" s="340">
        <v>0</v>
      </c>
      <c r="J43" s="340">
        <v>0</v>
      </c>
      <c r="K43" s="340">
        <v>0</v>
      </c>
      <c r="L43" s="341">
        <v>0</v>
      </c>
      <c r="M43" s="341">
        <v>0</v>
      </c>
      <c r="N43" s="341">
        <v>0</v>
      </c>
      <c r="O43" s="347">
        <f t="shared" si="6"/>
        <v>70</v>
      </c>
      <c r="P43" s="339"/>
      <c r="Q43" s="216"/>
      <c r="R43" s="216"/>
      <c r="S43" s="216"/>
      <c r="T43" s="216"/>
      <c r="U43" s="216"/>
      <c r="V43" s="331"/>
      <c r="W43" s="216"/>
      <c r="X43" s="216"/>
      <c r="Y43" s="216"/>
      <c r="Z43" s="216"/>
      <c r="AA43" s="216"/>
      <c r="AB43" s="249"/>
      <c r="AC43" s="249"/>
      <c r="AD43" s="283"/>
      <c r="AE43" s="299"/>
      <c r="AF43" s="288"/>
      <c r="AG43" s="288"/>
      <c r="AH43" s="288"/>
      <c r="AI43" s="288"/>
      <c r="AQ43" s="288"/>
      <c r="AR43" s="288"/>
      <c r="AS43" s="288"/>
    </row>
    <row r="44" spans="1:45" s="219" customFormat="1" ht="14.5" customHeight="1" x14ac:dyDescent="0.3">
      <c r="A44" s="346"/>
      <c r="B44" s="302" t="s">
        <v>783</v>
      </c>
      <c r="C44" s="340">
        <v>40</v>
      </c>
      <c r="D44" s="340">
        <v>27</v>
      </c>
      <c r="E44" s="340">
        <v>50</v>
      </c>
      <c r="F44" s="340">
        <v>0</v>
      </c>
      <c r="G44" s="340">
        <v>0</v>
      </c>
      <c r="H44" s="340">
        <v>0</v>
      </c>
      <c r="I44" s="340">
        <v>0</v>
      </c>
      <c r="J44" s="340">
        <v>0</v>
      </c>
      <c r="K44" s="340">
        <v>0</v>
      </c>
      <c r="L44" s="341">
        <v>0</v>
      </c>
      <c r="M44" s="341">
        <v>0</v>
      </c>
      <c r="N44" s="341">
        <v>0</v>
      </c>
      <c r="O44" s="347">
        <f t="shared" si="6"/>
        <v>117</v>
      </c>
      <c r="P44" s="216"/>
      <c r="Q44" s="216"/>
      <c r="R44" s="216"/>
      <c r="S44" s="216"/>
      <c r="T44" s="216"/>
      <c r="U44" s="216"/>
      <c r="V44" s="331"/>
      <c r="W44" s="216"/>
      <c r="X44" s="216"/>
      <c r="Y44" s="216"/>
      <c r="Z44" s="216"/>
      <c r="AA44" s="216"/>
      <c r="AB44" s="249"/>
      <c r="AC44" s="216"/>
      <c r="AD44" s="299"/>
      <c r="AE44" s="283"/>
      <c r="AF44" s="288"/>
      <c r="AG44" s="288"/>
      <c r="AH44" s="288"/>
      <c r="AI44" s="288"/>
      <c r="AQ44" s="288"/>
      <c r="AR44" s="288"/>
      <c r="AS44" s="288"/>
    </row>
    <row r="45" spans="1:45" s="219" customFormat="1" ht="14.5" customHeight="1" x14ac:dyDescent="0.3">
      <c r="A45" s="346"/>
      <c r="B45" s="302" t="s">
        <v>785</v>
      </c>
      <c r="C45" s="340">
        <v>52</v>
      </c>
      <c r="D45" s="340">
        <v>126</v>
      </c>
      <c r="E45" s="340">
        <v>36</v>
      </c>
      <c r="F45" s="340">
        <v>0</v>
      </c>
      <c r="G45" s="340">
        <v>0</v>
      </c>
      <c r="H45" s="340">
        <v>0</v>
      </c>
      <c r="I45" s="340">
        <v>0</v>
      </c>
      <c r="J45" s="340">
        <v>0</v>
      </c>
      <c r="K45" s="340">
        <v>0</v>
      </c>
      <c r="L45" s="341">
        <v>0</v>
      </c>
      <c r="M45" s="341">
        <v>0</v>
      </c>
      <c r="N45" s="341">
        <v>0</v>
      </c>
      <c r="O45" s="347">
        <f t="shared" si="6"/>
        <v>214</v>
      </c>
      <c r="P45" s="216"/>
      <c r="Q45" s="216"/>
      <c r="R45" s="216"/>
      <c r="S45" s="216"/>
      <c r="T45" s="216"/>
      <c r="U45" s="216"/>
      <c r="V45" s="331"/>
      <c r="W45" s="216"/>
      <c r="X45" s="216"/>
      <c r="Y45" s="216"/>
      <c r="Z45" s="216"/>
      <c r="AA45" s="216"/>
      <c r="AB45" s="249"/>
      <c r="AC45" s="216"/>
      <c r="AD45" s="299"/>
      <c r="AE45" s="283"/>
      <c r="AF45" s="288"/>
      <c r="AG45" s="288"/>
      <c r="AH45" s="288"/>
      <c r="AI45" s="288"/>
      <c r="AQ45" s="288"/>
      <c r="AR45" s="288"/>
      <c r="AS45" s="288"/>
    </row>
    <row r="46" spans="1:45" s="219" customFormat="1" ht="14.5" customHeight="1" x14ac:dyDescent="0.3">
      <c r="A46" s="343" t="s">
        <v>796</v>
      </c>
      <c r="B46" s="344" t="s">
        <v>20</v>
      </c>
      <c r="C46" s="345">
        <f t="shared" ref="C46:N46" si="7">SUM(C47:C49)</f>
        <v>800</v>
      </c>
      <c r="D46" s="345">
        <f t="shared" si="7"/>
        <v>558</v>
      </c>
      <c r="E46" s="345">
        <f t="shared" si="7"/>
        <v>616</v>
      </c>
      <c r="F46" s="345">
        <f t="shared" si="7"/>
        <v>0</v>
      </c>
      <c r="G46" s="345">
        <f t="shared" si="7"/>
        <v>0</v>
      </c>
      <c r="H46" s="345">
        <f t="shared" si="7"/>
        <v>0</v>
      </c>
      <c r="I46" s="345">
        <f t="shared" si="7"/>
        <v>0</v>
      </c>
      <c r="J46" s="345">
        <f t="shared" si="7"/>
        <v>0</v>
      </c>
      <c r="K46" s="345">
        <f t="shared" si="7"/>
        <v>0</v>
      </c>
      <c r="L46" s="345">
        <f t="shared" si="7"/>
        <v>0</v>
      </c>
      <c r="M46" s="345">
        <f t="shared" si="7"/>
        <v>0</v>
      </c>
      <c r="N46" s="345">
        <f t="shared" si="7"/>
        <v>0</v>
      </c>
      <c r="O46" s="345">
        <f t="shared" si="6"/>
        <v>1974</v>
      </c>
      <c r="P46" s="216"/>
      <c r="Q46" s="216"/>
      <c r="R46" s="216"/>
      <c r="S46" s="216"/>
      <c r="T46" s="216"/>
      <c r="U46" s="216"/>
      <c r="V46" s="331"/>
      <c r="W46" s="216"/>
      <c r="X46" s="216"/>
      <c r="Y46" s="216"/>
      <c r="Z46" s="216"/>
      <c r="AA46" s="216"/>
      <c r="AB46" s="249"/>
      <c r="AC46" s="216"/>
      <c r="AD46" s="299"/>
      <c r="AE46" s="283"/>
      <c r="AF46" s="288"/>
      <c r="AG46" s="288"/>
      <c r="AH46" s="288"/>
      <c r="AI46" s="288"/>
      <c r="AP46" s="288"/>
      <c r="AQ46" s="288"/>
      <c r="AR46" s="288"/>
      <c r="AS46" s="288"/>
    </row>
    <row r="47" spans="1:45" s="219" customFormat="1" ht="14.5" customHeight="1" x14ac:dyDescent="0.3">
      <c r="A47" s="346"/>
      <c r="B47" s="302" t="s">
        <v>782</v>
      </c>
      <c r="C47" s="340">
        <v>196</v>
      </c>
      <c r="D47" s="340">
        <v>155</v>
      </c>
      <c r="E47" s="340">
        <v>173</v>
      </c>
      <c r="F47" s="340">
        <v>0</v>
      </c>
      <c r="G47" s="340">
        <v>0</v>
      </c>
      <c r="H47" s="340">
        <v>0</v>
      </c>
      <c r="I47" s="340">
        <v>0</v>
      </c>
      <c r="J47" s="340">
        <v>0</v>
      </c>
      <c r="K47" s="340">
        <v>0</v>
      </c>
      <c r="L47" s="341">
        <v>0</v>
      </c>
      <c r="M47" s="341">
        <v>0</v>
      </c>
      <c r="N47" s="341">
        <v>0</v>
      </c>
      <c r="O47" s="347">
        <f t="shared" si="6"/>
        <v>524</v>
      </c>
      <c r="P47" s="216"/>
      <c r="Q47" s="216"/>
      <c r="R47" s="216"/>
      <c r="S47" s="216"/>
      <c r="T47" s="216"/>
      <c r="U47" s="216"/>
      <c r="V47" s="336"/>
      <c r="W47" s="249"/>
      <c r="X47" s="249"/>
      <c r="Y47" s="249"/>
      <c r="Z47" s="249"/>
      <c r="AA47" s="249"/>
      <c r="AB47" s="249"/>
      <c r="AC47" s="249"/>
      <c r="AD47" s="299"/>
      <c r="AE47" s="299"/>
      <c r="AF47" s="288"/>
      <c r="AG47" s="288"/>
      <c r="AH47" s="288"/>
      <c r="AI47" s="288"/>
      <c r="AP47" s="288"/>
      <c r="AQ47" s="288"/>
      <c r="AR47" s="288"/>
      <c r="AS47" s="288"/>
    </row>
    <row r="48" spans="1:45" s="219" customFormat="1" ht="14.5" customHeight="1" x14ac:dyDescent="0.3">
      <c r="A48" s="346"/>
      <c r="B48" s="302" t="s">
        <v>783</v>
      </c>
      <c r="C48" s="340">
        <v>298</v>
      </c>
      <c r="D48" s="340">
        <v>224</v>
      </c>
      <c r="E48" s="340">
        <v>251</v>
      </c>
      <c r="F48" s="340">
        <v>0</v>
      </c>
      <c r="G48" s="340">
        <v>0</v>
      </c>
      <c r="H48" s="340">
        <v>0</v>
      </c>
      <c r="I48" s="340">
        <v>0</v>
      </c>
      <c r="J48" s="340">
        <v>0</v>
      </c>
      <c r="K48" s="340">
        <v>0</v>
      </c>
      <c r="L48" s="341">
        <v>0</v>
      </c>
      <c r="M48" s="341">
        <v>0</v>
      </c>
      <c r="N48" s="341">
        <v>0</v>
      </c>
      <c r="O48" s="347">
        <f t="shared" si="6"/>
        <v>773</v>
      </c>
      <c r="P48" s="216"/>
      <c r="Q48" s="216"/>
      <c r="R48" s="216"/>
      <c r="S48" s="216"/>
      <c r="T48" s="216"/>
      <c r="U48" s="249"/>
      <c r="V48" s="336"/>
      <c r="W48" s="249"/>
      <c r="X48" s="249"/>
      <c r="Y48" s="249"/>
      <c r="Z48" s="249"/>
      <c r="AA48" s="249"/>
      <c r="AB48" s="249"/>
      <c r="AC48" s="249"/>
      <c r="AD48" s="299"/>
      <c r="AE48" s="299"/>
      <c r="AF48" s="288"/>
      <c r="AG48" s="288"/>
      <c r="AH48" s="288"/>
      <c r="AI48" s="288"/>
      <c r="AL48" s="288"/>
      <c r="AM48" s="288"/>
      <c r="AN48" s="288"/>
      <c r="AO48" s="288"/>
      <c r="AP48" s="288"/>
      <c r="AQ48" s="288"/>
      <c r="AR48" s="288"/>
      <c r="AS48" s="288"/>
    </row>
    <row r="49" spans="1:45" s="219" customFormat="1" ht="14.5" customHeight="1" x14ac:dyDescent="0.3">
      <c r="A49" s="346"/>
      <c r="B49" s="302" t="s">
        <v>785</v>
      </c>
      <c r="C49" s="340">
        <v>306</v>
      </c>
      <c r="D49" s="340">
        <v>179</v>
      </c>
      <c r="E49" s="340">
        <v>192</v>
      </c>
      <c r="F49" s="340">
        <v>0</v>
      </c>
      <c r="G49" s="340">
        <v>0</v>
      </c>
      <c r="H49" s="340">
        <v>0</v>
      </c>
      <c r="I49" s="340">
        <v>0</v>
      </c>
      <c r="J49" s="340">
        <v>0</v>
      </c>
      <c r="K49" s="340">
        <v>0</v>
      </c>
      <c r="L49" s="341">
        <v>0</v>
      </c>
      <c r="M49" s="341">
        <v>0</v>
      </c>
      <c r="N49" s="341">
        <v>0</v>
      </c>
      <c r="O49" s="347">
        <f t="shared" si="6"/>
        <v>677</v>
      </c>
      <c r="P49" s="216"/>
      <c r="Q49" s="216"/>
      <c r="R49" s="216"/>
      <c r="S49" s="216"/>
      <c r="T49" s="216"/>
      <c r="U49" s="216"/>
      <c r="V49" s="331"/>
      <c r="W49" s="216"/>
      <c r="X49" s="216"/>
      <c r="Y49" s="216"/>
      <c r="Z49" s="216"/>
      <c r="AA49" s="216"/>
      <c r="AB49" s="216"/>
      <c r="AC49" s="216"/>
      <c r="AD49" s="299"/>
      <c r="AE49" s="283"/>
      <c r="AF49" s="288"/>
      <c r="AG49" s="288"/>
      <c r="AH49" s="288"/>
      <c r="AI49" s="288"/>
      <c r="AP49" s="288"/>
      <c r="AQ49" s="288"/>
      <c r="AR49" s="288"/>
      <c r="AS49" s="288"/>
    </row>
    <row r="50" spans="1:45" s="219" customFormat="1" ht="14.5" customHeight="1" x14ac:dyDescent="0.3">
      <c r="A50" s="344" t="s">
        <v>651</v>
      </c>
      <c r="B50" s="344" t="s">
        <v>20</v>
      </c>
      <c r="C50" s="345">
        <f t="shared" ref="C50:N50" si="8">SUM(C51:C53)</f>
        <v>1494</v>
      </c>
      <c r="D50" s="345">
        <f t="shared" si="8"/>
        <v>1466</v>
      </c>
      <c r="E50" s="345">
        <f t="shared" si="8"/>
        <v>1016</v>
      </c>
      <c r="F50" s="345">
        <f t="shared" si="8"/>
        <v>0</v>
      </c>
      <c r="G50" s="345">
        <f t="shared" si="8"/>
        <v>0</v>
      </c>
      <c r="H50" s="345">
        <f t="shared" si="8"/>
        <v>0</v>
      </c>
      <c r="I50" s="345">
        <f t="shared" si="8"/>
        <v>0</v>
      </c>
      <c r="J50" s="345">
        <f t="shared" si="8"/>
        <v>0</v>
      </c>
      <c r="K50" s="345">
        <f t="shared" si="8"/>
        <v>0</v>
      </c>
      <c r="L50" s="345">
        <f t="shared" si="8"/>
        <v>0</v>
      </c>
      <c r="M50" s="345">
        <f t="shared" si="8"/>
        <v>0</v>
      </c>
      <c r="N50" s="345">
        <f t="shared" si="8"/>
        <v>0</v>
      </c>
      <c r="O50" s="345">
        <f t="shared" si="6"/>
        <v>3976</v>
      </c>
      <c r="P50" s="216"/>
      <c r="Q50" s="216"/>
      <c r="R50" s="216"/>
      <c r="S50" s="216"/>
      <c r="T50" s="216"/>
      <c r="U50" s="249"/>
      <c r="V50" s="336"/>
      <c r="W50" s="249"/>
      <c r="X50" s="249"/>
      <c r="Y50" s="249"/>
      <c r="Z50" s="249"/>
      <c r="AA50" s="249"/>
      <c r="AB50" s="249"/>
      <c r="AC50" s="249"/>
      <c r="AD50" s="299"/>
      <c r="AE50" s="299"/>
      <c r="AF50" s="288"/>
      <c r="AG50" s="288"/>
      <c r="AH50" s="288"/>
      <c r="AI50" s="288"/>
      <c r="AP50" s="288"/>
      <c r="AQ50" s="288"/>
      <c r="AR50" s="288"/>
      <c r="AS50" s="288"/>
    </row>
    <row r="51" spans="1:45" s="219" customFormat="1" ht="14.5" customHeight="1" x14ac:dyDescent="0.3">
      <c r="A51" s="302"/>
      <c r="B51" s="302" t="s">
        <v>782</v>
      </c>
      <c r="C51" s="340">
        <v>148</v>
      </c>
      <c r="D51" s="340">
        <v>123</v>
      </c>
      <c r="E51" s="340">
        <v>135</v>
      </c>
      <c r="F51" s="340">
        <v>0</v>
      </c>
      <c r="G51" s="340">
        <v>0</v>
      </c>
      <c r="H51" s="340">
        <v>0</v>
      </c>
      <c r="I51" s="340">
        <v>0</v>
      </c>
      <c r="J51" s="340">
        <v>0</v>
      </c>
      <c r="K51" s="340">
        <v>0</v>
      </c>
      <c r="L51" s="341">
        <v>0</v>
      </c>
      <c r="M51" s="341">
        <v>0</v>
      </c>
      <c r="N51" s="341">
        <v>0</v>
      </c>
      <c r="O51" s="347">
        <f t="shared" si="6"/>
        <v>406</v>
      </c>
      <c r="P51" s="216"/>
      <c r="Q51" s="216"/>
      <c r="R51" s="216"/>
      <c r="S51" s="216"/>
      <c r="T51" s="216"/>
      <c r="U51" s="216"/>
      <c r="V51" s="331"/>
      <c r="W51" s="216"/>
      <c r="X51" s="249"/>
      <c r="Y51" s="249"/>
      <c r="Z51" s="249"/>
      <c r="AA51" s="249"/>
      <c r="AB51" s="249"/>
      <c r="AC51" s="249"/>
      <c r="AD51" s="299"/>
      <c r="AE51" s="299"/>
      <c r="AF51" s="288"/>
      <c r="AG51" s="288"/>
      <c r="AH51" s="288"/>
      <c r="AI51" s="288"/>
      <c r="AO51" s="288"/>
      <c r="AP51" s="288"/>
      <c r="AQ51" s="288"/>
      <c r="AR51" s="288"/>
      <c r="AS51" s="288"/>
    </row>
    <row r="52" spans="1:45" s="219" customFormat="1" ht="14.5" customHeight="1" x14ac:dyDescent="0.3">
      <c r="A52" s="302"/>
      <c r="B52" s="302" t="s">
        <v>783</v>
      </c>
      <c r="C52" s="340">
        <v>336</v>
      </c>
      <c r="D52" s="340">
        <v>255</v>
      </c>
      <c r="E52" s="340">
        <v>328</v>
      </c>
      <c r="F52" s="340">
        <v>0</v>
      </c>
      <c r="G52" s="340">
        <v>0</v>
      </c>
      <c r="H52" s="340">
        <v>0</v>
      </c>
      <c r="I52" s="340">
        <v>0</v>
      </c>
      <c r="J52" s="340">
        <v>0</v>
      </c>
      <c r="K52" s="340">
        <v>0</v>
      </c>
      <c r="L52" s="341">
        <v>0</v>
      </c>
      <c r="M52" s="341">
        <v>0</v>
      </c>
      <c r="N52" s="341">
        <v>0</v>
      </c>
      <c r="O52" s="347">
        <f t="shared" si="6"/>
        <v>919</v>
      </c>
      <c r="P52" s="216"/>
      <c r="Q52" s="216"/>
      <c r="R52" s="216"/>
      <c r="S52" s="216"/>
      <c r="T52" s="216"/>
      <c r="U52" s="216"/>
      <c r="V52" s="331"/>
      <c r="W52" s="216"/>
      <c r="X52" s="216"/>
      <c r="Y52" s="249"/>
      <c r="Z52" s="249"/>
      <c r="AA52" s="249"/>
      <c r="AB52" s="249"/>
      <c r="AC52" s="216"/>
      <c r="AD52" s="299"/>
      <c r="AE52" s="283"/>
      <c r="AF52" s="288"/>
      <c r="AG52" s="288"/>
      <c r="AH52" s="288"/>
      <c r="AI52" s="288"/>
      <c r="AP52" s="288"/>
      <c r="AQ52" s="288"/>
      <c r="AR52" s="288"/>
      <c r="AS52" s="288"/>
    </row>
    <row r="53" spans="1:45" s="219" customFormat="1" ht="14.5" customHeight="1" x14ac:dyDescent="0.3">
      <c r="A53" s="302"/>
      <c r="B53" s="302" t="s">
        <v>785</v>
      </c>
      <c r="C53" s="340">
        <v>1010</v>
      </c>
      <c r="D53" s="340">
        <v>1088</v>
      </c>
      <c r="E53" s="340">
        <v>553</v>
      </c>
      <c r="F53" s="340">
        <v>0</v>
      </c>
      <c r="G53" s="340">
        <v>0</v>
      </c>
      <c r="H53" s="340">
        <v>0</v>
      </c>
      <c r="I53" s="340">
        <v>0</v>
      </c>
      <c r="J53" s="340">
        <v>0</v>
      </c>
      <c r="K53" s="340">
        <v>0</v>
      </c>
      <c r="L53" s="341">
        <v>0</v>
      </c>
      <c r="M53" s="341">
        <v>0</v>
      </c>
      <c r="N53" s="341">
        <v>0</v>
      </c>
      <c r="O53" s="347">
        <f t="shared" si="6"/>
        <v>2651</v>
      </c>
      <c r="P53" s="216"/>
      <c r="Q53" s="216"/>
      <c r="R53" s="216"/>
      <c r="S53" s="216"/>
      <c r="T53" s="216"/>
      <c r="U53" s="216"/>
      <c r="V53" s="331"/>
      <c r="W53" s="216"/>
      <c r="X53" s="249"/>
      <c r="Y53" s="249"/>
      <c r="Z53" s="249"/>
      <c r="AA53" s="249"/>
      <c r="AB53" s="249"/>
      <c r="AC53" s="249"/>
      <c r="AD53" s="299"/>
      <c r="AE53" s="299"/>
      <c r="AF53" s="288"/>
      <c r="AG53" s="288"/>
      <c r="AH53" s="288"/>
      <c r="AI53" s="288"/>
      <c r="AP53" s="288"/>
      <c r="AQ53" s="288"/>
      <c r="AR53" s="288"/>
      <c r="AS53" s="288"/>
    </row>
    <row r="54" spans="1:45" s="219" customFormat="1" ht="14.5" customHeight="1" x14ac:dyDescent="0.3">
      <c r="A54" s="344" t="s">
        <v>655</v>
      </c>
      <c r="B54" s="344" t="s">
        <v>20</v>
      </c>
      <c r="C54" s="345">
        <f t="shared" ref="C54:N54" si="9">SUM(C55:C57)</f>
        <v>458</v>
      </c>
      <c r="D54" s="345">
        <f t="shared" si="9"/>
        <v>448</v>
      </c>
      <c r="E54" s="345">
        <f t="shared" si="9"/>
        <v>383</v>
      </c>
      <c r="F54" s="345">
        <f t="shared" si="9"/>
        <v>0</v>
      </c>
      <c r="G54" s="345">
        <f t="shared" si="9"/>
        <v>0</v>
      </c>
      <c r="H54" s="345">
        <f t="shared" si="9"/>
        <v>0</v>
      </c>
      <c r="I54" s="345">
        <f t="shared" si="9"/>
        <v>0</v>
      </c>
      <c r="J54" s="345">
        <f t="shared" si="9"/>
        <v>0</v>
      </c>
      <c r="K54" s="345">
        <f t="shared" si="9"/>
        <v>0</v>
      </c>
      <c r="L54" s="345">
        <f t="shared" si="9"/>
        <v>0</v>
      </c>
      <c r="M54" s="345">
        <f t="shared" si="9"/>
        <v>0</v>
      </c>
      <c r="N54" s="345">
        <f t="shared" si="9"/>
        <v>0</v>
      </c>
      <c r="O54" s="345">
        <f t="shared" si="6"/>
        <v>1289</v>
      </c>
      <c r="P54" s="216"/>
      <c r="Q54" s="216"/>
      <c r="R54" s="216"/>
      <c r="S54" s="216"/>
      <c r="T54" s="216"/>
      <c r="U54" s="216"/>
      <c r="V54" s="331"/>
      <c r="W54" s="216"/>
      <c r="X54" s="216"/>
      <c r="Y54" s="249"/>
      <c r="Z54" s="249"/>
      <c r="AA54" s="216"/>
      <c r="AB54" s="249"/>
      <c r="AC54" s="216"/>
      <c r="AD54" s="283"/>
      <c r="AE54" s="283"/>
      <c r="AF54" s="288"/>
      <c r="AG54" s="288"/>
      <c r="AH54" s="288"/>
      <c r="AI54" s="288"/>
      <c r="AP54" s="288"/>
      <c r="AQ54" s="288"/>
      <c r="AR54" s="288"/>
      <c r="AS54" s="288"/>
    </row>
    <row r="55" spans="1:45" s="219" customFormat="1" ht="14.5" customHeight="1" x14ac:dyDescent="0.3">
      <c r="A55" s="302"/>
      <c r="B55" s="302" t="s">
        <v>782</v>
      </c>
      <c r="C55" s="340">
        <v>186</v>
      </c>
      <c r="D55" s="340">
        <v>185</v>
      </c>
      <c r="E55" s="340">
        <v>145</v>
      </c>
      <c r="F55" s="340">
        <v>0</v>
      </c>
      <c r="G55" s="340">
        <v>0</v>
      </c>
      <c r="H55" s="340">
        <v>0</v>
      </c>
      <c r="I55" s="340">
        <v>0</v>
      </c>
      <c r="J55" s="340">
        <v>0</v>
      </c>
      <c r="K55" s="340">
        <v>0</v>
      </c>
      <c r="L55" s="341">
        <v>0</v>
      </c>
      <c r="M55" s="341">
        <v>0</v>
      </c>
      <c r="N55" s="341">
        <v>0</v>
      </c>
      <c r="O55" s="347">
        <f t="shared" si="6"/>
        <v>516</v>
      </c>
      <c r="P55" s="216"/>
      <c r="Q55" s="216"/>
      <c r="R55" s="216"/>
      <c r="S55" s="216"/>
      <c r="T55" s="216"/>
      <c r="U55" s="216"/>
      <c r="V55" s="331"/>
      <c r="W55" s="216"/>
      <c r="X55" s="216"/>
      <c r="Y55" s="216"/>
      <c r="Z55" s="249"/>
      <c r="AA55" s="249"/>
      <c r="AB55" s="249"/>
      <c r="AC55" s="249"/>
      <c r="AD55" s="299"/>
      <c r="AE55" s="299"/>
      <c r="AF55" s="288"/>
      <c r="AG55" s="288"/>
      <c r="AH55" s="288"/>
      <c r="AP55" s="288"/>
      <c r="AQ55" s="288"/>
      <c r="AR55" s="288"/>
      <c r="AS55" s="288"/>
    </row>
    <row r="56" spans="1:45" s="219" customFormat="1" ht="14.5" customHeight="1" x14ac:dyDescent="0.3">
      <c r="A56" s="302"/>
      <c r="B56" s="302" t="s">
        <v>783</v>
      </c>
      <c r="C56" s="340">
        <v>105</v>
      </c>
      <c r="D56" s="340">
        <v>103</v>
      </c>
      <c r="E56" s="340">
        <v>71</v>
      </c>
      <c r="F56" s="340">
        <v>0</v>
      </c>
      <c r="G56" s="340">
        <v>0</v>
      </c>
      <c r="H56" s="340">
        <v>0</v>
      </c>
      <c r="I56" s="340">
        <v>0</v>
      </c>
      <c r="J56" s="340">
        <v>0</v>
      </c>
      <c r="K56" s="340">
        <v>0</v>
      </c>
      <c r="L56" s="341">
        <v>0</v>
      </c>
      <c r="M56" s="341">
        <v>0</v>
      </c>
      <c r="N56" s="341">
        <v>0</v>
      </c>
      <c r="O56" s="347">
        <f t="shared" si="6"/>
        <v>279</v>
      </c>
      <c r="P56" s="216"/>
      <c r="Q56" s="216"/>
      <c r="R56" s="216"/>
      <c r="S56" s="216"/>
      <c r="T56" s="216"/>
      <c r="U56" s="216"/>
      <c r="V56" s="336"/>
      <c r="W56" s="249"/>
      <c r="X56" s="249"/>
      <c r="Y56" s="249"/>
      <c r="Z56" s="249"/>
      <c r="AA56" s="249"/>
      <c r="AB56" s="249"/>
      <c r="AC56" s="249"/>
      <c r="AD56" s="299"/>
      <c r="AE56" s="299"/>
      <c r="AF56" s="288"/>
      <c r="AG56" s="288"/>
      <c r="AH56" s="288"/>
      <c r="AI56" s="288"/>
      <c r="AP56" s="288"/>
      <c r="AQ56" s="288"/>
      <c r="AR56" s="288"/>
      <c r="AS56" s="288"/>
    </row>
    <row r="57" spans="1:45" s="219" customFormat="1" ht="14.5" customHeight="1" x14ac:dyDescent="0.3">
      <c r="A57" s="302"/>
      <c r="B57" s="302" t="s">
        <v>785</v>
      </c>
      <c r="C57" s="340">
        <v>167</v>
      </c>
      <c r="D57" s="340">
        <v>160</v>
      </c>
      <c r="E57" s="340">
        <v>167</v>
      </c>
      <c r="F57" s="340">
        <v>0</v>
      </c>
      <c r="G57" s="340">
        <v>0</v>
      </c>
      <c r="H57" s="340">
        <v>0</v>
      </c>
      <c r="I57" s="340">
        <v>0</v>
      </c>
      <c r="J57" s="340">
        <v>0</v>
      </c>
      <c r="K57" s="340">
        <v>0</v>
      </c>
      <c r="L57" s="341">
        <v>0</v>
      </c>
      <c r="M57" s="341">
        <v>0</v>
      </c>
      <c r="N57" s="341">
        <v>0</v>
      </c>
      <c r="O57" s="347">
        <f t="shared" si="6"/>
        <v>494</v>
      </c>
      <c r="P57" s="216"/>
      <c r="Q57" s="216"/>
      <c r="R57" s="216"/>
      <c r="S57" s="216"/>
      <c r="T57" s="216"/>
      <c r="U57" s="216"/>
      <c r="V57" s="336"/>
      <c r="W57" s="249"/>
      <c r="X57" s="249"/>
      <c r="Y57" s="249"/>
      <c r="Z57" s="249"/>
      <c r="AA57" s="249"/>
      <c r="AB57" s="249"/>
      <c r="AC57" s="216"/>
      <c r="AD57" s="283"/>
      <c r="AE57" s="283"/>
      <c r="AF57" s="288"/>
      <c r="AG57" s="288"/>
      <c r="AI57" s="288"/>
      <c r="AP57" s="288"/>
      <c r="AQ57" s="288"/>
      <c r="AR57" s="288"/>
      <c r="AS57" s="288"/>
    </row>
    <row r="58" spans="1:45" s="219" customFormat="1" ht="14.5" customHeight="1" x14ac:dyDescent="0.3">
      <c r="A58" s="344" t="s">
        <v>797</v>
      </c>
      <c r="B58" s="344" t="s">
        <v>20</v>
      </c>
      <c r="C58" s="345">
        <f t="shared" ref="C58:N58" si="10">SUM(C59:C61)</f>
        <v>4381</v>
      </c>
      <c r="D58" s="345">
        <f t="shared" si="10"/>
        <v>4876</v>
      </c>
      <c r="E58" s="345">
        <f t="shared" si="10"/>
        <v>4526</v>
      </c>
      <c r="F58" s="345">
        <f t="shared" si="10"/>
        <v>0</v>
      </c>
      <c r="G58" s="345">
        <f t="shared" si="10"/>
        <v>0</v>
      </c>
      <c r="H58" s="345">
        <f t="shared" si="10"/>
        <v>0</v>
      </c>
      <c r="I58" s="345">
        <f t="shared" si="10"/>
        <v>0</v>
      </c>
      <c r="J58" s="345">
        <f t="shared" si="10"/>
        <v>0</v>
      </c>
      <c r="K58" s="345">
        <f t="shared" si="10"/>
        <v>0</v>
      </c>
      <c r="L58" s="345">
        <f t="shared" si="10"/>
        <v>0</v>
      </c>
      <c r="M58" s="345">
        <f t="shared" si="10"/>
        <v>0</v>
      </c>
      <c r="N58" s="345">
        <f t="shared" si="10"/>
        <v>0</v>
      </c>
      <c r="O58" s="345">
        <f t="shared" si="6"/>
        <v>13783</v>
      </c>
      <c r="P58" s="216"/>
      <c r="Q58" s="216"/>
      <c r="R58" s="216"/>
      <c r="S58" s="216"/>
      <c r="T58" s="216"/>
      <c r="U58" s="216"/>
      <c r="V58" s="331"/>
      <c r="W58" s="216"/>
      <c r="X58" s="216"/>
      <c r="Y58" s="249"/>
      <c r="Z58" s="249"/>
      <c r="AA58" s="249"/>
      <c r="AB58" s="249"/>
      <c r="AC58" s="249"/>
      <c r="AD58" s="299"/>
      <c r="AE58" s="299"/>
      <c r="AF58" s="288"/>
      <c r="AG58" s="288"/>
      <c r="AH58" s="288"/>
      <c r="AI58" s="288"/>
      <c r="AP58" s="288"/>
      <c r="AQ58" s="288"/>
      <c r="AR58" s="288"/>
      <c r="AS58" s="288"/>
    </row>
    <row r="59" spans="1:45" s="219" customFormat="1" ht="14.5" customHeight="1" x14ac:dyDescent="0.3">
      <c r="A59" s="302"/>
      <c r="B59" s="302" t="s">
        <v>782</v>
      </c>
      <c r="C59" s="340">
        <v>63</v>
      </c>
      <c r="D59" s="340">
        <v>60</v>
      </c>
      <c r="E59" s="340">
        <v>51</v>
      </c>
      <c r="F59" s="340">
        <v>0</v>
      </c>
      <c r="G59" s="340">
        <v>0</v>
      </c>
      <c r="H59" s="340">
        <v>0</v>
      </c>
      <c r="I59" s="340">
        <v>0</v>
      </c>
      <c r="J59" s="340">
        <v>0</v>
      </c>
      <c r="K59" s="340">
        <v>0</v>
      </c>
      <c r="L59" s="341">
        <v>0</v>
      </c>
      <c r="M59" s="341">
        <v>0</v>
      </c>
      <c r="N59" s="341">
        <v>0</v>
      </c>
      <c r="O59" s="347">
        <f t="shared" si="6"/>
        <v>174</v>
      </c>
      <c r="P59" s="216"/>
      <c r="Q59" s="216"/>
      <c r="R59" s="216"/>
      <c r="S59" s="216"/>
      <c r="T59" s="216"/>
      <c r="U59" s="216"/>
      <c r="V59" s="331"/>
      <c r="W59" s="216"/>
      <c r="X59" s="216"/>
      <c r="Y59" s="249"/>
      <c r="Z59" s="249"/>
      <c r="AA59" s="249"/>
      <c r="AB59" s="249"/>
      <c r="AC59" s="249"/>
      <c r="AD59" s="299"/>
      <c r="AE59" s="299"/>
      <c r="AF59" s="288"/>
      <c r="AG59" s="288"/>
      <c r="AH59" s="288"/>
      <c r="AP59" s="288"/>
      <c r="AQ59" s="288"/>
      <c r="AR59" s="288"/>
      <c r="AS59" s="288"/>
    </row>
    <row r="60" spans="1:45" s="219" customFormat="1" ht="14.5" customHeight="1" x14ac:dyDescent="0.3">
      <c r="A60" s="302"/>
      <c r="B60" s="302" t="s">
        <v>783</v>
      </c>
      <c r="C60" s="340">
        <v>39</v>
      </c>
      <c r="D60" s="340">
        <v>47</v>
      </c>
      <c r="E60" s="340">
        <v>45</v>
      </c>
      <c r="F60" s="340">
        <v>0</v>
      </c>
      <c r="G60" s="340">
        <v>0</v>
      </c>
      <c r="H60" s="340">
        <v>0</v>
      </c>
      <c r="I60" s="340">
        <v>0</v>
      </c>
      <c r="J60" s="340">
        <v>0</v>
      </c>
      <c r="K60" s="340">
        <v>0</v>
      </c>
      <c r="L60" s="341">
        <v>0</v>
      </c>
      <c r="M60" s="341">
        <v>0</v>
      </c>
      <c r="N60" s="341">
        <v>0</v>
      </c>
      <c r="O60" s="347">
        <f t="shared" si="6"/>
        <v>131</v>
      </c>
      <c r="P60" s="216"/>
      <c r="Q60" s="216"/>
      <c r="R60" s="216"/>
      <c r="S60" s="216"/>
      <c r="T60" s="216"/>
      <c r="U60" s="216"/>
      <c r="V60" s="331"/>
      <c r="W60" s="216"/>
      <c r="X60" s="216"/>
      <c r="Y60" s="249"/>
      <c r="Z60" s="249"/>
      <c r="AA60" s="249"/>
      <c r="AB60" s="249"/>
      <c r="AC60" s="249"/>
      <c r="AD60" s="299"/>
      <c r="AE60" s="299"/>
      <c r="AF60" s="288"/>
      <c r="AG60" s="288"/>
      <c r="AH60" s="288"/>
      <c r="AK60" s="288"/>
      <c r="AL60" s="288"/>
      <c r="AM60" s="288"/>
      <c r="AN60" s="288"/>
      <c r="AO60" s="288"/>
      <c r="AP60" s="288"/>
      <c r="AQ60" s="288"/>
      <c r="AR60" s="288"/>
      <c r="AS60" s="288"/>
    </row>
    <row r="61" spans="1:45" s="219" customFormat="1" ht="14.5" customHeight="1" x14ac:dyDescent="0.3">
      <c r="A61" s="302"/>
      <c r="B61" s="302" t="s">
        <v>785</v>
      </c>
      <c r="C61" s="340">
        <v>4279</v>
      </c>
      <c r="D61" s="340">
        <v>4769</v>
      </c>
      <c r="E61" s="340">
        <v>4430</v>
      </c>
      <c r="F61" s="340">
        <v>0</v>
      </c>
      <c r="G61" s="340">
        <v>0</v>
      </c>
      <c r="H61" s="340">
        <v>0</v>
      </c>
      <c r="I61" s="340">
        <v>0</v>
      </c>
      <c r="J61" s="340">
        <v>0</v>
      </c>
      <c r="K61" s="340">
        <v>0</v>
      </c>
      <c r="L61" s="341">
        <v>0</v>
      </c>
      <c r="M61" s="341">
        <v>0</v>
      </c>
      <c r="N61" s="341">
        <v>0</v>
      </c>
      <c r="O61" s="347">
        <f t="shared" si="6"/>
        <v>13478</v>
      </c>
      <c r="P61" s="216"/>
      <c r="Q61" s="216"/>
      <c r="R61" s="216"/>
      <c r="S61" s="216"/>
      <c r="T61" s="216"/>
      <c r="U61" s="216"/>
      <c r="V61" s="331"/>
      <c r="W61" s="216"/>
      <c r="X61" s="216"/>
      <c r="Y61" s="249"/>
      <c r="Z61" s="249"/>
      <c r="AA61" s="249"/>
      <c r="AB61" s="249"/>
      <c r="AC61" s="249"/>
      <c r="AD61" s="299"/>
      <c r="AE61" s="299"/>
      <c r="AF61" s="288"/>
      <c r="AG61" s="288"/>
      <c r="AI61" s="288"/>
      <c r="AP61" s="288"/>
      <c r="AQ61" s="288"/>
      <c r="AR61" s="288"/>
      <c r="AS61" s="288"/>
    </row>
    <row r="62" spans="1:45" s="219" customFormat="1" ht="14.5" customHeight="1" x14ac:dyDescent="0.3">
      <c r="A62" s="344" t="s">
        <v>798</v>
      </c>
      <c r="B62" s="344" t="s">
        <v>20</v>
      </c>
      <c r="C62" s="345">
        <f t="shared" ref="C62:N62" si="11">SUM(C63:C65)</f>
        <v>84</v>
      </c>
      <c r="D62" s="345">
        <f t="shared" si="11"/>
        <v>58</v>
      </c>
      <c r="E62" s="345">
        <f t="shared" si="11"/>
        <v>48</v>
      </c>
      <c r="F62" s="345">
        <f t="shared" si="11"/>
        <v>0</v>
      </c>
      <c r="G62" s="345">
        <f t="shared" si="11"/>
        <v>0</v>
      </c>
      <c r="H62" s="345">
        <f t="shared" si="11"/>
        <v>0</v>
      </c>
      <c r="I62" s="345">
        <f t="shared" si="11"/>
        <v>0</v>
      </c>
      <c r="J62" s="345">
        <f t="shared" si="11"/>
        <v>0</v>
      </c>
      <c r="K62" s="345">
        <f t="shared" si="11"/>
        <v>0</v>
      </c>
      <c r="L62" s="345">
        <f t="shared" si="11"/>
        <v>0</v>
      </c>
      <c r="M62" s="345">
        <f t="shared" si="11"/>
        <v>0</v>
      </c>
      <c r="N62" s="345">
        <f t="shared" si="11"/>
        <v>0</v>
      </c>
      <c r="O62" s="345">
        <f t="shared" si="6"/>
        <v>190</v>
      </c>
      <c r="P62" s="216"/>
      <c r="Q62" s="216"/>
      <c r="R62" s="216"/>
      <c r="S62" s="216"/>
      <c r="T62" s="216"/>
      <c r="U62" s="216"/>
      <c r="V62" s="331"/>
      <c r="W62" s="216"/>
      <c r="X62" s="216"/>
      <c r="Y62" s="249"/>
      <c r="Z62" s="249"/>
      <c r="AA62" s="249"/>
      <c r="AB62" s="249"/>
      <c r="AC62" s="249"/>
      <c r="AD62" s="299"/>
      <c r="AE62" s="299"/>
      <c r="AF62" s="288"/>
      <c r="AG62" s="288"/>
      <c r="AI62" s="288"/>
      <c r="AP62" s="288"/>
      <c r="AQ62" s="288"/>
      <c r="AR62" s="288"/>
      <c r="AS62" s="288"/>
    </row>
    <row r="63" spans="1:45" s="219" customFormat="1" ht="14.5" customHeight="1" x14ac:dyDescent="0.3">
      <c r="A63" s="302"/>
      <c r="B63" s="302" t="s">
        <v>782</v>
      </c>
      <c r="C63" s="340">
        <v>29</v>
      </c>
      <c r="D63" s="340">
        <v>23</v>
      </c>
      <c r="E63" s="340">
        <v>23</v>
      </c>
      <c r="F63" s="340">
        <v>0</v>
      </c>
      <c r="G63" s="340">
        <v>0</v>
      </c>
      <c r="H63" s="340">
        <v>0</v>
      </c>
      <c r="I63" s="340">
        <v>0</v>
      </c>
      <c r="J63" s="340">
        <v>0</v>
      </c>
      <c r="K63" s="340">
        <v>0</v>
      </c>
      <c r="L63" s="341">
        <v>0</v>
      </c>
      <c r="M63" s="341">
        <v>0</v>
      </c>
      <c r="N63" s="341">
        <v>0</v>
      </c>
      <c r="O63" s="347">
        <f t="shared" si="6"/>
        <v>75</v>
      </c>
      <c r="P63" s="216"/>
      <c r="Q63" s="216"/>
      <c r="R63" s="216"/>
      <c r="S63" s="216"/>
      <c r="T63" s="216"/>
      <c r="U63" s="216"/>
      <c r="V63" s="331"/>
      <c r="W63" s="216"/>
      <c r="X63" s="216"/>
      <c r="Y63" s="249"/>
      <c r="Z63" s="249"/>
      <c r="AA63" s="249"/>
      <c r="AB63" s="249"/>
      <c r="AC63" s="249"/>
      <c r="AD63" s="299"/>
      <c r="AE63" s="299"/>
      <c r="AF63" s="288"/>
      <c r="AG63" s="288"/>
      <c r="AI63" s="288"/>
      <c r="AP63" s="288"/>
      <c r="AQ63" s="288"/>
      <c r="AR63" s="288"/>
      <c r="AS63" s="288"/>
    </row>
    <row r="64" spans="1:45" s="219" customFormat="1" ht="14.5" customHeight="1" x14ac:dyDescent="0.3">
      <c r="A64" s="302"/>
      <c r="B64" s="302" t="s">
        <v>783</v>
      </c>
      <c r="C64" s="340">
        <v>16</v>
      </c>
      <c r="D64" s="340">
        <v>13</v>
      </c>
      <c r="E64" s="340">
        <v>11</v>
      </c>
      <c r="F64" s="340">
        <v>0</v>
      </c>
      <c r="G64" s="340">
        <v>0</v>
      </c>
      <c r="H64" s="340">
        <v>0</v>
      </c>
      <c r="I64" s="340">
        <v>0</v>
      </c>
      <c r="J64" s="340">
        <v>0</v>
      </c>
      <c r="K64" s="340">
        <v>0</v>
      </c>
      <c r="L64" s="341">
        <v>0</v>
      </c>
      <c r="M64" s="341">
        <v>0</v>
      </c>
      <c r="N64" s="341">
        <v>0</v>
      </c>
      <c r="O64" s="347">
        <f t="shared" si="6"/>
        <v>40</v>
      </c>
      <c r="P64" s="216"/>
      <c r="Q64" s="216"/>
      <c r="R64" s="216"/>
      <c r="S64" s="216"/>
      <c r="T64" s="216"/>
      <c r="U64" s="216"/>
      <c r="V64" s="331"/>
      <c r="W64" s="216"/>
      <c r="X64" s="216"/>
      <c r="Y64" s="249"/>
      <c r="Z64" s="249"/>
      <c r="AA64" s="249"/>
      <c r="AB64" s="249"/>
      <c r="AC64" s="249"/>
      <c r="AD64" s="299"/>
      <c r="AE64" s="299"/>
      <c r="AF64" s="288"/>
      <c r="AG64" s="288"/>
      <c r="AI64" s="288"/>
      <c r="AP64" s="288"/>
      <c r="AQ64" s="288"/>
      <c r="AR64" s="288"/>
      <c r="AS64" s="288"/>
    </row>
    <row r="65" spans="1:45" s="219" customFormat="1" ht="14.5" customHeight="1" x14ac:dyDescent="0.3">
      <c r="A65" s="302"/>
      <c r="B65" s="302" t="s">
        <v>785</v>
      </c>
      <c r="C65" s="340">
        <v>39</v>
      </c>
      <c r="D65" s="340">
        <v>22</v>
      </c>
      <c r="E65" s="340">
        <v>14</v>
      </c>
      <c r="F65" s="340">
        <v>0</v>
      </c>
      <c r="G65" s="340">
        <v>0</v>
      </c>
      <c r="H65" s="340">
        <v>0</v>
      </c>
      <c r="I65" s="340">
        <v>0</v>
      </c>
      <c r="J65" s="340">
        <v>0</v>
      </c>
      <c r="K65" s="340">
        <v>0</v>
      </c>
      <c r="L65" s="341">
        <v>0</v>
      </c>
      <c r="M65" s="341">
        <v>0</v>
      </c>
      <c r="N65" s="341">
        <v>0</v>
      </c>
      <c r="O65" s="347">
        <f t="shared" si="6"/>
        <v>75</v>
      </c>
      <c r="P65" s="216"/>
      <c r="Q65" s="216"/>
      <c r="R65" s="216"/>
      <c r="S65" s="216"/>
      <c r="T65" s="216"/>
      <c r="U65" s="216"/>
      <c r="V65" s="331"/>
      <c r="W65" s="216"/>
      <c r="X65" s="216"/>
      <c r="Y65" s="249"/>
      <c r="Z65" s="249"/>
      <c r="AA65" s="249"/>
      <c r="AB65" s="249"/>
      <c r="AC65" s="249"/>
      <c r="AD65" s="299"/>
      <c r="AE65" s="299"/>
      <c r="AF65" s="288"/>
      <c r="AG65" s="288"/>
      <c r="AI65" s="288"/>
      <c r="AP65" s="288"/>
      <c r="AQ65" s="288"/>
      <c r="AR65" s="288"/>
      <c r="AS65" s="288"/>
    </row>
    <row r="66" spans="1:45" s="219" customFormat="1" ht="14.5" customHeight="1" x14ac:dyDescent="0.3">
      <c r="A66" s="344" t="s">
        <v>799</v>
      </c>
      <c r="B66" s="344" t="s">
        <v>20</v>
      </c>
      <c r="C66" s="345">
        <f t="shared" ref="C66:N66" si="12">SUM(C67:C69)</f>
        <v>13644</v>
      </c>
      <c r="D66" s="345">
        <f t="shared" si="12"/>
        <v>12610</v>
      </c>
      <c r="E66" s="345">
        <f t="shared" si="12"/>
        <v>11559</v>
      </c>
      <c r="F66" s="345">
        <f t="shared" si="12"/>
        <v>0</v>
      </c>
      <c r="G66" s="345">
        <f t="shared" si="12"/>
        <v>0</v>
      </c>
      <c r="H66" s="345">
        <f t="shared" si="12"/>
        <v>0</v>
      </c>
      <c r="I66" s="345">
        <f t="shared" si="12"/>
        <v>0</v>
      </c>
      <c r="J66" s="345">
        <f t="shared" si="12"/>
        <v>0</v>
      </c>
      <c r="K66" s="345">
        <f t="shared" si="12"/>
        <v>0</v>
      </c>
      <c r="L66" s="345">
        <f t="shared" si="12"/>
        <v>0</v>
      </c>
      <c r="M66" s="345">
        <f t="shared" si="12"/>
        <v>0</v>
      </c>
      <c r="N66" s="345">
        <f t="shared" si="12"/>
        <v>0</v>
      </c>
      <c r="O66" s="345">
        <f t="shared" si="6"/>
        <v>37813</v>
      </c>
      <c r="P66" s="216"/>
      <c r="Q66" s="216"/>
      <c r="R66" s="216"/>
      <c r="S66" s="216"/>
      <c r="T66" s="216"/>
      <c r="U66" s="216"/>
      <c r="V66" s="331"/>
      <c r="W66" s="216"/>
      <c r="X66" s="216"/>
      <c r="Y66" s="249"/>
      <c r="Z66" s="249"/>
      <c r="AA66" s="249"/>
      <c r="AB66" s="249"/>
      <c r="AC66" s="249"/>
      <c r="AD66" s="299"/>
      <c r="AE66" s="299"/>
      <c r="AF66" s="288"/>
      <c r="AG66" s="288"/>
      <c r="AI66" s="288"/>
      <c r="AP66" s="288"/>
      <c r="AQ66" s="288"/>
      <c r="AR66" s="288"/>
      <c r="AS66" s="288"/>
    </row>
    <row r="67" spans="1:45" s="219" customFormat="1" ht="14.5" customHeight="1" x14ac:dyDescent="0.3">
      <c r="A67" s="302"/>
      <c r="B67" s="302" t="s">
        <v>782</v>
      </c>
      <c r="C67" s="340">
        <v>4825</v>
      </c>
      <c r="D67" s="340">
        <v>4784</v>
      </c>
      <c r="E67" s="340">
        <v>4329</v>
      </c>
      <c r="F67" s="340">
        <v>0</v>
      </c>
      <c r="G67" s="340">
        <v>0</v>
      </c>
      <c r="H67" s="340">
        <v>0</v>
      </c>
      <c r="I67" s="340">
        <v>0</v>
      </c>
      <c r="J67" s="340">
        <v>0</v>
      </c>
      <c r="K67" s="340">
        <v>0</v>
      </c>
      <c r="L67" s="341">
        <v>0</v>
      </c>
      <c r="M67" s="341">
        <v>0</v>
      </c>
      <c r="N67" s="341">
        <v>0</v>
      </c>
      <c r="O67" s="347">
        <f t="shared" si="6"/>
        <v>13938</v>
      </c>
      <c r="P67" s="216"/>
      <c r="Q67" s="216"/>
      <c r="R67" s="216"/>
      <c r="S67" s="216"/>
      <c r="T67" s="216"/>
      <c r="U67" s="216"/>
      <c r="V67" s="331"/>
      <c r="W67" s="216"/>
      <c r="X67" s="216"/>
      <c r="Y67" s="249"/>
      <c r="Z67" s="249"/>
      <c r="AA67" s="249"/>
      <c r="AB67" s="249"/>
      <c r="AC67" s="249"/>
      <c r="AD67" s="299"/>
      <c r="AE67" s="299"/>
      <c r="AF67" s="288"/>
      <c r="AG67" s="288"/>
      <c r="AI67" s="288"/>
      <c r="AP67" s="288"/>
      <c r="AQ67" s="288"/>
      <c r="AR67" s="288"/>
      <c r="AS67" s="288"/>
    </row>
    <row r="68" spans="1:45" s="219" customFormat="1" ht="14.5" customHeight="1" x14ac:dyDescent="0.3">
      <c r="A68" s="302"/>
      <c r="B68" s="302" t="s">
        <v>783</v>
      </c>
      <c r="C68" s="340">
        <v>1659</v>
      </c>
      <c r="D68" s="340">
        <v>1679</v>
      </c>
      <c r="E68" s="340">
        <v>1455</v>
      </c>
      <c r="F68" s="340">
        <v>0</v>
      </c>
      <c r="G68" s="340">
        <v>0</v>
      </c>
      <c r="H68" s="340">
        <v>0</v>
      </c>
      <c r="I68" s="340">
        <v>0</v>
      </c>
      <c r="J68" s="340">
        <v>0</v>
      </c>
      <c r="K68" s="340">
        <v>0</v>
      </c>
      <c r="L68" s="341">
        <v>0</v>
      </c>
      <c r="M68" s="341">
        <v>0</v>
      </c>
      <c r="N68" s="341">
        <v>0</v>
      </c>
      <c r="O68" s="347">
        <f t="shared" si="6"/>
        <v>4793</v>
      </c>
      <c r="P68" s="216"/>
      <c r="Q68" s="216"/>
      <c r="R68" s="216"/>
      <c r="S68" s="216"/>
      <c r="T68" s="216"/>
      <c r="U68" s="216"/>
      <c r="V68" s="331"/>
      <c r="W68" s="216"/>
      <c r="X68" s="216"/>
      <c r="Y68" s="249"/>
      <c r="Z68" s="249"/>
      <c r="AA68" s="249"/>
      <c r="AB68" s="249"/>
      <c r="AC68" s="249"/>
      <c r="AD68" s="299"/>
      <c r="AE68" s="299"/>
      <c r="AF68" s="288"/>
      <c r="AG68" s="288"/>
      <c r="AI68" s="288"/>
      <c r="AP68" s="288"/>
      <c r="AQ68" s="288"/>
      <c r="AR68" s="288"/>
      <c r="AS68" s="288"/>
    </row>
    <row r="69" spans="1:45" s="219" customFormat="1" ht="14.5" customHeight="1" x14ac:dyDescent="0.3">
      <c r="A69" s="302"/>
      <c r="B69" s="302" t="s">
        <v>785</v>
      </c>
      <c r="C69" s="340">
        <v>7160</v>
      </c>
      <c r="D69" s="340">
        <v>6147</v>
      </c>
      <c r="E69" s="340">
        <v>5775</v>
      </c>
      <c r="F69" s="340">
        <v>0</v>
      </c>
      <c r="G69" s="340">
        <v>0</v>
      </c>
      <c r="H69" s="340">
        <v>0</v>
      </c>
      <c r="I69" s="340">
        <v>0</v>
      </c>
      <c r="J69" s="340">
        <v>0</v>
      </c>
      <c r="K69" s="340">
        <v>0</v>
      </c>
      <c r="L69" s="341">
        <v>0</v>
      </c>
      <c r="M69" s="341">
        <v>0</v>
      </c>
      <c r="N69" s="341">
        <v>0</v>
      </c>
      <c r="O69" s="347">
        <f t="shared" si="6"/>
        <v>19082</v>
      </c>
      <c r="P69" s="216"/>
      <c r="Q69" s="216"/>
      <c r="R69" s="216"/>
      <c r="S69" s="216"/>
      <c r="T69" s="216"/>
      <c r="U69" s="216"/>
      <c r="V69" s="331"/>
      <c r="W69" s="216"/>
      <c r="X69" s="216"/>
      <c r="Y69" s="249"/>
      <c r="Z69" s="249"/>
      <c r="AA69" s="249"/>
      <c r="AB69" s="249"/>
      <c r="AC69" s="249"/>
      <c r="AD69" s="299"/>
      <c r="AE69" s="299"/>
      <c r="AF69" s="288"/>
      <c r="AG69" s="288"/>
      <c r="AI69" s="288"/>
      <c r="AP69" s="288"/>
      <c r="AQ69" s="288"/>
      <c r="AR69" s="288"/>
      <c r="AS69" s="288"/>
    </row>
    <row r="70" spans="1:45" s="219" customFormat="1" ht="14.5" customHeight="1" x14ac:dyDescent="0.3">
      <c r="A70" s="344" t="s">
        <v>800</v>
      </c>
      <c r="B70" s="344" t="s">
        <v>20</v>
      </c>
      <c r="C70" s="345">
        <f t="shared" ref="C70:N70" si="13">SUM(C71:C73)</f>
        <v>128</v>
      </c>
      <c r="D70" s="345">
        <f t="shared" si="13"/>
        <v>94</v>
      </c>
      <c r="E70" s="345">
        <f t="shared" si="13"/>
        <v>95</v>
      </c>
      <c r="F70" s="345">
        <f t="shared" si="13"/>
        <v>0</v>
      </c>
      <c r="G70" s="345">
        <f t="shared" si="13"/>
        <v>0</v>
      </c>
      <c r="H70" s="345">
        <f t="shared" si="13"/>
        <v>0</v>
      </c>
      <c r="I70" s="345">
        <f t="shared" si="13"/>
        <v>0</v>
      </c>
      <c r="J70" s="345">
        <f t="shared" si="13"/>
        <v>0</v>
      </c>
      <c r="K70" s="345">
        <f t="shared" si="13"/>
        <v>0</v>
      </c>
      <c r="L70" s="345">
        <f t="shared" si="13"/>
        <v>0</v>
      </c>
      <c r="M70" s="345">
        <f t="shared" si="13"/>
        <v>0</v>
      </c>
      <c r="N70" s="345">
        <f t="shared" si="13"/>
        <v>0</v>
      </c>
      <c r="O70" s="345">
        <f t="shared" si="6"/>
        <v>317</v>
      </c>
      <c r="P70" s="216"/>
      <c r="Q70" s="216"/>
      <c r="R70" s="216"/>
      <c r="S70" s="216"/>
      <c r="T70" s="216"/>
      <c r="U70" s="216"/>
      <c r="V70" s="331"/>
      <c r="W70" s="216"/>
      <c r="X70" s="216"/>
      <c r="Y70" s="249"/>
      <c r="Z70" s="249"/>
      <c r="AA70" s="249"/>
      <c r="AB70" s="249"/>
      <c r="AC70" s="249"/>
      <c r="AD70" s="299"/>
      <c r="AE70" s="299"/>
      <c r="AF70" s="288"/>
      <c r="AG70" s="288"/>
      <c r="AI70" s="288"/>
      <c r="AP70" s="288"/>
      <c r="AQ70" s="288"/>
      <c r="AR70" s="288"/>
      <c r="AS70" s="288"/>
    </row>
    <row r="71" spans="1:45" s="219" customFormat="1" ht="14.5" customHeight="1" x14ac:dyDescent="0.3">
      <c r="A71" s="302"/>
      <c r="B71" s="302" t="s">
        <v>782</v>
      </c>
      <c r="C71" s="340">
        <v>55</v>
      </c>
      <c r="D71" s="340">
        <v>28</v>
      </c>
      <c r="E71" s="340">
        <v>35</v>
      </c>
      <c r="F71" s="340">
        <v>0</v>
      </c>
      <c r="G71" s="340">
        <v>0</v>
      </c>
      <c r="H71" s="340">
        <v>0</v>
      </c>
      <c r="I71" s="340">
        <v>0</v>
      </c>
      <c r="J71" s="340">
        <v>0</v>
      </c>
      <c r="K71" s="340">
        <v>0</v>
      </c>
      <c r="L71" s="341">
        <v>0</v>
      </c>
      <c r="M71" s="341">
        <v>0</v>
      </c>
      <c r="N71" s="341">
        <v>0</v>
      </c>
      <c r="O71" s="347">
        <f t="shared" si="6"/>
        <v>118</v>
      </c>
      <c r="P71" s="216"/>
      <c r="Q71" s="216"/>
      <c r="R71" s="216"/>
      <c r="S71" s="216"/>
      <c r="T71" s="216"/>
      <c r="U71" s="216"/>
      <c r="V71" s="331"/>
      <c r="W71" s="216"/>
      <c r="X71" s="216"/>
      <c r="Y71" s="249"/>
      <c r="Z71" s="249"/>
      <c r="AA71" s="249"/>
      <c r="AB71" s="249"/>
      <c r="AC71" s="249"/>
      <c r="AD71" s="299"/>
      <c r="AE71" s="299"/>
      <c r="AF71" s="288"/>
      <c r="AG71" s="288"/>
      <c r="AI71" s="288"/>
      <c r="AP71" s="288"/>
      <c r="AQ71" s="288"/>
      <c r="AR71" s="288"/>
      <c r="AS71" s="288"/>
    </row>
    <row r="72" spans="1:45" s="219" customFormat="1" ht="14.5" customHeight="1" x14ac:dyDescent="0.3">
      <c r="A72" s="302"/>
      <c r="B72" s="302" t="s">
        <v>783</v>
      </c>
      <c r="C72" s="340">
        <v>14</v>
      </c>
      <c r="D72" s="340">
        <v>14</v>
      </c>
      <c r="E72" s="340">
        <v>15</v>
      </c>
      <c r="F72" s="340">
        <v>0</v>
      </c>
      <c r="G72" s="340">
        <v>0</v>
      </c>
      <c r="H72" s="340">
        <v>0</v>
      </c>
      <c r="I72" s="340">
        <v>0</v>
      </c>
      <c r="J72" s="340">
        <v>0</v>
      </c>
      <c r="K72" s="340">
        <v>0</v>
      </c>
      <c r="L72" s="341">
        <v>0</v>
      </c>
      <c r="M72" s="341">
        <v>0</v>
      </c>
      <c r="N72" s="341">
        <v>0</v>
      </c>
      <c r="O72" s="347">
        <f t="shared" si="6"/>
        <v>43</v>
      </c>
      <c r="P72" s="216"/>
      <c r="Q72" s="216"/>
      <c r="R72" s="216"/>
      <c r="S72" s="216"/>
      <c r="T72" s="216"/>
      <c r="U72" s="216"/>
      <c r="V72" s="331"/>
      <c r="W72" s="216"/>
      <c r="X72" s="216"/>
      <c r="Y72" s="249"/>
      <c r="Z72" s="249"/>
      <c r="AA72" s="249"/>
      <c r="AB72" s="249"/>
      <c r="AC72" s="249"/>
      <c r="AD72" s="299"/>
      <c r="AE72" s="299"/>
      <c r="AF72" s="288"/>
      <c r="AG72" s="288"/>
      <c r="AI72" s="288"/>
      <c r="AP72" s="288"/>
      <c r="AQ72" s="288"/>
      <c r="AR72" s="288"/>
      <c r="AS72" s="288"/>
    </row>
    <row r="73" spans="1:45" s="219" customFormat="1" ht="14.5" customHeight="1" x14ac:dyDescent="0.3">
      <c r="A73" s="302"/>
      <c r="B73" s="302" t="s">
        <v>785</v>
      </c>
      <c r="C73" s="340">
        <v>59</v>
      </c>
      <c r="D73" s="340">
        <v>52</v>
      </c>
      <c r="E73" s="340">
        <v>45</v>
      </c>
      <c r="F73" s="340">
        <v>0</v>
      </c>
      <c r="G73" s="340">
        <v>0</v>
      </c>
      <c r="H73" s="340">
        <v>0</v>
      </c>
      <c r="I73" s="340">
        <v>0</v>
      </c>
      <c r="J73" s="340">
        <v>0</v>
      </c>
      <c r="K73" s="340">
        <v>0</v>
      </c>
      <c r="L73" s="341">
        <v>0</v>
      </c>
      <c r="M73" s="341">
        <v>0</v>
      </c>
      <c r="N73" s="341">
        <v>0</v>
      </c>
      <c r="O73" s="347">
        <f t="shared" si="6"/>
        <v>156</v>
      </c>
      <c r="P73" s="216"/>
      <c r="Q73" s="216"/>
      <c r="R73" s="216"/>
      <c r="S73" s="216"/>
      <c r="T73" s="216"/>
      <c r="U73" s="216"/>
      <c r="V73" s="331"/>
      <c r="W73" s="216"/>
      <c r="X73" s="216"/>
      <c r="Y73" s="249"/>
      <c r="Z73" s="249"/>
      <c r="AA73" s="249"/>
      <c r="AB73" s="249"/>
      <c r="AC73" s="249"/>
      <c r="AD73" s="299"/>
      <c r="AE73" s="299"/>
      <c r="AF73" s="288"/>
      <c r="AG73" s="288"/>
      <c r="AI73" s="288"/>
      <c r="AP73" s="288"/>
      <c r="AQ73" s="288"/>
      <c r="AR73" s="288"/>
      <c r="AS73" s="288"/>
    </row>
    <row r="74" spans="1:45" s="219" customFormat="1" ht="14.5" customHeight="1" x14ac:dyDescent="0.3">
      <c r="A74" s="344" t="s">
        <v>801</v>
      </c>
      <c r="B74" s="344" t="s">
        <v>20</v>
      </c>
      <c r="C74" s="345">
        <f t="shared" ref="C74:N74" si="14">SUM(C75:C77)</f>
        <v>589</v>
      </c>
      <c r="D74" s="345">
        <f t="shared" si="14"/>
        <v>554</v>
      </c>
      <c r="E74" s="345">
        <f t="shared" si="14"/>
        <v>482</v>
      </c>
      <c r="F74" s="345">
        <f t="shared" si="14"/>
        <v>0</v>
      </c>
      <c r="G74" s="345">
        <f t="shared" si="14"/>
        <v>0</v>
      </c>
      <c r="H74" s="345">
        <f t="shared" si="14"/>
        <v>0</v>
      </c>
      <c r="I74" s="345">
        <f t="shared" si="14"/>
        <v>0</v>
      </c>
      <c r="J74" s="345">
        <f t="shared" si="14"/>
        <v>0</v>
      </c>
      <c r="K74" s="345">
        <f t="shared" si="14"/>
        <v>0</v>
      </c>
      <c r="L74" s="345">
        <f t="shared" si="14"/>
        <v>0</v>
      </c>
      <c r="M74" s="345">
        <f t="shared" si="14"/>
        <v>0</v>
      </c>
      <c r="N74" s="345">
        <f t="shared" si="14"/>
        <v>0</v>
      </c>
      <c r="O74" s="345">
        <f t="shared" si="6"/>
        <v>1625</v>
      </c>
      <c r="P74" s="216"/>
      <c r="Q74" s="216"/>
      <c r="R74" s="216"/>
      <c r="S74" s="216"/>
      <c r="T74" s="216"/>
      <c r="U74" s="216"/>
      <c r="V74" s="331"/>
      <c r="W74" s="216"/>
      <c r="X74" s="216"/>
      <c r="Y74" s="249"/>
      <c r="Z74" s="249"/>
      <c r="AA74" s="249"/>
      <c r="AB74" s="249"/>
      <c r="AC74" s="249"/>
      <c r="AD74" s="299"/>
      <c r="AE74" s="299"/>
      <c r="AF74" s="288"/>
      <c r="AG74" s="288"/>
      <c r="AI74" s="288"/>
      <c r="AP74" s="288"/>
      <c r="AQ74" s="288"/>
      <c r="AR74" s="288"/>
      <c r="AS74" s="288"/>
    </row>
    <row r="75" spans="1:45" s="219" customFormat="1" ht="14.5" customHeight="1" x14ac:dyDescent="0.3">
      <c r="A75" s="302"/>
      <c r="B75" s="302" t="s">
        <v>782</v>
      </c>
      <c r="C75" s="340">
        <v>388</v>
      </c>
      <c r="D75" s="340">
        <v>322</v>
      </c>
      <c r="E75" s="340">
        <v>279</v>
      </c>
      <c r="F75" s="340">
        <v>0</v>
      </c>
      <c r="G75" s="340">
        <v>0</v>
      </c>
      <c r="H75" s="340">
        <v>0</v>
      </c>
      <c r="I75" s="340">
        <v>0</v>
      </c>
      <c r="J75" s="340">
        <v>0</v>
      </c>
      <c r="K75" s="340">
        <v>0</v>
      </c>
      <c r="L75" s="341">
        <v>0</v>
      </c>
      <c r="M75" s="341">
        <v>0</v>
      </c>
      <c r="N75" s="341">
        <v>0</v>
      </c>
      <c r="O75" s="347">
        <f t="shared" si="6"/>
        <v>989</v>
      </c>
      <c r="P75" s="216"/>
      <c r="Q75" s="216"/>
      <c r="R75" s="216"/>
      <c r="S75" s="216"/>
      <c r="T75" s="216"/>
      <c r="U75" s="216"/>
      <c r="V75" s="331"/>
      <c r="W75" s="216"/>
      <c r="X75" s="216"/>
      <c r="Y75" s="249"/>
      <c r="Z75" s="249"/>
      <c r="AA75" s="249"/>
      <c r="AB75" s="249"/>
      <c r="AC75" s="249"/>
      <c r="AD75" s="299"/>
      <c r="AE75" s="299"/>
      <c r="AF75" s="288"/>
      <c r="AG75" s="288"/>
      <c r="AI75" s="288"/>
      <c r="AP75" s="288"/>
      <c r="AQ75" s="288"/>
      <c r="AR75" s="288"/>
      <c r="AS75" s="288"/>
    </row>
    <row r="76" spans="1:45" s="219" customFormat="1" ht="14.5" customHeight="1" x14ac:dyDescent="0.3">
      <c r="A76" s="302"/>
      <c r="B76" s="302" t="s">
        <v>783</v>
      </c>
      <c r="C76" s="340">
        <v>144</v>
      </c>
      <c r="D76" s="340">
        <v>141</v>
      </c>
      <c r="E76" s="340">
        <v>135</v>
      </c>
      <c r="F76" s="340">
        <v>0</v>
      </c>
      <c r="G76" s="340">
        <v>0</v>
      </c>
      <c r="H76" s="340">
        <v>0</v>
      </c>
      <c r="I76" s="340">
        <v>0</v>
      </c>
      <c r="J76" s="340">
        <v>0</v>
      </c>
      <c r="K76" s="340">
        <v>0</v>
      </c>
      <c r="L76" s="341">
        <v>0</v>
      </c>
      <c r="M76" s="341">
        <v>0</v>
      </c>
      <c r="N76" s="341">
        <v>0</v>
      </c>
      <c r="O76" s="347">
        <f t="shared" si="6"/>
        <v>420</v>
      </c>
      <c r="P76" s="216"/>
      <c r="Q76" s="216"/>
      <c r="R76" s="216"/>
      <c r="S76" s="216"/>
      <c r="T76" s="216"/>
      <c r="U76" s="216"/>
      <c r="V76" s="331"/>
      <c r="W76" s="216"/>
      <c r="X76" s="216"/>
      <c r="Y76" s="249"/>
      <c r="Z76" s="249"/>
      <c r="AA76" s="249"/>
      <c r="AB76" s="249"/>
      <c r="AC76" s="249"/>
      <c r="AD76" s="299"/>
      <c r="AE76" s="299"/>
      <c r="AF76" s="288"/>
      <c r="AG76" s="288"/>
      <c r="AI76" s="288"/>
      <c r="AP76" s="288"/>
      <c r="AQ76" s="288"/>
      <c r="AR76" s="288"/>
      <c r="AS76" s="288"/>
    </row>
    <row r="77" spans="1:45" s="219" customFormat="1" ht="14.5" customHeight="1" x14ac:dyDescent="0.3">
      <c r="A77" s="302"/>
      <c r="B77" s="302" t="s">
        <v>785</v>
      </c>
      <c r="C77" s="340">
        <v>57</v>
      </c>
      <c r="D77" s="340">
        <v>91</v>
      </c>
      <c r="E77" s="340">
        <v>68</v>
      </c>
      <c r="F77" s="340">
        <v>0</v>
      </c>
      <c r="G77" s="340">
        <v>0</v>
      </c>
      <c r="H77" s="340">
        <v>0</v>
      </c>
      <c r="I77" s="340">
        <v>0</v>
      </c>
      <c r="J77" s="340">
        <v>0</v>
      </c>
      <c r="K77" s="340">
        <v>0</v>
      </c>
      <c r="L77" s="341">
        <v>0</v>
      </c>
      <c r="M77" s="341">
        <v>0</v>
      </c>
      <c r="N77" s="341">
        <v>0</v>
      </c>
      <c r="O77" s="347">
        <f t="shared" si="6"/>
        <v>216</v>
      </c>
      <c r="P77" s="216"/>
      <c r="Q77" s="216"/>
      <c r="R77" s="216"/>
      <c r="S77" s="216"/>
      <c r="T77" s="216"/>
      <c r="U77" s="216"/>
      <c r="V77" s="331"/>
      <c r="W77" s="216"/>
      <c r="X77" s="216"/>
      <c r="Y77" s="249"/>
      <c r="Z77" s="249"/>
      <c r="AA77" s="249"/>
      <c r="AB77" s="249"/>
      <c r="AC77" s="249"/>
      <c r="AD77" s="299"/>
      <c r="AE77" s="299"/>
      <c r="AF77" s="288"/>
      <c r="AG77" s="288"/>
      <c r="AI77" s="288"/>
      <c r="AP77" s="288"/>
      <c r="AQ77" s="288"/>
      <c r="AR77" s="288"/>
      <c r="AS77" s="288"/>
    </row>
    <row r="78" spans="1:45" s="219" customFormat="1" ht="14.5" customHeight="1" x14ac:dyDescent="0.3">
      <c r="A78" s="344" t="s">
        <v>802</v>
      </c>
      <c r="B78" s="344" t="s">
        <v>20</v>
      </c>
      <c r="C78" s="345">
        <f t="shared" ref="C78:N78" si="15">SUM(C79:C81)</f>
        <v>21</v>
      </c>
      <c r="D78" s="345">
        <f t="shared" si="15"/>
        <v>37</v>
      </c>
      <c r="E78" s="345">
        <f t="shared" si="15"/>
        <v>484</v>
      </c>
      <c r="F78" s="345">
        <f t="shared" si="15"/>
        <v>0</v>
      </c>
      <c r="G78" s="345">
        <f t="shared" si="15"/>
        <v>0</v>
      </c>
      <c r="H78" s="345">
        <f t="shared" si="15"/>
        <v>0</v>
      </c>
      <c r="I78" s="345">
        <f t="shared" si="15"/>
        <v>0</v>
      </c>
      <c r="J78" s="345">
        <f t="shared" si="15"/>
        <v>0</v>
      </c>
      <c r="K78" s="345">
        <f t="shared" si="15"/>
        <v>0</v>
      </c>
      <c r="L78" s="345">
        <f t="shared" si="15"/>
        <v>0</v>
      </c>
      <c r="M78" s="345">
        <f t="shared" si="15"/>
        <v>0</v>
      </c>
      <c r="N78" s="345">
        <f t="shared" si="15"/>
        <v>0</v>
      </c>
      <c r="O78" s="345">
        <f>SUM(C78:N78)</f>
        <v>542</v>
      </c>
      <c r="P78" s="216"/>
      <c r="Q78" s="216"/>
      <c r="R78" s="216"/>
      <c r="S78" s="216"/>
      <c r="T78" s="216"/>
      <c r="U78" s="216"/>
      <c r="V78" s="331"/>
      <c r="W78" s="216"/>
      <c r="X78" s="216"/>
      <c r="Y78" s="249"/>
      <c r="Z78" s="249"/>
      <c r="AA78" s="249"/>
      <c r="AB78" s="249"/>
      <c r="AC78" s="249"/>
      <c r="AD78" s="299"/>
      <c r="AE78" s="299"/>
      <c r="AF78" s="288"/>
      <c r="AG78" s="288"/>
      <c r="AI78" s="288"/>
      <c r="AP78" s="288"/>
      <c r="AQ78" s="288"/>
      <c r="AR78" s="288"/>
      <c r="AS78" s="288"/>
    </row>
    <row r="79" spans="1:45" s="219" customFormat="1" ht="14.5" customHeight="1" x14ac:dyDescent="0.3">
      <c r="A79" s="302"/>
      <c r="B79" s="302" t="s">
        <v>782</v>
      </c>
      <c r="C79" s="340">
        <v>9</v>
      </c>
      <c r="D79" s="340">
        <v>16</v>
      </c>
      <c r="E79" s="340">
        <v>99</v>
      </c>
      <c r="F79" s="340">
        <v>0</v>
      </c>
      <c r="G79" s="340">
        <v>0</v>
      </c>
      <c r="H79" s="340">
        <v>0</v>
      </c>
      <c r="I79" s="340">
        <v>0</v>
      </c>
      <c r="J79" s="340">
        <v>0</v>
      </c>
      <c r="K79" s="340">
        <v>0</v>
      </c>
      <c r="L79" s="341">
        <v>0</v>
      </c>
      <c r="M79" s="341">
        <v>0</v>
      </c>
      <c r="N79" s="341">
        <v>0</v>
      </c>
      <c r="O79" s="347">
        <f t="shared" si="6"/>
        <v>124</v>
      </c>
      <c r="P79" s="216"/>
      <c r="Q79" s="216"/>
      <c r="R79" s="216"/>
      <c r="S79" s="216"/>
      <c r="T79" s="216"/>
      <c r="U79" s="216"/>
      <c r="V79" s="331"/>
      <c r="W79" s="216"/>
      <c r="X79" s="216"/>
      <c r="Y79" s="249"/>
      <c r="Z79" s="249"/>
      <c r="AA79" s="249"/>
      <c r="AB79" s="249"/>
      <c r="AC79" s="249"/>
      <c r="AD79" s="299"/>
      <c r="AE79" s="299"/>
      <c r="AF79" s="288"/>
      <c r="AG79" s="288"/>
      <c r="AI79" s="288"/>
      <c r="AP79" s="288"/>
      <c r="AQ79" s="288"/>
      <c r="AR79" s="288"/>
      <c r="AS79" s="288"/>
    </row>
    <row r="80" spans="1:45" s="219" customFormat="1" ht="14.5" customHeight="1" x14ac:dyDescent="0.3">
      <c r="A80" s="302"/>
      <c r="B80" s="302" t="s">
        <v>783</v>
      </c>
      <c r="C80" s="340">
        <v>5</v>
      </c>
      <c r="D80" s="340">
        <v>7</v>
      </c>
      <c r="E80" s="340">
        <v>60</v>
      </c>
      <c r="F80" s="340">
        <v>0</v>
      </c>
      <c r="G80" s="340">
        <v>0</v>
      </c>
      <c r="H80" s="340">
        <v>0</v>
      </c>
      <c r="I80" s="340">
        <v>0</v>
      </c>
      <c r="J80" s="340">
        <v>0</v>
      </c>
      <c r="K80" s="340">
        <v>0</v>
      </c>
      <c r="L80" s="341">
        <v>0</v>
      </c>
      <c r="M80" s="341">
        <v>0</v>
      </c>
      <c r="N80" s="341">
        <v>0</v>
      </c>
      <c r="O80" s="347">
        <f t="shared" si="6"/>
        <v>72</v>
      </c>
      <c r="P80" s="216"/>
      <c r="Q80" s="216"/>
      <c r="R80" s="216"/>
      <c r="S80" s="216"/>
      <c r="T80" s="216"/>
      <c r="U80" s="216"/>
      <c r="V80" s="331"/>
      <c r="W80" s="216"/>
      <c r="X80" s="216"/>
      <c r="Y80" s="249"/>
      <c r="Z80" s="249"/>
      <c r="AA80" s="249"/>
      <c r="AB80" s="249"/>
      <c r="AC80" s="249"/>
      <c r="AD80" s="299"/>
      <c r="AE80" s="299"/>
      <c r="AF80" s="288"/>
      <c r="AG80" s="288"/>
      <c r="AI80" s="288"/>
      <c r="AP80" s="288"/>
      <c r="AQ80" s="288"/>
      <c r="AR80" s="288"/>
      <c r="AS80" s="288"/>
    </row>
    <row r="81" spans="1:45" s="219" customFormat="1" ht="14.5" customHeight="1" x14ac:dyDescent="0.3">
      <c r="A81" s="302"/>
      <c r="B81" s="302" t="s">
        <v>785</v>
      </c>
      <c r="C81" s="340">
        <v>7</v>
      </c>
      <c r="D81" s="340">
        <v>14</v>
      </c>
      <c r="E81" s="340">
        <v>325</v>
      </c>
      <c r="F81" s="340">
        <v>0</v>
      </c>
      <c r="G81" s="340">
        <v>0</v>
      </c>
      <c r="H81" s="340">
        <v>0</v>
      </c>
      <c r="I81" s="340">
        <v>0</v>
      </c>
      <c r="J81" s="340">
        <v>0</v>
      </c>
      <c r="K81" s="340">
        <v>0</v>
      </c>
      <c r="L81" s="341">
        <v>0</v>
      </c>
      <c r="M81" s="341">
        <v>0</v>
      </c>
      <c r="N81" s="341">
        <v>0</v>
      </c>
      <c r="O81" s="347">
        <f t="shared" si="6"/>
        <v>346</v>
      </c>
      <c r="P81" s="216"/>
      <c r="Q81" s="216"/>
      <c r="R81" s="216"/>
      <c r="S81" s="216"/>
      <c r="T81" s="216"/>
      <c r="U81" s="216"/>
      <c r="V81" s="331"/>
      <c r="W81" s="216"/>
      <c r="X81" s="216"/>
      <c r="Y81" s="249"/>
      <c r="Z81" s="249"/>
      <c r="AA81" s="249"/>
      <c r="AB81" s="249"/>
      <c r="AC81" s="249"/>
      <c r="AD81" s="299"/>
      <c r="AE81" s="299"/>
      <c r="AF81" s="288"/>
      <c r="AG81" s="288"/>
      <c r="AI81" s="288"/>
      <c r="AP81" s="288"/>
      <c r="AQ81" s="288"/>
      <c r="AR81" s="288"/>
      <c r="AS81" s="288"/>
    </row>
    <row r="82" spans="1:45" s="219" customFormat="1" ht="14.5" customHeight="1" x14ac:dyDescent="0.3">
      <c r="A82" s="344" t="s">
        <v>763</v>
      </c>
      <c r="B82" s="344" t="s">
        <v>20</v>
      </c>
      <c r="C82" s="345">
        <f t="shared" ref="C82:N82" si="16">SUM(C83:C85)</f>
        <v>1</v>
      </c>
      <c r="D82" s="345">
        <f t="shared" si="16"/>
        <v>1</v>
      </c>
      <c r="E82" s="345">
        <f t="shared" si="16"/>
        <v>2</v>
      </c>
      <c r="F82" s="345">
        <f t="shared" si="16"/>
        <v>0</v>
      </c>
      <c r="G82" s="345">
        <f t="shared" si="16"/>
        <v>0</v>
      </c>
      <c r="H82" s="345">
        <f t="shared" si="16"/>
        <v>0</v>
      </c>
      <c r="I82" s="345">
        <f t="shared" si="16"/>
        <v>0</v>
      </c>
      <c r="J82" s="345">
        <f t="shared" si="16"/>
        <v>0</v>
      </c>
      <c r="K82" s="345">
        <f t="shared" si="16"/>
        <v>0</v>
      </c>
      <c r="L82" s="345">
        <f t="shared" si="16"/>
        <v>0</v>
      </c>
      <c r="M82" s="345">
        <f t="shared" si="16"/>
        <v>0</v>
      </c>
      <c r="N82" s="345">
        <f t="shared" si="16"/>
        <v>0</v>
      </c>
      <c r="O82" s="345">
        <f>SUM(C82:N82)</f>
        <v>4</v>
      </c>
      <c r="P82" s="216"/>
      <c r="Q82" s="216"/>
      <c r="R82" s="216"/>
      <c r="S82" s="216"/>
      <c r="T82" s="216"/>
      <c r="U82" s="216"/>
      <c r="V82" s="331"/>
      <c r="W82" s="216"/>
      <c r="X82" s="216"/>
      <c r="Y82" s="249"/>
      <c r="Z82" s="249"/>
      <c r="AA82" s="249"/>
      <c r="AB82" s="249"/>
      <c r="AC82" s="249"/>
      <c r="AD82" s="299"/>
      <c r="AE82" s="299"/>
      <c r="AF82" s="288"/>
      <c r="AG82" s="288"/>
      <c r="AI82" s="288"/>
      <c r="AP82" s="288"/>
      <c r="AQ82" s="288"/>
      <c r="AR82" s="288"/>
      <c r="AS82" s="288"/>
    </row>
    <row r="83" spans="1:45" s="219" customFormat="1" ht="14.5" customHeight="1" x14ac:dyDescent="0.3">
      <c r="A83" s="302"/>
      <c r="B83" s="302" t="s">
        <v>782</v>
      </c>
      <c r="C83" s="340">
        <v>1</v>
      </c>
      <c r="D83" s="340">
        <v>1</v>
      </c>
      <c r="E83" s="340">
        <v>2</v>
      </c>
      <c r="F83" s="340">
        <v>0</v>
      </c>
      <c r="G83" s="340">
        <v>0</v>
      </c>
      <c r="H83" s="340">
        <v>0</v>
      </c>
      <c r="I83" s="340">
        <v>0</v>
      </c>
      <c r="J83" s="340">
        <v>0</v>
      </c>
      <c r="K83" s="340">
        <v>0</v>
      </c>
      <c r="L83" s="341">
        <v>0</v>
      </c>
      <c r="M83" s="341">
        <v>0</v>
      </c>
      <c r="N83" s="341">
        <v>0</v>
      </c>
      <c r="O83" s="347">
        <f t="shared" ref="O83:O85" si="17">SUM(C83:N83)</f>
        <v>4</v>
      </c>
      <c r="P83" s="216"/>
      <c r="Q83" s="216"/>
      <c r="R83" s="216"/>
      <c r="S83" s="216"/>
      <c r="T83" s="216"/>
      <c r="U83" s="216"/>
      <c r="V83" s="331"/>
      <c r="W83" s="216"/>
      <c r="X83" s="216"/>
      <c r="Y83" s="249"/>
      <c r="Z83" s="249"/>
      <c r="AA83" s="249"/>
      <c r="AB83" s="249"/>
      <c r="AC83" s="249"/>
      <c r="AD83" s="299"/>
      <c r="AE83" s="299"/>
      <c r="AF83" s="288"/>
      <c r="AG83" s="288"/>
      <c r="AI83" s="288"/>
      <c r="AP83" s="288"/>
      <c r="AQ83" s="288"/>
      <c r="AR83" s="288"/>
      <c r="AS83" s="288"/>
    </row>
    <row r="84" spans="1:45" s="219" customFormat="1" ht="14.5" customHeight="1" x14ac:dyDescent="0.3">
      <c r="A84" s="302"/>
      <c r="B84" s="302" t="s">
        <v>783</v>
      </c>
      <c r="C84" s="340">
        <v>0</v>
      </c>
      <c r="D84" s="340">
        <v>0</v>
      </c>
      <c r="E84" s="340">
        <v>0</v>
      </c>
      <c r="F84" s="340">
        <v>0</v>
      </c>
      <c r="G84" s="340">
        <v>0</v>
      </c>
      <c r="H84" s="340">
        <v>0</v>
      </c>
      <c r="I84" s="340">
        <v>0</v>
      </c>
      <c r="J84" s="340">
        <v>0</v>
      </c>
      <c r="K84" s="340">
        <v>0</v>
      </c>
      <c r="L84" s="341">
        <v>0</v>
      </c>
      <c r="M84" s="341">
        <v>0</v>
      </c>
      <c r="N84" s="341">
        <v>0</v>
      </c>
      <c r="O84" s="347">
        <f t="shared" si="17"/>
        <v>0</v>
      </c>
      <c r="P84" s="216"/>
      <c r="Q84" s="216"/>
      <c r="R84" s="216"/>
      <c r="S84" s="216"/>
      <c r="T84" s="216"/>
      <c r="U84" s="216"/>
      <c r="V84" s="331"/>
      <c r="W84" s="216"/>
      <c r="X84" s="216"/>
      <c r="Y84" s="249"/>
      <c r="Z84" s="249"/>
      <c r="AA84" s="249"/>
      <c r="AB84" s="249"/>
      <c r="AC84" s="249"/>
      <c r="AD84" s="299"/>
      <c r="AE84" s="299"/>
      <c r="AF84" s="288"/>
      <c r="AG84" s="288"/>
      <c r="AI84" s="288"/>
      <c r="AP84" s="288"/>
      <c r="AQ84" s="288"/>
      <c r="AR84" s="288"/>
      <c r="AS84" s="288"/>
    </row>
    <row r="85" spans="1:45" s="219" customFormat="1" ht="14.5" customHeight="1" x14ac:dyDescent="0.3">
      <c r="A85" s="302"/>
      <c r="B85" s="302" t="s">
        <v>785</v>
      </c>
      <c r="C85" s="340">
        <v>0</v>
      </c>
      <c r="D85" s="340">
        <v>0</v>
      </c>
      <c r="E85" s="340">
        <v>0</v>
      </c>
      <c r="F85" s="340">
        <v>0</v>
      </c>
      <c r="G85" s="340">
        <v>0</v>
      </c>
      <c r="H85" s="340">
        <v>0</v>
      </c>
      <c r="I85" s="340">
        <v>0</v>
      </c>
      <c r="J85" s="340">
        <v>0</v>
      </c>
      <c r="K85" s="340">
        <v>0</v>
      </c>
      <c r="L85" s="341">
        <v>0</v>
      </c>
      <c r="M85" s="341">
        <v>0</v>
      </c>
      <c r="N85" s="341">
        <v>0</v>
      </c>
      <c r="O85" s="347">
        <f t="shared" si="17"/>
        <v>0</v>
      </c>
      <c r="P85" s="216"/>
      <c r="Q85" s="216"/>
      <c r="R85" s="216"/>
      <c r="S85" s="216"/>
      <c r="T85" s="216"/>
      <c r="U85" s="216"/>
      <c r="V85" s="331"/>
      <c r="W85" s="216"/>
      <c r="X85" s="216"/>
      <c r="Y85" s="249"/>
      <c r="Z85" s="249"/>
      <c r="AA85" s="249"/>
      <c r="AB85" s="249"/>
      <c r="AC85" s="249"/>
      <c r="AD85" s="299"/>
      <c r="AE85" s="299"/>
      <c r="AF85" s="288"/>
      <c r="AG85" s="288"/>
      <c r="AI85" s="288"/>
      <c r="AP85" s="288"/>
      <c r="AQ85" s="288"/>
      <c r="AR85" s="288"/>
      <c r="AS85" s="288"/>
    </row>
    <row r="86" spans="1:45" s="219" customFormat="1" ht="12" x14ac:dyDescent="0.3">
      <c r="A86" s="306"/>
      <c r="E86" s="216"/>
      <c r="F86" s="216"/>
      <c r="G86" s="216"/>
      <c r="Q86" s="216"/>
      <c r="R86" s="233"/>
      <c r="S86" s="233"/>
      <c r="T86" s="258"/>
      <c r="U86" s="258"/>
      <c r="V86" s="348"/>
      <c r="W86" s="233"/>
      <c r="X86" s="258"/>
      <c r="Y86" s="258"/>
      <c r="Z86" s="233"/>
      <c r="AA86" s="233"/>
      <c r="AB86" s="233"/>
      <c r="AC86" s="283"/>
      <c r="AD86" s="283"/>
      <c r="AE86" s="283"/>
      <c r="AF86" s="283"/>
      <c r="AQ86" s="288"/>
      <c r="AS86" s="288"/>
    </row>
    <row r="87" spans="1:45" s="216" customFormat="1" ht="18" customHeight="1" x14ac:dyDescent="0.3">
      <c r="A87" s="349"/>
      <c r="B87" s="350"/>
      <c r="C87" s="350"/>
      <c r="D87" s="350"/>
      <c r="E87" s="350"/>
      <c r="F87" s="350"/>
      <c r="G87" s="350"/>
      <c r="H87" s="350"/>
      <c r="I87" s="350"/>
      <c r="J87" s="350"/>
      <c r="K87" s="350"/>
      <c r="L87" s="350"/>
      <c r="M87" s="350"/>
      <c r="N87" s="350"/>
      <c r="O87" s="350"/>
      <c r="P87" s="350"/>
      <c r="Q87" s="350"/>
      <c r="R87" s="350"/>
      <c r="S87" s="350"/>
      <c r="T87" s="350"/>
      <c r="U87" s="350"/>
      <c r="V87" s="351"/>
      <c r="W87" s="233"/>
      <c r="X87" s="233"/>
      <c r="Y87" s="233"/>
      <c r="Z87" s="233"/>
    </row>
    <row r="88" spans="1:45" s="219" customFormat="1" ht="12" x14ac:dyDescent="0.3">
      <c r="A88" s="306"/>
      <c r="F88" s="216"/>
      <c r="G88" s="216"/>
      <c r="H88" s="216"/>
      <c r="K88" s="216"/>
      <c r="L88" s="233"/>
      <c r="M88" s="233"/>
      <c r="N88" s="233"/>
      <c r="O88" s="233"/>
      <c r="P88" s="233"/>
      <c r="Q88" s="233"/>
      <c r="R88" s="233"/>
      <c r="S88" s="233"/>
      <c r="T88" s="233"/>
      <c r="U88" s="233"/>
      <c r="V88" s="305"/>
      <c r="W88" s="283"/>
      <c r="X88" s="283"/>
      <c r="Y88" s="283"/>
      <c r="Z88" s="283"/>
    </row>
    <row r="89" spans="1:45" s="219" customFormat="1" ht="23.25" customHeight="1" x14ac:dyDescent="0.3">
      <c r="A89" s="352" t="s">
        <v>803</v>
      </c>
      <c r="B89" s="353"/>
      <c r="C89" s="353"/>
      <c r="D89" s="353"/>
      <c r="E89" s="353"/>
      <c r="F89" s="353"/>
      <c r="G89" s="353"/>
      <c r="H89" s="353"/>
      <c r="I89" s="353"/>
      <c r="J89" s="353"/>
      <c r="K89" s="353"/>
      <c r="L89" s="353"/>
      <c r="M89" s="353"/>
      <c r="N89" s="353"/>
      <c r="O89" s="233"/>
      <c r="P89" s="233"/>
      <c r="Q89" s="330"/>
      <c r="R89" s="330"/>
      <c r="S89" s="330"/>
      <c r="T89" s="330"/>
      <c r="U89" s="330"/>
      <c r="V89" s="354"/>
      <c r="W89" s="284"/>
      <c r="X89" s="284"/>
      <c r="Y89" s="284"/>
      <c r="Z89" s="284"/>
      <c r="AA89" s="287"/>
      <c r="AB89" s="287"/>
    </row>
    <row r="90" spans="1:45" s="219" customFormat="1" ht="22.5" customHeight="1" x14ac:dyDescent="0.3">
      <c r="A90" s="243" t="s">
        <v>769</v>
      </c>
      <c r="B90" s="243" t="s">
        <v>770</v>
      </c>
      <c r="C90" s="243" t="s">
        <v>771</v>
      </c>
      <c r="D90" s="243" t="s">
        <v>772</v>
      </c>
      <c r="E90" s="243" t="s">
        <v>773</v>
      </c>
      <c r="F90" s="243" t="s">
        <v>774</v>
      </c>
      <c r="G90" s="243" t="s">
        <v>775</v>
      </c>
      <c r="H90" s="243" t="s">
        <v>776</v>
      </c>
      <c r="I90" s="243" t="s">
        <v>777</v>
      </c>
      <c r="J90" s="243" t="s">
        <v>778</v>
      </c>
      <c r="K90" s="243" t="s">
        <v>779</v>
      </c>
      <c r="L90" s="243" t="s">
        <v>780</v>
      </c>
      <c r="M90" s="243" t="s">
        <v>781</v>
      </c>
      <c r="N90" s="243" t="s">
        <v>804</v>
      </c>
      <c r="O90" s="233"/>
      <c r="P90" s="330"/>
      <c r="Q90" s="330"/>
      <c r="R90" s="330"/>
      <c r="S90" s="330"/>
      <c r="T90" s="330"/>
      <c r="U90" s="330"/>
      <c r="V90" s="354"/>
      <c r="W90" s="284"/>
      <c r="X90" s="284"/>
      <c r="Y90" s="284"/>
      <c r="Z90" s="284"/>
      <c r="AA90" s="287"/>
      <c r="AB90" s="287"/>
      <c r="AC90" s="287"/>
      <c r="AD90" s="287"/>
      <c r="AE90" s="287"/>
      <c r="AF90" s="287"/>
    </row>
    <row r="91" spans="1:45" s="219" customFormat="1" ht="12" x14ac:dyDescent="0.3">
      <c r="A91" s="355" t="s">
        <v>805</v>
      </c>
      <c r="B91" s="356">
        <v>24450.064516129001</v>
      </c>
      <c r="C91" s="357">
        <v>24439.366666666701</v>
      </c>
      <c r="D91" s="358">
        <v>24325.5</v>
      </c>
      <c r="E91" s="357">
        <v>0</v>
      </c>
      <c r="F91" s="358">
        <v>0</v>
      </c>
      <c r="G91" s="357">
        <v>0</v>
      </c>
      <c r="H91" s="357">
        <v>0</v>
      </c>
      <c r="I91" s="358">
        <v>0</v>
      </c>
      <c r="J91" s="357">
        <v>0</v>
      </c>
      <c r="K91" s="358">
        <v>0</v>
      </c>
      <c r="L91" s="358">
        <v>0</v>
      </c>
      <c r="M91" s="357">
        <v>0</v>
      </c>
      <c r="N91" s="358">
        <v>24407.269662921299</v>
      </c>
      <c r="O91" s="359"/>
      <c r="P91" s="360"/>
      <c r="Q91" s="360"/>
      <c r="R91" s="360"/>
      <c r="S91" s="360"/>
      <c r="T91" s="360"/>
      <c r="U91" s="360"/>
      <c r="V91" s="361"/>
      <c r="W91" s="362"/>
      <c r="X91" s="362"/>
      <c r="Y91" s="362"/>
      <c r="Z91" s="362"/>
      <c r="AA91" s="363"/>
      <c r="AB91" s="363"/>
    </row>
    <row r="92" spans="1:45" s="219" customFormat="1" ht="12" x14ac:dyDescent="0.3">
      <c r="A92" s="364" t="s">
        <v>782</v>
      </c>
      <c r="B92" s="303">
        <v>1341.3548387096801</v>
      </c>
      <c r="C92" s="365">
        <v>1323.3333333333301</v>
      </c>
      <c r="D92" s="365">
        <v>1246.17857142857</v>
      </c>
      <c r="E92" s="365">
        <v>0</v>
      </c>
      <c r="F92" s="365">
        <v>0</v>
      </c>
      <c r="G92" s="365">
        <v>0</v>
      </c>
      <c r="H92" s="365">
        <v>0</v>
      </c>
      <c r="I92" s="365">
        <v>0</v>
      </c>
      <c r="J92" s="365">
        <v>0</v>
      </c>
      <c r="K92" s="365">
        <v>0</v>
      </c>
      <c r="L92" s="365">
        <v>0</v>
      </c>
      <c r="M92" s="365">
        <v>0</v>
      </c>
      <c r="N92" s="365">
        <v>1305.33707865169</v>
      </c>
      <c r="O92" s="233"/>
      <c r="P92" s="360"/>
      <c r="Q92" s="360"/>
      <c r="R92" s="360"/>
      <c r="S92" s="360"/>
      <c r="T92" s="360"/>
      <c r="U92" s="258"/>
      <c r="V92" s="361"/>
      <c r="W92" s="362"/>
      <c r="X92" s="362"/>
      <c r="Y92" s="362"/>
      <c r="Z92" s="362"/>
      <c r="AA92" s="363"/>
      <c r="AB92" s="363"/>
      <c r="AC92" s="363"/>
      <c r="AD92" s="363"/>
      <c r="AE92" s="363"/>
      <c r="AF92" s="363"/>
      <c r="AG92" s="363"/>
    </row>
    <row r="93" spans="1:45" s="219" customFormat="1" ht="12" x14ac:dyDescent="0.3">
      <c r="A93" s="366" t="s">
        <v>783</v>
      </c>
      <c r="B93" s="303">
        <v>726.77419354838696</v>
      </c>
      <c r="C93" s="365">
        <v>704.1</v>
      </c>
      <c r="D93" s="365">
        <v>669.57142857142901</v>
      </c>
      <c r="E93" s="365">
        <v>0</v>
      </c>
      <c r="F93" s="365">
        <v>0</v>
      </c>
      <c r="G93" s="365">
        <v>0</v>
      </c>
      <c r="H93" s="365">
        <v>0</v>
      </c>
      <c r="I93" s="365">
        <v>0</v>
      </c>
      <c r="J93" s="365">
        <v>0</v>
      </c>
      <c r="K93" s="365">
        <v>0</v>
      </c>
      <c r="L93" s="365">
        <v>0</v>
      </c>
      <c r="M93" s="365">
        <v>0</v>
      </c>
      <c r="N93" s="365">
        <v>701.13483146067404</v>
      </c>
      <c r="O93" s="233"/>
      <c r="P93" s="330"/>
      <c r="Q93" s="330"/>
      <c r="R93" s="330"/>
      <c r="S93" s="330"/>
      <c r="T93" s="330"/>
      <c r="U93" s="330"/>
      <c r="V93" s="354"/>
      <c r="W93" s="284"/>
      <c r="X93" s="284"/>
      <c r="Y93" s="284"/>
      <c r="Z93" s="284"/>
      <c r="AA93" s="363"/>
      <c r="AB93" s="363"/>
      <c r="AC93" s="363"/>
      <c r="AG93" s="363"/>
    </row>
    <row r="94" spans="1:45" s="368" customFormat="1" ht="12" x14ac:dyDescent="0.3">
      <c r="A94" s="366" t="s">
        <v>785</v>
      </c>
      <c r="B94" s="303">
        <v>22381.935483870999</v>
      </c>
      <c r="C94" s="365">
        <v>22411.933333333302</v>
      </c>
      <c r="D94" s="365">
        <v>22409.75</v>
      </c>
      <c r="E94" s="365">
        <v>0</v>
      </c>
      <c r="F94" s="365">
        <v>0</v>
      </c>
      <c r="G94" s="365">
        <v>0</v>
      </c>
      <c r="H94" s="365">
        <v>0</v>
      </c>
      <c r="I94" s="365">
        <v>0</v>
      </c>
      <c r="J94" s="365">
        <v>0</v>
      </c>
      <c r="K94" s="365">
        <v>0</v>
      </c>
      <c r="L94" s="365">
        <v>0</v>
      </c>
      <c r="M94" s="365">
        <v>0</v>
      </c>
      <c r="N94" s="365">
        <v>22400.797752809001</v>
      </c>
      <c r="O94" s="360"/>
      <c r="P94" s="360"/>
      <c r="Q94" s="360"/>
      <c r="R94" s="360"/>
      <c r="S94" s="360"/>
      <c r="T94" s="360"/>
      <c r="U94" s="360"/>
      <c r="V94" s="361"/>
      <c r="W94" s="367"/>
      <c r="X94" s="367"/>
      <c r="Y94" s="367"/>
      <c r="Z94" s="367"/>
      <c r="AA94" s="367"/>
      <c r="AB94" s="367"/>
      <c r="AC94" s="367"/>
      <c r="AD94" s="367"/>
      <c r="AE94" s="367"/>
      <c r="AF94" s="367"/>
      <c r="AG94" s="367"/>
    </row>
    <row r="95" spans="1:45" s="219" customFormat="1" ht="12" x14ac:dyDescent="0.3">
      <c r="A95" s="355" t="s">
        <v>806</v>
      </c>
      <c r="B95" s="356">
        <v>14274.677419354801</v>
      </c>
      <c r="C95" s="357">
        <v>14575.6333333333</v>
      </c>
      <c r="D95" s="358">
        <v>14751.9285714286</v>
      </c>
      <c r="E95" s="357">
        <v>0</v>
      </c>
      <c r="F95" s="358">
        <v>0</v>
      </c>
      <c r="G95" s="357">
        <v>0</v>
      </c>
      <c r="H95" s="357">
        <v>0</v>
      </c>
      <c r="I95" s="358">
        <v>0</v>
      </c>
      <c r="J95" s="357">
        <v>0</v>
      </c>
      <c r="K95" s="358">
        <v>0</v>
      </c>
      <c r="L95" s="358">
        <v>0</v>
      </c>
      <c r="M95" s="357">
        <v>0</v>
      </c>
      <c r="N95" s="358">
        <v>14526.269662921301</v>
      </c>
      <c r="O95" s="233"/>
      <c r="P95" s="360"/>
      <c r="Q95" s="360"/>
      <c r="R95" s="360"/>
      <c r="S95" s="360"/>
      <c r="T95" s="360"/>
      <c r="U95" s="360"/>
      <c r="V95" s="361"/>
      <c r="W95" s="363"/>
      <c r="X95" s="363"/>
      <c r="Y95" s="363"/>
      <c r="Z95" s="363"/>
      <c r="AA95" s="363"/>
      <c r="AB95" s="363"/>
      <c r="AC95" s="363"/>
      <c r="AD95" s="363"/>
      <c r="AE95" s="363"/>
      <c r="AF95" s="363"/>
      <c r="AG95" s="363"/>
    </row>
    <row r="96" spans="1:45" s="219" customFormat="1" ht="12" x14ac:dyDescent="0.3">
      <c r="A96" s="364" t="s">
        <v>782</v>
      </c>
      <c r="B96" s="303">
        <v>9158.1612903225796</v>
      </c>
      <c r="C96" s="365">
        <v>9260.1333333333296</v>
      </c>
      <c r="D96" s="365">
        <v>9254.3928571428605</v>
      </c>
      <c r="E96" s="365">
        <v>0</v>
      </c>
      <c r="F96" s="365">
        <v>0</v>
      </c>
      <c r="G96" s="365">
        <v>0</v>
      </c>
      <c r="H96" s="365">
        <v>0</v>
      </c>
      <c r="I96" s="365">
        <v>0</v>
      </c>
      <c r="J96" s="365">
        <v>0</v>
      </c>
      <c r="K96" s="365">
        <v>0</v>
      </c>
      <c r="L96" s="365">
        <v>0</v>
      </c>
      <c r="M96" s="365">
        <v>0</v>
      </c>
      <c r="N96" s="365">
        <v>9222.8089887640508</v>
      </c>
      <c r="O96" s="233"/>
      <c r="P96" s="360"/>
      <c r="Q96" s="360"/>
      <c r="R96" s="360"/>
      <c r="S96" s="360"/>
      <c r="T96" s="360"/>
      <c r="U96" s="360"/>
      <c r="V96" s="361"/>
      <c r="W96" s="363"/>
      <c r="X96" s="363"/>
      <c r="Y96" s="363"/>
      <c r="Z96" s="363"/>
      <c r="AA96" s="363"/>
      <c r="AB96" s="363"/>
      <c r="AC96" s="288"/>
      <c r="AD96" s="363"/>
      <c r="AE96" s="363"/>
      <c r="AF96" s="363"/>
      <c r="AG96" s="363"/>
    </row>
    <row r="97" spans="1:34" s="219" customFormat="1" ht="12" x14ac:dyDescent="0.3">
      <c r="A97" s="366" t="s">
        <v>783</v>
      </c>
      <c r="B97" s="303">
        <v>4239.3548387096798</v>
      </c>
      <c r="C97" s="365">
        <v>4431.6000000000004</v>
      </c>
      <c r="D97" s="365">
        <v>4601.1071428571404</v>
      </c>
      <c r="E97" s="365">
        <v>0</v>
      </c>
      <c r="F97" s="365">
        <v>0</v>
      </c>
      <c r="G97" s="365">
        <v>0</v>
      </c>
      <c r="H97" s="365">
        <v>0</v>
      </c>
      <c r="I97" s="365">
        <v>0</v>
      </c>
      <c r="J97" s="365">
        <v>0</v>
      </c>
      <c r="K97" s="365">
        <v>0</v>
      </c>
      <c r="L97" s="365">
        <v>0</v>
      </c>
      <c r="M97" s="365">
        <v>0</v>
      </c>
      <c r="N97" s="365">
        <v>4417.9662921348299</v>
      </c>
      <c r="O97" s="233"/>
      <c r="P97" s="360"/>
      <c r="Q97" s="360"/>
      <c r="R97" s="360"/>
      <c r="S97" s="360"/>
      <c r="T97" s="258"/>
      <c r="U97" s="360"/>
      <c r="V97" s="361"/>
      <c r="W97" s="363"/>
      <c r="X97" s="363"/>
      <c r="Y97" s="363"/>
      <c r="Z97" s="363"/>
      <c r="AA97" s="363"/>
      <c r="AB97" s="363"/>
      <c r="AC97" s="363"/>
      <c r="AD97" s="363"/>
      <c r="AE97" s="363"/>
      <c r="AF97" s="363"/>
      <c r="AG97" s="363"/>
    </row>
    <row r="98" spans="1:34" s="219" customFormat="1" ht="12" x14ac:dyDescent="0.3">
      <c r="A98" s="366" t="s">
        <v>785</v>
      </c>
      <c r="B98" s="365">
        <v>877.16129032258095</v>
      </c>
      <c r="C98" s="365">
        <v>883.9</v>
      </c>
      <c r="D98" s="365">
        <v>896.42857142857099</v>
      </c>
      <c r="E98" s="365">
        <v>0</v>
      </c>
      <c r="F98" s="365">
        <v>0</v>
      </c>
      <c r="G98" s="365">
        <v>0</v>
      </c>
      <c r="H98" s="365">
        <v>0</v>
      </c>
      <c r="I98" s="365">
        <v>0</v>
      </c>
      <c r="J98" s="365">
        <v>0</v>
      </c>
      <c r="K98" s="365">
        <v>0</v>
      </c>
      <c r="L98" s="365">
        <v>0</v>
      </c>
      <c r="M98" s="365">
        <v>0</v>
      </c>
      <c r="N98" s="365">
        <v>885.494382022472</v>
      </c>
      <c r="O98" s="233"/>
      <c r="P98" s="360"/>
      <c r="Q98" s="360"/>
      <c r="R98" s="360"/>
      <c r="S98" s="360"/>
      <c r="T98" s="360"/>
      <c r="U98" s="360"/>
      <c r="V98" s="361"/>
      <c r="W98" s="363"/>
      <c r="X98" s="363"/>
      <c r="Y98" s="363"/>
      <c r="Z98" s="288"/>
      <c r="AA98" s="363"/>
      <c r="AB98" s="363"/>
      <c r="AC98" s="363"/>
      <c r="AD98" s="363"/>
      <c r="AG98" s="363"/>
    </row>
    <row r="99" spans="1:34" s="219" customFormat="1" ht="12" x14ac:dyDescent="0.3">
      <c r="A99" s="355" t="s">
        <v>807</v>
      </c>
      <c r="B99" s="356">
        <v>38724.7419354839</v>
      </c>
      <c r="C99" s="357">
        <v>39015</v>
      </c>
      <c r="D99" s="358">
        <v>39077.428571428602</v>
      </c>
      <c r="E99" s="357">
        <v>0</v>
      </c>
      <c r="F99" s="358">
        <v>0</v>
      </c>
      <c r="G99" s="357">
        <v>0</v>
      </c>
      <c r="H99" s="357">
        <v>0</v>
      </c>
      <c r="I99" s="358">
        <v>0</v>
      </c>
      <c r="J99" s="357">
        <v>0</v>
      </c>
      <c r="K99" s="358">
        <v>0</v>
      </c>
      <c r="L99" s="358">
        <v>0</v>
      </c>
      <c r="M99" s="357">
        <v>0</v>
      </c>
      <c r="N99" s="358">
        <v>38933.539325842699</v>
      </c>
      <c r="O99" s="233"/>
      <c r="P99" s="360"/>
      <c r="Q99" s="360"/>
      <c r="R99" s="360"/>
      <c r="S99" s="360"/>
      <c r="T99" s="360"/>
      <c r="U99" s="360"/>
      <c r="V99" s="361"/>
      <c r="W99" s="363"/>
      <c r="X99" s="363"/>
      <c r="Y99" s="363"/>
      <c r="Z99" s="363"/>
      <c r="AA99" s="363"/>
      <c r="AB99" s="363"/>
      <c r="AC99" s="363"/>
      <c r="AD99" s="363"/>
      <c r="AG99" s="363"/>
    </row>
    <row r="100" spans="1:34" s="219" customFormat="1" ht="12" x14ac:dyDescent="0.3">
      <c r="A100" s="364" t="s">
        <v>782</v>
      </c>
      <c r="B100" s="303">
        <v>10499.516129032299</v>
      </c>
      <c r="C100" s="365">
        <v>10583.4666666667</v>
      </c>
      <c r="D100" s="365">
        <v>10500.5714285714</v>
      </c>
      <c r="E100" s="365">
        <v>0</v>
      </c>
      <c r="F100" s="365">
        <v>0</v>
      </c>
      <c r="G100" s="365">
        <v>0</v>
      </c>
      <c r="H100" s="365">
        <v>0</v>
      </c>
      <c r="I100" s="365">
        <v>0</v>
      </c>
      <c r="J100" s="365">
        <v>0</v>
      </c>
      <c r="K100" s="365">
        <v>0</v>
      </c>
      <c r="L100" s="365">
        <v>0</v>
      </c>
      <c r="M100" s="365">
        <v>0</v>
      </c>
      <c r="N100" s="365">
        <v>10528.146067415701</v>
      </c>
      <c r="O100" s="233"/>
      <c r="P100" s="360"/>
      <c r="Q100" s="360"/>
      <c r="R100" s="363"/>
      <c r="S100" s="360"/>
      <c r="T100" s="360"/>
      <c r="U100" s="360"/>
      <c r="V100" s="361"/>
      <c r="W100" s="363"/>
      <c r="X100" s="363"/>
      <c r="Y100" s="363"/>
      <c r="Z100" s="363"/>
      <c r="AA100" s="363"/>
      <c r="AB100" s="363"/>
    </row>
    <row r="101" spans="1:34" s="219" customFormat="1" ht="12" x14ac:dyDescent="0.3">
      <c r="A101" s="366" t="s">
        <v>783</v>
      </c>
      <c r="B101" s="303">
        <v>4966.1290322580599</v>
      </c>
      <c r="C101" s="365">
        <v>5135.7</v>
      </c>
      <c r="D101" s="365">
        <v>5270.6785714285697</v>
      </c>
      <c r="E101" s="365">
        <v>0</v>
      </c>
      <c r="F101" s="365">
        <v>0</v>
      </c>
      <c r="G101" s="365">
        <v>0</v>
      </c>
      <c r="H101" s="365">
        <v>0</v>
      </c>
      <c r="I101" s="365">
        <v>0</v>
      </c>
      <c r="J101" s="365">
        <v>0</v>
      </c>
      <c r="K101" s="365">
        <v>0</v>
      </c>
      <c r="L101" s="365">
        <v>0</v>
      </c>
      <c r="M101" s="365">
        <v>0</v>
      </c>
      <c r="N101" s="365">
        <v>5119.1011235955102</v>
      </c>
      <c r="O101" s="233"/>
      <c r="P101" s="360"/>
      <c r="Q101" s="360"/>
      <c r="R101" s="258"/>
      <c r="S101" s="360"/>
      <c r="T101" s="360"/>
      <c r="U101" s="360"/>
      <c r="V101" s="361"/>
      <c r="W101" s="363"/>
      <c r="X101" s="363"/>
      <c r="Y101" s="363"/>
      <c r="Z101" s="363"/>
      <c r="AA101" s="363"/>
      <c r="AB101" s="363"/>
    </row>
    <row r="102" spans="1:34" s="219" customFormat="1" ht="12" x14ac:dyDescent="0.3">
      <c r="A102" s="366" t="s">
        <v>785</v>
      </c>
      <c r="B102" s="303">
        <v>23259.096774193498</v>
      </c>
      <c r="C102" s="365">
        <v>23295.833333333299</v>
      </c>
      <c r="D102" s="365">
        <v>23306.178571428602</v>
      </c>
      <c r="E102" s="365">
        <v>0</v>
      </c>
      <c r="F102" s="365">
        <v>0</v>
      </c>
      <c r="G102" s="365">
        <v>0</v>
      </c>
      <c r="H102" s="365">
        <v>0</v>
      </c>
      <c r="I102" s="365">
        <v>0</v>
      </c>
      <c r="J102" s="365">
        <v>0</v>
      </c>
      <c r="K102" s="365">
        <v>0</v>
      </c>
      <c r="L102" s="365">
        <v>0</v>
      </c>
      <c r="M102" s="365">
        <v>0</v>
      </c>
      <c r="N102" s="365">
        <v>23286.292134831499</v>
      </c>
      <c r="O102" s="233"/>
      <c r="P102" s="360"/>
      <c r="Q102" s="360"/>
      <c r="R102" s="258"/>
      <c r="S102" s="258"/>
      <c r="T102" s="360"/>
      <c r="U102" s="360"/>
      <c r="V102" s="361"/>
      <c r="W102" s="363"/>
      <c r="X102" s="363"/>
      <c r="Y102" s="363"/>
      <c r="Z102" s="363"/>
      <c r="AA102" s="363"/>
      <c r="AB102" s="363"/>
    </row>
    <row r="103" spans="1:34" s="219" customFormat="1" ht="12" x14ac:dyDescent="0.3">
      <c r="A103" s="306"/>
      <c r="F103" s="216"/>
      <c r="G103" s="216"/>
      <c r="H103" s="216"/>
      <c r="I103" s="216"/>
      <c r="J103" s="216"/>
      <c r="K103" s="216"/>
      <c r="L103" s="233"/>
      <c r="M103" s="233"/>
      <c r="N103" s="233"/>
      <c r="O103" s="233"/>
      <c r="P103" s="360"/>
      <c r="Q103" s="360"/>
      <c r="R103" s="360"/>
      <c r="S103" s="258"/>
      <c r="T103" s="360"/>
      <c r="U103" s="360"/>
      <c r="V103" s="361"/>
      <c r="W103" s="363"/>
      <c r="X103" s="363"/>
      <c r="Y103" s="363"/>
      <c r="Z103" s="363"/>
      <c r="AA103" s="363"/>
      <c r="AB103" s="363"/>
    </row>
    <row r="104" spans="1:34" s="219" customFormat="1" ht="12" customHeight="1" x14ac:dyDescent="0.3">
      <c r="A104" s="369"/>
      <c r="B104" s="350"/>
      <c r="C104" s="350"/>
      <c r="D104" s="350"/>
      <c r="E104" s="350"/>
      <c r="F104" s="350"/>
      <c r="G104" s="350"/>
      <c r="H104" s="350"/>
      <c r="I104" s="350"/>
      <c r="J104" s="350"/>
      <c r="K104" s="350"/>
      <c r="L104" s="350"/>
      <c r="M104" s="350"/>
      <c r="N104" s="350"/>
      <c r="O104" s="350"/>
      <c r="P104" s="350"/>
      <c r="Q104" s="350"/>
      <c r="R104" s="350"/>
      <c r="S104" s="350"/>
      <c r="T104" s="350"/>
      <c r="U104" s="350"/>
      <c r="V104" s="370"/>
    </row>
    <row r="105" spans="1:34" s="219" customFormat="1" ht="12" x14ac:dyDescent="0.3">
      <c r="A105" s="306"/>
      <c r="F105" s="216"/>
      <c r="G105" s="216"/>
      <c r="H105" s="216"/>
      <c r="I105" s="216"/>
      <c r="J105" s="216"/>
      <c r="K105" s="216"/>
      <c r="L105" s="233"/>
      <c r="M105" s="233"/>
      <c r="N105" s="233"/>
      <c r="O105" s="233"/>
      <c r="P105" s="233"/>
      <c r="Q105" s="233"/>
      <c r="R105" s="233"/>
      <c r="S105" s="233"/>
      <c r="T105" s="233"/>
      <c r="U105" s="233"/>
      <c r="V105" s="305"/>
      <c r="AA105" s="287"/>
      <c r="AB105" s="287"/>
      <c r="AC105" s="287"/>
      <c r="AD105" s="287"/>
      <c r="AE105" s="287"/>
      <c r="AF105" s="287"/>
      <c r="AG105" s="287"/>
    </row>
    <row r="106" spans="1:34" s="219" customFormat="1" ht="24.75" customHeight="1" x14ac:dyDescent="0.3">
      <c r="A106" s="352" t="s">
        <v>808</v>
      </c>
      <c r="B106" s="353"/>
      <c r="C106" s="353"/>
      <c r="D106" s="353"/>
      <c r="E106" s="353"/>
      <c r="F106" s="353"/>
      <c r="G106" s="353"/>
      <c r="H106" s="353"/>
      <c r="I106" s="353"/>
      <c r="J106" s="353"/>
      <c r="K106" s="353"/>
      <c r="L106" s="353"/>
      <c r="M106" s="353"/>
      <c r="N106" s="353"/>
      <c r="O106" s="233"/>
      <c r="P106" s="233"/>
      <c r="Q106" s="330"/>
      <c r="R106" s="330"/>
      <c r="S106" s="330"/>
      <c r="T106" s="330"/>
      <c r="U106" s="330"/>
      <c r="V106" s="354"/>
      <c r="W106" s="287"/>
      <c r="X106" s="287"/>
      <c r="Y106" s="287"/>
      <c r="Z106" s="287"/>
      <c r="AA106" s="287"/>
      <c r="AB106" s="287"/>
    </row>
    <row r="107" spans="1:34" s="219" customFormat="1" ht="12" x14ac:dyDescent="0.3">
      <c r="A107" s="243" t="s">
        <v>769</v>
      </c>
      <c r="B107" s="243" t="s">
        <v>770</v>
      </c>
      <c r="C107" s="243" t="s">
        <v>771</v>
      </c>
      <c r="D107" s="243" t="s">
        <v>772</v>
      </c>
      <c r="E107" s="243" t="s">
        <v>773</v>
      </c>
      <c r="F107" s="243" t="s">
        <v>774</v>
      </c>
      <c r="G107" s="243" t="s">
        <v>775</v>
      </c>
      <c r="H107" s="243" t="s">
        <v>776</v>
      </c>
      <c r="I107" s="243" t="s">
        <v>777</v>
      </c>
      <c r="J107" s="243" t="s">
        <v>778</v>
      </c>
      <c r="K107" s="243" t="s">
        <v>779</v>
      </c>
      <c r="L107" s="243" t="s">
        <v>780</v>
      </c>
      <c r="M107" s="243" t="s">
        <v>781</v>
      </c>
      <c r="N107" s="243" t="s">
        <v>804</v>
      </c>
      <c r="O107" s="233"/>
      <c r="P107" s="330"/>
      <c r="Q107" s="330"/>
      <c r="R107" s="330"/>
      <c r="S107" s="330"/>
      <c r="T107" s="330"/>
      <c r="U107" s="330"/>
      <c r="V107" s="354"/>
      <c r="W107" s="287"/>
      <c r="X107" s="287"/>
      <c r="Y107" s="287"/>
      <c r="Z107" s="287"/>
      <c r="AA107" s="287"/>
      <c r="AB107" s="287"/>
      <c r="AC107" s="363"/>
      <c r="AD107" s="363"/>
      <c r="AE107" s="363"/>
      <c r="AF107" s="363"/>
      <c r="AG107" s="363"/>
      <c r="AH107" s="363"/>
    </row>
    <row r="108" spans="1:34" s="219" customFormat="1" ht="12.75" customHeight="1" x14ac:dyDescent="0.3">
      <c r="A108" s="355" t="s">
        <v>805</v>
      </c>
      <c r="B108" s="371">
        <v>44.303750438135303</v>
      </c>
      <c r="C108" s="372">
        <v>48.217855097365401</v>
      </c>
      <c r="D108" s="373">
        <v>47.122846202935499</v>
      </c>
      <c r="E108" s="372">
        <v>0</v>
      </c>
      <c r="F108" s="373">
        <v>0</v>
      </c>
      <c r="G108" s="372">
        <v>0</v>
      </c>
      <c r="H108" s="372">
        <v>0</v>
      </c>
      <c r="I108" s="373">
        <v>0</v>
      </c>
      <c r="J108" s="372">
        <v>0</v>
      </c>
      <c r="K108" s="373">
        <v>0</v>
      </c>
      <c r="L108" s="373">
        <v>0</v>
      </c>
      <c r="M108" s="372">
        <v>0</v>
      </c>
      <c r="N108" s="373">
        <v>46.511614216684201</v>
      </c>
      <c r="O108" s="233"/>
      <c r="P108" s="233"/>
      <c r="Q108" s="330"/>
      <c r="R108" s="330"/>
      <c r="S108" s="330"/>
      <c r="T108" s="330"/>
      <c r="U108" s="330"/>
      <c r="V108" s="354"/>
      <c r="W108" s="287"/>
      <c r="X108" s="287"/>
      <c r="Y108" s="287"/>
      <c r="Z108" s="287"/>
      <c r="AA108" s="287"/>
      <c r="AB108" s="287"/>
      <c r="AC108" s="363"/>
      <c r="AD108" s="363"/>
      <c r="AE108" s="363"/>
      <c r="AF108" s="363"/>
      <c r="AG108" s="363"/>
      <c r="AH108" s="363"/>
    </row>
    <row r="109" spans="1:34" s="219" customFormat="1" ht="12" x14ac:dyDescent="0.3">
      <c r="A109" s="364" t="s">
        <v>782</v>
      </c>
      <c r="B109" s="374">
        <v>39.045999999999999</v>
      </c>
      <c r="C109" s="375">
        <v>42.710891089108898</v>
      </c>
      <c r="D109" s="375">
        <v>38.095965103598701</v>
      </c>
      <c r="E109" s="375">
        <v>0</v>
      </c>
      <c r="F109" s="375">
        <v>0</v>
      </c>
      <c r="G109" s="375">
        <v>0</v>
      </c>
      <c r="H109" s="375">
        <v>0</v>
      </c>
      <c r="I109" s="375">
        <v>0</v>
      </c>
      <c r="J109" s="375">
        <v>0</v>
      </c>
      <c r="K109" s="375">
        <v>0</v>
      </c>
      <c r="L109" s="375">
        <v>0</v>
      </c>
      <c r="M109" s="375">
        <v>0</v>
      </c>
      <c r="N109" s="375">
        <v>40.012982576016398</v>
      </c>
      <c r="O109" s="233"/>
      <c r="P109" s="233"/>
      <c r="Q109" s="233"/>
      <c r="R109" s="330"/>
      <c r="S109" s="330"/>
      <c r="T109" s="330"/>
      <c r="U109" s="330"/>
      <c r="V109" s="354"/>
      <c r="W109" s="287"/>
      <c r="X109" s="287"/>
      <c r="Y109" s="287"/>
      <c r="Z109" s="287"/>
      <c r="AA109" s="363"/>
      <c r="AB109" s="363"/>
      <c r="AC109" s="288"/>
      <c r="AD109" s="363"/>
      <c r="AE109" s="363"/>
      <c r="AF109" s="363"/>
      <c r="AH109" s="363"/>
    </row>
    <row r="110" spans="1:34" s="219" customFormat="1" ht="12" x14ac:dyDescent="0.3">
      <c r="A110" s="366" t="s">
        <v>783</v>
      </c>
      <c r="B110" s="374">
        <v>54.081081081081102</v>
      </c>
      <c r="C110" s="375">
        <v>61.514619883040901</v>
      </c>
      <c r="D110" s="375">
        <v>64.241830065359494</v>
      </c>
      <c r="E110" s="375">
        <v>0</v>
      </c>
      <c r="F110" s="375">
        <v>0</v>
      </c>
      <c r="G110" s="375">
        <v>0</v>
      </c>
      <c r="H110" s="375">
        <v>0</v>
      </c>
      <c r="I110" s="375">
        <v>0</v>
      </c>
      <c r="J110" s="375">
        <v>0</v>
      </c>
      <c r="K110" s="375">
        <v>0</v>
      </c>
      <c r="L110" s="375">
        <v>0</v>
      </c>
      <c r="M110" s="375">
        <v>0</v>
      </c>
      <c r="N110" s="375">
        <v>59.632612966601201</v>
      </c>
      <c r="O110" s="233"/>
      <c r="P110" s="233"/>
      <c r="Q110" s="330"/>
      <c r="R110" s="330"/>
      <c r="S110" s="330"/>
      <c r="T110" s="330"/>
      <c r="U110" s="330"/>
      <c r="V110" s="354"/>
      <c r="W110" s="287"/>
      <c r="X110" s="287"/>
      <c r="AA110" s="363"/>
      <c r="AB110" s="363"/>
      <c r="AC110" s="363"/>
      <c r="AD110" s="363"/>
      <c r="AE110" s="363"/>
      <c r="AF110" s="363"/>
      <c r="AG110" s="363"/>
      <c r="AH110" s="363"/>
    </row>
    <row r="111" spans="1:34" s="219" customFormat="1" ht="12" x14ac:dyDescent="0.3">
      <c r="A111" s="366" t="s">
        <v>785</v>
      </c>
      <c r="B111" s="374">
        <v>44.4309422256689</v>
      </c>
      <c r="C111" s="375">
        <v>48.2982720355105</v>
      </c>
      <c r="D111" s="375">
        <v>47.391496508441598</v>
      </c>
      <c r="E111" s="375">
        <v>0</v>
      </c>
      <c r="F111" s="375">
        <v>0</v>
      </c>
      <c r="G111" s="375">
        <v>0</v>
      </c>
      <c r="H111" s="375">
        <v>0</v>
      </c>
      <c r="I111" s="375">
        <v>0</v>
      </c>
      <c r="J111" s="375">
        <v>0</v>
      </c>
      <c r="K111" s="375">
        <v>0</v>
      </c>
      <c r="L111" s="375">
        <v>0</v>
      </c>
      <c r="M111" s="375">
        <v>0</v>
      </c>
      <c r="N111" s="375">
        <v>46.6654355854877</v>
      </c>
      <c r="O111" s="233"/>
      <c r="P111" s="330"/>
      <c r="Q111" s="330"/>
      <c r="R111" s="330"/>
      <c r="S111" s="330"/>
      <c r="T111" s="330"/>
      <c r="U111" s="330"/>
      <c r="V111" s="354"/>
      <c r="W111" s="287"/>
      <c r="X111" s="287"/>
      <c r="Y111" s="287"/>
      <c r="Z111" s="287"/>
    </row>
    <row r="112" spans="1:34" s="219" customFormat="1" ht="12" x14ac:dyDescent="0.3">
      <c r="A112" s="355" t="s">
        <v>806</v>
      </c>
      <c r="B112" s="371">
        <v>51.415727523165501</v>
      </c>
      <c r="C112" s="372">
        <v>50.680570221752902</v>
      </c>
      <c r="D112" s="373">
        <v>52.039977317833902</v>
      </c>
      <c r="E112" s="372">
        <v>0</v>
      </c>
      <c r="F112" s="373">
        <v>0</v>
      </c>
      <c r="G112" s="372">
        <v>0</v>
      </c>
      <c r="H112" s="372">
        <v>0</v>
      </c>
      <c r="I112" s="373">
        <v>0</v>
      </c>
      <c r="J112" s="372">
        <v>0</v>
      </c>
      <c r="K112" s="373">
        <v>0</v>
      </c>
      <c r="L112" s="373">
        <v>0</v>
      </c>
      <c r="M112" s="372">
        <v>0</v>
      </c>
      <c r="N112" s="373">
        <v>51.364166961443203</v>
      </c>
      <c r="O112" s="233"/>
      <c r="P112" s="330"/>
      <c r="Q112" s="330"/>
      <c r="R112" s="360"/>
      <c r="S112" s="360"/>
      <c r="T112" s="360"/>
      <c r="U112" s="360"/>
      <c r="V112" s="305"/>
      <c r="Z112" s="287"/>
      <c r="AA112" s="287"/>
      <c r="AB112" s="287"/>
      <c r="AC112" s="287"/>
      <c r="AD112" s="287"/>
      <c r="AE112" s="287"/>
      <c r="AF112" s="287"/>
    </row>
    <row r="113" spans="1:33" s="219" customFormat="1" ht="12" x14ac:dyDescent="0.3">
      <c r="A113" s="364" t="s">
        <v>782</v>
      </c>
      <c r="B113" s="374">
        <v>55.101349989925403</v>
      </c>
      <c r="C113" s="375">
        <v>50.953042745841202</v>
      </c>
      <c r="D113" s="375">
        <v>54.591424682395598</v>
      </c>
      <c r="E113" s="375">
        <v>0</v>
      </c>
      <c r="F113" s="375">
        <v>0</v>
      </c>
      <c r="G113" s="375">
        <v>0</v>
      </c>
      <c r="H113" s="375">
        <v>0</v>
      </c>
      <c r="I113" s="375">
        <v>0</v>
      </c>
      <c r="J113" s="375">
        <v>0</v>
      </c>
      <c r="K113" s="375">
        <v>0</v>
      </c>
      <c r="L113" s="375">
        <v>0</v>
      </c>
      <c r="M113" s="375">
        <v>0</v>
      </c>
      <c r="N113" s="375">
        <v>53.546954674220999</v>
      </c>
      <c r="O113" s="233"/>
      <c r="P113" s="330"/>
      <c r="Q113" s="330"/>
      <c r="R113" s="330"/>
      <c r="S113" s="330"/>
      <c r="T113" s="330"/>
      <c r="U113" s="360"/>
      <c r="V113" s="354"/>
      <c r="W113" s="287"/>
      <c r="X113" s="287"/>
      <c r="Y113" s="287"/>
      <c r="Z113" s="287"/>
      <c r="AA113" s="287"/>
      <c r="AB113" s="287"/>
      <c r="AC113" s="287"/>
    </row>
    <row r="114" spans="1:33" s="219" customFormat="1" ht="12" customHeight="1" x14ac:dyDescent="0.3">
      <c r="A114" s="366" t="s">
        <v>783</v>
      </c>
      <c r="B114" s="374">
        <v>48.7394151025753</v>
      </c>
      <c r="C114" s="375">
        <v>52.584254143646397</v>
      </c>
      <c r="D114" s="375">
        <v>48.606418121755503</v>
      </c>
      <c r="E114" s="375">
        <v>0</v>
      </c>
      <c r="F114" s="375">
        <v>0</v>
      </c>
      <c r="G114" s="375">
        <v>0</v>
      </c>
      <c r="H114" s="375">
        <v>0</v>
      </c>
      <c r="I114" s="375">
        <v>0</v>
      </c>
      <c r="J114" s="375">
        <v>0</v>
      </c>
      <c r="K114" s="375">
        <v>0</v>
      </c>
      <c r="L114" s="375">
        <v>0</v>
      </c>
      <c r="M114" s="375">
        <v>0</v>
      </c>
      <c r="N114" s="375">
        <v>49.965360072926202</v>
      </c>
      <c r="O114" s="233"/>
      <c r="P114" s="330"/>
      <c r="Q114" s="330"/>
      <c r="R114" s="360"/>
      <c r="S114" s="360"/>
      <c r="T114" s="360"/>
      <c r="U114" s="360"/>
      <c r="V114" s="354"/>
      <c r="W114" s="287"/>
      <c r="X114" s="287"/>
      <c r="Y114" s="287"/>
      <c r="Z114" s="287"/>
      <c r="AA114" s="287"/>
      <c r="AB114" s="287"/>
    </row>
    <row r="115" spans="1:33" s="219" customFormat="1" ht="12" x14ac:dyDescent="0.3">
      <c r="A115" s="366" t="s">
        <v>785</v>
      </c>
      <c r="B115" s="374">
        <v>34.8032786885246</v>
      </c>
      <c r="C115" s="375">
        <v>42.392366412213697</v>
      </c>
      <c r="D115" s="375">
        <v>44.504743833017102</v>
      </c>
      <c r="E115" s="375">
        <v>0</v>
      </c>
      <c r="F115" s="375">
        <v>0</v>
      </c>
      <c r="G115" s="375">
        <v>0</v>
      </c>
      <c r="H115" s="375">
        <v>0</v>
      </c>
      <c r="I115" s="375">
        <v>0</v>
      </c>
      <c r="J115" s="375">
        <v>0</v>
      </c>
      <c r="K115" s="375">
        <v>0</v>
      </c>
      <c r="L115" s="375">
        <v>0</v>
      </c>
      <c r="M115" s="375">
        <v>0</v>
      </c>
      <c r="N115" s="375">
        <v>40.071577847439897</v>
      </c>
      <c r="O115" s="233"/>
      <c r="P115" s="330"/>
      <c r="Q115" s="330"/>
      <c r="R115" s="330"/>
      <c r="S115" s="330"/>
      <c r="T115" s="330"/>
      <c r="U115" s="330"/>
      <c r="V115" s="354"/>
      <c r="W115" s="287"/>
      <c r="X115" s="287"/>
      <c r="Y115" s="287"/>
      <c r="Z115" s="287"/>
      <c r="AA115" s="287"/>
      <c r="AB115" s="287"/>
    </row>
    <row r="116" spans="1:33" s="219" customFormat="1" ht="12" x14ac:dyDescent="0.3">
      <c r="A116" s="355" t="s">
        <v>807</v>
      </c>
      <c r="B116" s="371">
        <v>46.856276122421498</v>
      </c>
      <c r="C116" s="372">
        <v>49.0838748607501</v>
      </c>
      <c r="D116" s="373">
        <v>48.893415007656998</v>
      </c>
      <c r="E116" s="372">
        <v>0</v>
      </c>
      <c r="F116" s="373">
        <v>0</v>
      </c>
      <c r="G116" s="372">
        <v>0</v>
      </c>
      <c r="H116" s="372">
        <v>0</v>
      </c>
      <c r="I116" s="373">
        <v>0</v>
      </c>
      <c r="J116" s="372">
        <v>0</v>
      </c>
      <c r="K116" s="373">
        <v>0</v>
      </c>
      <c r="L116" s="373">
        <v>0</v>
      </c>
      <c r="M116" s="372">
        <v>0</v>
      </c>
      <c r="N116" s="373">
        <v>48.243022797191799</v>
      </c>
      <c r="O116" s="233"/>
      <c r="P116" s="233"/>
      <c r="Q116" s="233"/>
      <c r="R116" s="233"/>
      <c r="S116" s="233"/>
      <c r="T116" s="233"/>
      <c r="U116" s="233"/>
      <c r="V116" s="305"/>
    </row>
    <row r="117" spans="1:33" s="219" customFormat="1" ht="12" x14ac:dyDescent="0.3">
      <c r="A117" s="364" t="s">
        <v>782</v>
      </c>
      <c r="B117" s="374">
        <v>52.408854603387603</v>
      </c>
      <c r="C117" s="375">
        <v>49.507553394686603</v>
      </c>
      <c r="D117" s="375">
        <v>51.750798122065703</v>
      </c>
      <c r="E117" s="375">
        <v>0</v>
      </c>
      <c r="F117" s="375">
        <v>0</v>
      </c>
      <c r="G117" s="375">
        <v>0</v>
      </c>
      <c r="H117" s="375">
        <v>0</v>
      </c>
      <c r="I117" s="375">
        <v>0</v>
      </c>
      <c r="J117" s="375">
        <v>0</v>
      </c>
      <c r="K117" s="375">
        <v>0</v>
      </c>
      <c r="L117" s="375">
        <v>0</v>
      </c>
      <c r="M117" s="375">
        <v>0</v>
      </c>
      <c r="N117" s="375">
        <v>51.2231477679357</v>
      </c>
      <c r="O117" s="233"/>
      <c r="P117" s="233"/>
      <c r="Q117" s="233"/>
      <c r="R117" s="233"/>
      <c r="S117" s="233"/>
      <c r="T117" s="233"/>
      <c r="U117" s="233"/>
      <c r="V117" s="305"/>
    </row>
    <row r="118" spans="1:33" s="219" customFormat="1" ht="12" x14ac:dyDescent="0.3">
      <c r="A118" s="366" t="s">
        <v>783</v>
      </c>
      <c r="B118" s="374">
        <v>49.482149567831598</v>
      </c>
      <c r="C118" s="375">
        <v>53.799124900556897</v>
      </c>
      <c r="D118" s="375">
        <v>50.579381443298999</v>
      </c>
      <c r="E118" s="375">
        <v>0</v>
      </c>
      <c r="F118" s="375">
        <v>0</v>
      </c>
      <c r="G118" s="375">
        <v>0</v>
      </c>
      <c r="H118" s="375">
        <v>0</v>
      </c>
      <c r="I118" s="375">
        <v>0</v>
      </c>
      <c r="J118" s="375">
        <v>0</v>
      </c>
      <c r="K118" s="375">
        <v>0</v>
      </c>
      <c r="L118" s="375">
        <v>0</v>
      </c>
      <c r="M118" s="375">
        <v>0</v>
      </c>
      <c r="N118" s="375">
        <v>51.260263157894698</v>
      </c>
      <c r="O118" s="233"/>
      <c r="P118" s="233"/>
      <c r="Q118" s="233"/>
      <c r="R118" s="233"/>
      <c r="S118" s="233"/>
      <c r="T118" s="233"/>
      <c r="U118" s="233"/>
      <c r="V118" s="305"/>
    </row>
    <row r="119" spans="1:33" s="219" customFormat="1" ht="12" x14ac:dyDescent="0.3">
      <c r="A119" s="366" t="s">
        <v>785</v>
      </c>
      <c r="B119" s="374">
        <v>43.913774124899099</v>
      </c>
      <c r="C119" s="375">
        <v>48.006781704468402</v>
      </c>
      <c r="D119" s="375">
        <v>47.263006756756802</v>
      </c>
      <c r="E119" s="375">
        <v>0</v>
      </c>
      <c r="F119" s="375">
        <v>0</v>
      </c>
      <c r="G119" s="375">
        <v>0</v>
      </c>
      <c r="H119" s="375">
        <v>0</v>
      </c>
      <c r="I119" s="375">
        <v>0</v>
      </c>
      <c r="J119" s="375">
        <v>0</v>
      </c>
      <c r="K119" s="375">
        <v>0</v>
      </c>
      <c r="L119" s="375">
        <v>0</v>
      </c>
      <c r="M119" s="375">
        <v>0</v>
      </c>
      <c r="N119" s="375">
        <v>46.339640662915002</v>
      </c>
      <c r="O119" s="233"/>
      <c r="P119" s="233"/>
      <c r="Q119" s="233"/>
      <c r="R119" s="233"/>
      <c r="S119" s="233"/>
      <c r="T119" s="233"/>
      <c r="U119" s="233"/>
      <c r="V119" s="305"/>
    </row>
    <row r="120" spans="1:33" s="219" customFormat="1" ht="12" x14ac:dyDescent="0.3">
      <c r="A120" s="306"/>
      <c r="F120" s="216"/>
      <c r="G120" s="216"/>
      <c r="H120" s="216"/>
      <c r="I120" s="216"/>
      <c r="J120" s="216"/>
      <c r="K120" s="216"/>
      <c r="L120" s="233"/>
      <c r="M120" s="233"/>
      <c r="N120" s="233"/>
      <c r="O120" s="233"/>
      <c r="P120" s="233"/>
      <c r="Q120" s="233"/>
      <c r="R120" s="233"/>
      <c r="S120" s="233"/>
      <c r="T120" s="233"/>
      <c r="U120" s="233"/>
      <c r="V120" s="305"/>
    </row>
    <row r="121" spans="1:33" s="219" customFormat="1" ht="12" x14ac:dyDescent="0.3">
      <c r="A121" s="369"/>
      <c r="B121" s="350"/>
      <c r="C121" s="350"/>
      <c r="D121" s="350"/>
      <c r="E121" s="350"/>
      <c r="F121" s="350"/>
      <c r="G121" s="350"/>
      <c r="H121" s="350"/>
      <c r="I121" s="350"/>
      <c r="J121" s="350"/>
      <c r="K121" s="350"/>
      <c r="L121" s="350"/>
      <c r="M121" s="350"/>
      <c r="N121" s="350"/>
      <c r="O121" s="350"/>
      <c r="P121" s="350"/>
      <c r="Q121" s="350"/>
      <c r="R121" s="350"/>
      <c r="S121" s="350"/>
      <c r="T121" s="350"/>
      <c r="U121" s="350"/>
      <c r="V121" s="370"/>
    </row>
    <row r="122" spans="1:33" s="219" customFormat="1" ht="12" x14ac:dyDescent="0.3">
      <c r="A122" s="306"/>
      <c r="F122" s="216"/>
      <c r="G122" s="216"/>
      <c r="H122" s="216"/>
      <c r="I122" s="216"/>
      <c r="J122" s="216"/>
      <c r="K122" s="216"/>
      <c r="L122" s="233"/>
      <c r="M122" s="233"/>
      <c r="N122" s="233"/>
      <c r="O122" s="233"/>
      <c r="P122" s="233"/>
      <c r="Q122" s="233"/>
      <c r="R122" s="233"/>
      <c r="S122" s="330"/>
      <c r="T122" s="330"/>
      <c r="U122" s="330"/>
      <c r="V122" s="354"/>
    </row>
    <row r="123" spans="1:33" s="216" customFormat="1" ht="24.75" customHeight="1" x14ac:dyDescent="0.3">
      <c r="A123" s="376" t="s">
        <v>809</v>
      </c>
      <c r="B123" s="280"/>
      <c r="C123" s="280"/>
      <c r="D123" s="280"/>
      <c r="E123" s="280"/>
      <c r="F123" s="280"/>
      <c r="G123" s="280"/>
      <c r="H123" s="280"/>
      <c r="I123" s="280"/>
      <c r="J123" s="280"/>
      <c r="K123" s="280"/>
      <c r="L123" s="280"/>
      <c r="M123" s="280"/>
      <c r="N123" s="280"/>
      <c r="O123" s="233"/>
      <c r="P123" s="330"/>
      <c r="Q123" s="330"/>
      <c r="R123" s="330"/>
      <c r="S123" s="330"/>
      <c r="T123" s="330"/>
      <c r="U123" s="330"/>
      <c r="V123" s="354"/>
      <c r="W123" s="315"/>
      <c r="X123" s="315"/>
      <c r="Y123" s="315"/>
      <c r="Z123" s="315"/>
      <c r="AA123" s="315"/>
      <c r="AB123" s="315"/>
    </row>
    <row r="124" spans="1:33" s="219" customFormat="1" ht="12" x14ac:dyDescent="0.3">
      <c r="A124" s="242" t="s">
        <v>789</v>
      </c>
      <c r="B124" s="243" t="s">
        <v>770</v>
      </c>
      <c r="C124" s="243" t="s">
        <v>771</v>
      </c>
      <c r="D124" s="243" t="s">
        <v>772</v>
      </c>
      <c r="E124" s="243" t="s">
        <v>773</v>
      </c>
      <c r="F124" s="243" t="s">
        <v>774</v>
      </c>
      <c r="G124" s="243" t="s">
        <v>775</v>
      </c>
      <c r="H124" s="243" t="s">
        <v>776</v>
      </c>
      <c r="I124" s="243" t="s">
        <v>777</v>
      </c>
      <c r="J124" s="243" t="s">
        <v>778</v>
      </c>
      <c r="K124" s="243" t="s">
        <v>779</v>
      </c>
      <c r="L124" s="243" t="s">
        <v>780</v>
      </c>
      <c r="M124" s="243" t="s">
        <v>781</v>
      </c>
      <c r="N124" s="243" t="s">
        <v>804</v>
      </c>
      <c r="O124" s="233"/>
      <c r="P124" s="360"/>
      <c r="Q124" s="330"/>
      <c r="R124" s="330"/>
      <c r="S124" s="330"/>
      <c r="T124" s="330"/>
      <c r="U124" s="330"/>
      <c r="V124" s="354"/>
      <c r="W124" s="287"/>
      <c r="X124" s="287"/>
      <c r="Y124" s="287"/>
      <c r="Z124" s="287"/>
      <c r="AA124" s="287"/>
      <c r="AB124" s="287"/>
      <c r="AC124" s="287"/>
      <c r="AD124" s="287"/>
      <c r="AE124" s="287"/>
      <c r="AF124" s="287"/>
    </row>
    <row r="125" spans="1:33" s="219" customFormat="1" ht="12.75" customHeight="1" thickBot="1" x14ac:dyDescent="0.35">
      <c r="A125" s="250" t="s">
        <v>20</v>
      </c>
      <c r="B125" s="356">
        <v>38724.7419354839</v>
      </c>
      <c r="C125" s="357">
        <v>39015</v>
      </c>
      <c r="D125" s="358">
        <v>39077.428571428602</v>
      </c>
      <c r="E125" s="357">
        <v>0</v>
      </c>
      <c r="F125" s="358">
        <v>0</v>
      </c>
      <c r="G125" s="357">
        <v>0</v>
      </c>
      <c r="H125" s="357">
        <v>0</v>
      </c>
      <c r="I125" s="358">
        <v>0</v>
      </c>
      <c r="J125" s="357">
        <v>0</v>
      </c>
      <c r="K125" s="358">
        <v>0</v>
      </c>
      <c r="L125" s="358">
        <v>0</v>
      </c>
      <c r="M125" s="357">
        <v>0</v>
      </c>
      <c r="N125" s="356">
        <v>38933.539325842699</v>
      </c>
      <c r="O125" s="233"/>
      <c r="P125" s="360"/>
      <c r="Q125" s="360"/>
      <c r="R125" s="360"/>
      <c r="S125" s="360"/>
      <c r="T125" s="258"/>
      <c r="U125" s="360"/>
      <c r="V125" s="361"/>
      <c r="W125" s="363"/>
      <c r="X125" s="363"/>
      <c r="Y125" s="363"/>
      <c r="Z125" s="363"/>
      <c r="AA125" s="363"/>
      <c r="AB125" s="363"/>
    </row>
    <row r="126" spans="1:33" s="219" customFormat="1" ht="12.5" thickTop="1" x14ac:dyDescent="0.3">
      <c r="A126" s="268" t="s">
        <v>755</v>
      </c>
      <c r="B126" s="303">
        <v>38724.7419354839</v>
      </c>
      <c r="C126" s="365">
        <v>39015</v>
      </c>
      <c r="D126" s="365">
        <v>39077.428571428602</v>
      </c>
      <c r="E126" s="365">
        <v>0</v>
      </c>
      <c r="F126" s="365">
        <v>0</v>
      </c>
      <c r="G126" s="365">
        <v>0</v>
      </c>
      <c r="H126" s="365">
        <v>0</v>
      </c>
      <c r="I126" s="365">
        <v>0</v>
      </c>
      <c r="J126" s="365">
        <v>0</v>
      </c>
      <c r="K126" s="365">
        <v>0</v>
      </c>
      <c r="L126" s="365">
        <v>0</v>
      </c>
      <c r="M126" s="365">
        <v>0</v>
      </c>
      <c r="N126" s="303">
        <v>38933.539325842699</v>
      </c>
      <c r="O126" s="233"/>
      <c r="P126" s="360"/>
      <c r="Q126" s="360"/>
      <c r="R126" s="360"/>
      <c r="S126" s="360"/>
      <c r="T126" s="360"/>
      <c r="U126" s="360"/>
      <c r="V126" s="361"/>
      <c r="W126" s="363"/>
      <c r="X126" s="363"/>
      <c r="Y126" s="363"/>
      <c r="Z126" s="363"/>
      <c r="AA126" s="287"/>
      <c r="AB126" s="363"/>
      <c r="AF126" s="363"/>
      <c r="AG126" s="363"/>
    </row>
    <row r="127" spans="1:33" s="378" customFormat="1" ht="23.25" customHeight="1" x14ac:dyDescent="0.3">
      <c r="A127" s="306"/>
      <c r="B127" s="219"/>
      <c r="C127" s="219"/>
      <c r="D127" s="219"/>
      <c r="E127" s="219"/>
      <c r="F127" s="216"/>
      <c r="G127" s="216"/>
      <c r="H127" s="216"/>
      <c r="I127" s="216"/>
      <c r="J127" s="216"/>
      <c r="K127" s="216"/>
      <c r="L127" s="233"/>
      <c r="M127" s="233"/>
      <c r="N127" s="233"/>
      <c r="O127" s="233"/>
      <c r="P127" s="360"/>
      <c r="Q127" s="360"/>
      <c r="R127" s="360"/>
      <c r="S127" s="360"/>
      <c r="T127" s="360"/>
      <c r="U127" s="360"/>
      <c r="V127" s="361"/>
      <c r="W127" s="377"/>
      <c r="X127" s="377"/>
      <c r="Y127" s="377"/>
      <c r="Z127" s="377"/>
      <c r="AA127" s="377"/>
      <c r="AB127" s="377"/>
      <c r="AC127" s="377"/>
      <c r="AD127" s="377"/>
      <c r="AE127" s="377"/>
      <c r="AF127" s="377"/>
      <c r="AG127" s="377"/>
    </row>
    <row r="128" spans="1:33" s="219" customFormat="1" ht="12.75" customHeight="1" x14ac:dyDescent="0.3">
      <c r="A128" s="376" t="s">
        <v>810</v>
      </c>
      <c r="B128" s="280"/>
      <c r="C128" s="280"/>
      <c r="D128" s="280"/>
      <c r="E128" s="280"/>
      <c r="F128" s="280"/>
      <c r="G128" s="280"/>
      <c r="H128" s="280"/>
      <c r="I128" s="280"/>
      <c r="J128" s="280"/>
      <c r="K128" s="280"/>
      <c r="L128" s="280"/>
      <c r="M128" s="280"/>
      <c r="N128" s="280"/>
      <c r="O128" s="233"/>
      <c r="P128" s="233"/>
      <c r="Q128" s="360"/>
      <c r="R128" s="360"/>
      <c r="S128" s="330"/>
      <c r="T128" s="330"/>
      <c r="U128" s="330"/>
      <c r="V128" s="361"/>
      <c r="W128" s="363"/>
      <c r="X128" s="363"/>
      <c r="Y128" s="363"/>
      <c r="Z128" s="363"/>
      <c r="AA128" s="363"/>
    </row>
    <row r="129" spans="1:32" s="219" customFormat="1" ht="12.75" customHeight="1" x14ac:dyDescent="0.3">
      <c r="A129" s="242" t="s">
        <v>789</v>
      </c>
      <c r="B129" s="243" t="s">
        <v>770</v>
      </c>
      <c r="C129" s="243" t="s">
        <v>771</v>
      </c>
      <c r="D129" s="243" t="s">
        <v>772</v>
      </c>
      <c r="E129" s="243" t="s">
        <v>773</v>
      </c>
      <c r="F129" s="243" t="s">
        <v>774</v>
      </c>
      <c r="G129" s="243" t="s">
        <v>775</v>
      </c>
      <c r="H129" s="243" t="s">
        <v>776</v>
      </c>
      <c r="I129" s="243" t="s">
        <v>777</v>
      </c>
      <c r="J129" s="243" t="s">
        <v>778</v>
      </c>
      <c r="K129" s="243" t="s">
        <v>779</v>
      </c>
      <c r="L129" s="243" t="s">
        <v>780</v>
      </c>
      <c r="M129" s="243" t="s">
        <v>781</v>
      </c>
      <c r="N129" s="243" t="s">
        <v>804</v>
      </c>
      <c r="O129" s="233"/>
      <c r="P129" s="330"/>
      <c r="Q129" s="330"/>
      <c r="R129" s="330"/>
      <c r="S129" s="330"/>
      <c r="T129" s="330"/>
      <c r="U129" s="330"/>
      <c r="V129" s="354"/>
      <c r="W129" s="287"/>
      <c r="X129" s="287"/>
      <c r="Y129" s="287"/>
      <c r="Z129" s="287"/>
      <c r="AA129" s="287"/>
      <c r="AB129" s="287"/>
      <c r="AC129" s="287"/>
      <c r="AD129" s="287"/>
      <c r="AE129" s="287"/>
      <c r="AF129" s="287"/>
    </row>
    <row r="130" spans="1:32" s="216" customFormat="1" ht="14.25" customHeight="1" thickBot="1" x14ac:dyDescent="0.35">
      <c r="A130" s="250" t="s">
        <v>20</v>
      </c>
      <c r="B130" s="371">
        <v>46.856276122421498</v>
      </c>
      <c r="C130" s="372">
        <v>49.0838748607501</v>
      </c>
      <c r="D130" s="373">
        <v>48.893415007656998</v>
      </c>
      <c r="E130" s="372">
        <v>0</v>
      </c>
      <c r="F130" s="373">
        <v>0</v>
      </c>
      <c r="G130" s="372">
        <v>0</v>
      </c>
      <c r="H130" s="372">
        <v>0</v>
      </c>
      <c r="I130" s="373">
        <v>0</v>
      </c>
      <c r="J130" s="372">
        <v>0</v>
      </c>
      <c r="K130" s="373">
        <v>0</v>
      </c>
      <c r="L130" s="373">
        <v>0</v>
      </c>
      <c r="M130" s="372">
        <v>0</v>
      </c>
      <c r="N130" s="373">
        <v>48.243022797191799</v>
      </c>
      <c r="P130" s="315"/>
      <c r="Q130" s="315"/>
      <c r="R130" s="315"/>
      <c r="S130" s="315"/>
      <c r="T130" s="315"/>
      <c r="U130" s="315"/>
      <c r="V130" s="379"/>
      <c r="W130" s="315"/>
      <c r="X130" s="315"/>
      <c r="Y130" s="315"/>
      <c r="Z130" s="315"/>
      <c r="AA130" s="380"/>
      <c r="AB130" s="315"/>
    </row>
    <row r="131" spans="1:32" s="219" customFormat="1" ht="12.75" customHeight="1" thickTop="1" x14ac:dyDescent="0.3">
      <c r="A131" s="268" t="s">
        <v>755</v>
      </c>
      <c r="B131" s="374">
        <v>46.856276122421498</v>
      </c>
      <c r="C131" s="375">
        <v>49.0838748607501</v>
      </c>
      <c r="D131" s="375">
        <v>48.893415007656998</v>
      </c>
      <c r="E131" s="375">
        <v>0</v>
      </c>
      <c r="F131" s="375">
        <v>0</v>
      </c>
      <c r="G131" s="375">
        <v>0</v>
      </c>
      <c r="H131" s="375">
        <v>0</v>
      </c>
      <c r="I131" s="375">
        <v>0</v>
      </c>
      <c r="J131" s="375">
        <v>0</v>
      </c>
      <c r="K131" s="375">
        <v>0</v>
      </c>
      <c r="L131" s="375">
        <v>0</v>
      </c>
      <c r="M131" s="375">
        <v>0</v>
      </c>
      <c r="N131" s="375">
        <v>48.243022797191799</v>
      </c>
      <c r="O131" s="233"/>
      <c r="P131" s="233"/>
      <c r="Q131" s="233"/>
      <c r="R131" s="330"/>
      <c r="S131" s="330"/>
      <c r="T131" s="330"/>
      <c r="U131" s="330"/>
      <c r="V131" s="381"/>
      <c r="W131" s="287"/>
      <c r="X131" s="287"/>
      <c r="Y131" s="287"/>
      <c r="Z131" s="287"/>
      <c r="AA131" s="287"/>
      <c r="AB131" s="287"/>
      <c r="AC131" s="287"/>
    </row>
    <row r="132" spans="1:32" s="219" customFormat="1" ht="12.75" customHeight="1" x14ac:dyDescent="0.3">
      <c r="A132" s="273"/>
      <c r="B132" s="382"/>
      <c r="C132" s="382"/>
      <c r="D132" s="382"/>
      <c r="E132" s="382"/>
      <c r="F132" s="382"/>
      <c r="G132" s="382"/>
      <c r="H132" s="382"/>
      <c r="I132" s="382"/>
      <c r="J132" s="382"/>
      <c r="K132" s="382"/>
      <c r="L132" s="382"/>
      <c r="M132" s="382"/>
      <c r="N132" s="382"/>
      <c r="O132" s="233"/>
      <c r="P132" s="233"/>
      <c r="Q132" s="233"/>
      <c r="R132" s="233"/>
      <c r="S132" s="233"/>
      <c r="T132" s="233"/>
      <c r="U132" s="233"/>
      <c r="V132" s="383"/>
    </row>
    <row r="133" spans="1:32" s="219" customFormat="1" ht="12" x14ac:dyDescent="0.3">
      <c r="A133" s="376" t="s">
        <v>811</v>
      </c>
      <c r="B133" s="280"/>
      <c r="C133" s="280"/>
      <c r="D133" s="280"/>
      <c r="E133" s="280"/>
      <c r="F133" s="280"/>
      <c r="G133" s="280"/>
      <c r="H133" s="280"/>
      <c r="I133" s="280"/>
      <c r="J133" s="280"/>
      <c r="K133" s="280"/>
      <c r="L133" s="280"/>
      <c r="M133" s="280"/>
      <c r="N133" s="280"/>
      <c r="O133" s="233"/>
      <c r="P133" s="233"/>
      <c r="Q133" s="233"/>
      <c r="R133" s="330"/>
      <c r="S133" s="330"/>
      <c r="T133" s="330"/>
      <c r="U133" s="330"/>
      <c r="V133" s="381"/>
      <c r="W133" s="287"/>
      <c r="X133" s="287"/>
      <c r="Y133" s="287"/>
      <c r="Z133" s="287"/>
      <c r="AA133" s="287"/>
      <c r="AB133" s="287"/>
      <c r="AC133" s="287"/>
    </row>
    <row r="134" spans="1:32" s="219" customFormat="1" ht="12" x14ac:dyDescent="0.3">
      <c r="A134" s="242" t="s">
        <v>812</v>
      </c>
      <c r="B134" s="243" t="s">
        <v>770</v>
      </c>
      <c r="C134" s="243" t="s">
        <v>771</v>
      </c>
      <c r="D134" s="243" t="s">
        <v>772</v>
      </c>
      <c r="E134" s="243" t="s">
        <v>773</v>
      </c>
      <c r="F134" s="243" t="s">
        <v>774</v>
      </c>
      <c r="G134" s="243" t="s">
        <v>775</v>
      </c>
      <c r="H134" s="243" t="s">
        <v>776</v>
      </c>
      <c r="I134" s="243" t="s">
        <v>777</v>
      </c>
      <c r="J134" s="243" t="s">
        <v>778</v>
      </c>
      <c r="K134" s="243" t="s">
        <v>779</v>
      </c>
      <c r="L134" s="243" t="s">
        <v>780</v>
      </c>
      <c r="M134" s="243" t="s">
        <v>781</v>
      </c>
      <c r="N134" s="243" t="s">
        <v>804</v>
      </c>
      <c r="O134" s="233"/>
      <c r="P134" s="233"/>
      <c r="Q134" s="233"/>
      <c r="R134" s="330"/>
      <c r="S134" s="330"/>
      <c r="T134" s="330"/>
      <c r="U134" s="330"/>
      <c r="V134" s="381"/>
      <c r="W134" s="287"/>
      <c r="X134" s="287"/>
      <c r="Y134" s="287"/>
      <c r="Z134" s="287"/>
      <c r="AA134" s="287"/>
      <c r="AB134" s="287"/>
      <c r="AC134" s="287"/>
    </row>
    <row r="135" spans="1:32" ht="15" thickBot="1" x14ac:dyDescent="0.4">
      <c r="A135" s="250" t="s">
        <v>20</v>
      </c>
      <c r="B135" s="371">
        <v>46.856276122421498</v>
      </c>
      <c r="C135" s="372">
        <v>49.0838748607501</v>
      </c>
      <c r="D135" s="373">
        <v>48.893415007656998</v>
      </c>
      <c r="E135" s="372">
        <v>0</v>
      </c>
      <c r="F135" s="373">
        <v>0</v>
      </c>
      <c r="G135" s="372">
        <v>0</v>
      </c>
      <c r="H135" s="372">
        <v>0</v>
      </c>
      <c r="I135" s="373">
        <v>0</v>
      </c>
      <c r="J135" s="372">
        <v>0</v>
      </c>
      <c r="K135" s="373">
        <v>0</v>
      </c>
      <c r="L135" s="373">
        <v>0</v>
      </c>
      <c r="M135" s="372">
        <v>0</v>
      </c>
      <c r="N135" s="373">
        <v>48.243022797191799</v>
      </c>
      <c r="V135" s="383"/>
    </row>
    <row r="136" spans="1:32" ht="15" thickTop="1" x14ac:dyDescent="0.35">
      <c r="A136" s="259" t="s">
        <v>618</v>
      </c>
      <c r="B136" s="374">
        <v>44.303750438135303</v>
      </c>
      <c r="C136" s="375">
        <v>48.217855097365401</v>
      </c>
      <c r="D136" s="375">
        <v>47.120443487277697</v>
      </c>
      <c r="E136" s="375">
        <v>0</v>
      </c>
      <c r="F136" s="375">
        <v>0</v>
      </c>
      <c r="G136" s="375">
        <v>0</v>
      </c>
      <c r="H136" s="375">
        <v>0</v>
      </c>
      <c r="I136" s="375">
        <v>0</v>
      </c>
      <c r="J136" s="375">
        <v>0</v>
      </c>
      <c r="K136" s="375">
        <v>0</v>
      </c>
      <c r="L136" s="375">
        <v>0</v>
      </c>
      <c r="M136" s="375">
        <v>0</v>
      </c>
      <c r="N136" s="375">
        <v>46.510890360559202</v>
      </c>
      <c r="V136" s="383"/>
    </row>
    <row r="137" spans="1:32" x14ac:dyDescent="0.35">
      <c r="A137" s="268" t="s">
        <v>637</v>
      </c>
      <c r="B137" s="374">
        <v>51.415727523165501</v>
      </c>
      <c r="C137" s="375">
        <v>50.680570221752902</v>
      </c>
      <c r="D137" s="375">
        <v>52.044945413299303</v>
      </c>
      <c r="E137" s="375">
        <v>0</v>
      </c>
      <c r="F137" s="375">
        <v>0</v>
      </c>
      <c r="G137" s="375">
        <v>0</v>
      </c>
      <c r="H137" s="375">
        <v>0</v>
      </c>
      <c r="I137" s="375">
        <v>0</v>
      </c>
      <c r="J137" s="375">
        <v>0</v>
      </c>
      <c r="K137" s="375">
        <v>0</v>
      </c>
      <c r="L137" s="375">
        <v>0</v>
      </c>
      <c r="M137" s="375">
        <v>0</v>
      </c>
      <c r="N137" s="375">
        <v>51.365686491266899</v>
      </c>
      <c r="O137" s="384"/>
      <c r="V137" s="383"/>
    </row>
    <row r="138" spans="1:32" x14ac:dyDescent="0.35">
      <c r="A138" s="274"/>
      <c r="B138" s="382"/>
      <c r="C138" s="382"/>
      <c r="D138" s="382"/>
      <c r="E138" s="382"/>
      <c r="F138" s="382"/>
      <c r="G138" s="382"/>
      <c r="H138" s="382"/>
      <c r="I138" s="382"/>
      <c r="J138" s="382"/>
      <c r="K138" s="385"/>
      <c r="L138" s="382"/>
      <c r="M138" s="382"/>
      <c r="N138" s="386"/>
      <c r="O138" s="384"/>
      <c r="V138" s="383"/>
    </row>
    <row r="139" spans="1:32" x14ac:dyDescent="0.35">
      <c r="A139" s="387" t="s">
        <v>813</v>
      </c>
      <c r="B139" s="382"/>
      <c r="C139" s="382"/>
      <c r="D139" s="382"/>
      <c r="E139" s="382"/>
      <c r="F139" s="382"/>
      <c r="G139" s="382"/>
      <c r="H139" s="382"/>
      <c r="I139" s="382"/>
      <c r="J139" s="382"/>
      <c r="K139" s="385"/>
      <c r="L139" s="382"/>
      <c r="M139" s="382"/>
      <c r="N139" s="386"/>
      <c r="O139" s="384"/>
      <c r="V139" s="383"/>
    </row>
    <row r="140" spans="1:32" x14ac:dyDescent="0.35">
      <c r="A140" s="242" t="s">
        <v>814</v>
      </c>
      <c r="B140" s="388" t="s">
        <v>770</v>
      </c>
      <c r="C140" s="388" t="s">
        <v>771</v>
      </c>
      <c r="D140" s="388" t="s">
        <v>772</v>
      </c>
      <c r="E140" s="388" t="s">
        <v>773</v>
      </c>
      <c r="F140" s="388" t="s">
        <v>774</v>
      </c>
      <c r="G140" s="388" t="s">
        <v>775</v>
      </c>
      <c r="H140" s="388" t="s">
        <v>776</v>
      </c>
      <c r="I140" s="388" t="s">
        <v>777</v>
      </c>
      <c r="J140" s="388" t="s">
        <v>778</v>
      </c>
      <c r="K140" s="388" t="s">
        <v>779</v>
      </c>
      <c r="L140" s="388" t="s">
        <v>780</v>
      </c>
      <c r="M140" s="388" t="s">
        <v>781</v>
      </c>
      <c r="N140" s="388" t="s">
        <v>804</v>
      </c>
      <c r="O140" s="384"/>
      <c r="V140" s="383"/>
      <c r="W140" s="219"/>
    </row>
    <row r="141" spans="1:32" x14ac:dyDescent="0.35">
      <c r="A141" s="389" t="s">
        <v>759</v>
      </c>
      <c r="B141" s="303">
        <v>872</v>
      </c>
      <c r="C141" s="365">
        <v>921</v>
      </c>
      <c r="D141" s="365">
        <v>1235</v>
      </c>
      <c r="E141" s="365">
        <v>17</v>
      </c>
      <c r="F141" s="365">
        <v>0</v>
      </c>
      <c r="G141" s="365">
        <v>0</v>
      </c>
      <c r="H141" s="365">
        <v>0</v>
      </c>
      <c r="I141" s="365">
        <v>0</v>
      </c>
      <c r="J141" s="365">
        <v>0</v>
      </c>
      <c r="K141" s="365">
        <v>0</v>
      </c>
      <c r="L141" s="365">
        <v>0</v>
      </c>
      <c r="M141" s="365">
        <v>0</v>
      </c>
      <c r="N141" s="365">
        <f>SUM(B141:M141)</f>
        <v>3045</v>
      </c>
      <c r="O141" s="384"/>
      <c r="V141" s="383"/>
      <c r="W141" s="219"/>
    </row>
    <row r="142" spans="1:32" x14ac:dyDescent="0.35">
      <c r="A142" s="389" t="s">
        <v>815</v>
      </c>
      <c r="B142" s="303">
        <v>435</v>
      </c>
      <c r="C142" s="365">
        <v>465</v>
      </c>
      <c r="D142" s="365">
        <v>550</v>
      </c>
      <c r="E142" s="365">
        <v>706</v>
      </c>
      <c r="F142" s="365">
        <v>659</v>
      </c>
      <c r="G142" s="365">
        <v>659</v>
      </c>
      <c r="H142" s="365">
        <v>670</v>
      </c>
      <c r="I142" s="365">
        <v>540</v>
      </c>
      <c r="J142" s="365">
        <v>557</v>
      </c>
      <c r="K142" s="365">
        <v>582</v>
      </c>
      <c r="L142" s="365">
        <v>932</v>
      </c>
      <c r="M142" s="365">
        <v>735</v>
      </c>
      <c r="N142" s="365">
        <f t="shared" ref="N142:N143" si="18">SUM(B142:M142)</f>
        <v>7490</v>
      </c>
      <c r="O142" s="384"/>
      <c r="V142" s="383"/>
      <c r="W142" s="219"/>
    </row>
    <row r="143" spans="1:32" x14ac:dyDescent="0.35">
      <c r="A143" s="390" t="s">
        <v>816</v>
      </c>
      <c r="B143" s="303">
        <v>71</v>
      </c>
      <c r="C143" s="365">
        <v>255</v>
      </c>
      <c r="D143" s="365">
        <v>199</v>
      </c>
      <c r="E143" s="365">
        <v>369</v>
      </c>
      <c r="F143" s="365">
        <v>227</v>
      </c>
      <c r="G143" s="365">
        <v>552</v>
      </c>
      <c r="H143" s="365">
        <v>673</v>
      </c>
      <c r="I143" s="365">
        <v>595</v>
      </c>
      <c r="J143" s="365">
        <v>690</v>
      </c>
      <c r="K143" s="365">
        <v>788</v>
      </c>
      <c r="L143" s="365">
        <v>660</v>
      </c>
      <c r="M143" s="365">
        <v>438</v>
      </c>
      <c r="N143" s="365">
        <f t="shared" si="18"/>
        <v>5517</v>
      </c>
      <c r="O143" s="384"/>
      <c r="V143" s="383"/>
      <c r="W143" s="219"/>
    </row>
    <row r="144" spans="1:32" x14ac:dyDescent="0.35">
      <c r="A144" s="391"/>
      <c r="B144" s="274"/>
      <c r="C144" s="392"/>
      <c r="D144" s="392"/>
      <c r="E144" s="392"/>
      <c r="F144" s="392"/>
      <c r="G144" s="392"/>
      <c r="H144" s="392"/>
      <c r="I144" s="392"/>
      <c r="J144" s="392"/>
      <c r="K144" s="392"/>
      <c r="L144" s="385"/>
      <c r="M144" s="392"/>
      <c r="N144" s="392"/>
      <c r="O144" s="384"/>
      <c r="P144" s="384"/>
      <c r="V144" s="383"/>
      <c r="W144" s="219"/>
    </row>
    <row r="145" spans="1:22" x14ac:dyDescent="0.35">
      <c r="A145" s="387" t="s">
        <v>817</v>
      </c>
      <c r="B145" s="382"/>
      <c r="C145" s="382"/>
      <c r="D145" s="382"/>
      <c r="E145" s="382"/>
      <c r="F145" s="382"/>
      <c r="G145" s="382"/>
      <c r="H145" s="382"/>
      <c r="I145" s="382"/>
      <c r="J145" s="382"/>
      <c r="K145" s="385"/>
      <c r="L145" s="382"/>
      <c r="M145" s="382"/>
      <c r="N145" s="386"/>
      <c r="O145" s="384"/>
      <c r="V145" s="383"/>
    </row>
    <row r="146" spans="1:22" x14ac:dyDescent="0.35">
      <c r="A146" s="242" t="s">
        <v>814</v>
      </c>
      <c r="B146" s="242" t="s">
        <v>818</v>
      </c>
      <c r="C146" s="388" t="s">
        <v>770</v>
      </c>
      <c r="D146" s="388" t="s">
        <v>771</v>
      </c>
      <c r="E146" s="388" t="s">
        <v>772</v>
      </c>
      <c r="F146" s="388" t="s">
        <v>773</v>
      </c>
      <c r="G146" s="388" t="s">
        <v>774</v>
      </c>
      <c r="H146" s="388" t="s">
        <v>775</v>
      </c>
      <c r="I146" s="388" t="s">
        <v>776</v>
      </c>
      <c r="J146" s="388" t="s">
        <v>777</v>
      </c>
      <c r="K146" s="388" t="s">
        <v>778</v>
      </c>
      <c r="L146" s="388" t="s">
        <v>779</v>
      </c>
      <c r="M146" s="388" t="s">
        <v>780</v>
      </c>
      <c r="N146" s="388" t="s">
        <v>781</v>
      </c>
      <c r="O146" s="388" t="s">
        <v>804</v>
      </c>
      <c r="P146" s="384"/>
      <c r="V146" s="383"/>
    </row>
    <row r="147" spans="1:22" x14ac:dyDescent="0.35">
      <c r="A147" s="393" t="s">
        <v>759</v>
      </c>
      <c r="B147" s="302" t="s">
        <v>819</v>
      </c>
      <c r="C147" s="303">
        <v>625</v>
      </c>
      <c r="D147" s="365">
        <v>664</v>
      </c>
      <c r="E147" s="365">
        <v>864</v>
      </c>
      <c r="F147" s="365">
        <v>5</v>
      </c>
      <c r="G147" s="365">
        <v>0</v>
      </c>
      <c r="H147" s="365">
        <v>0</v>
      </c>
      <c r="I147" s="365">
        <v>0</v>
      </c>
      <c r="J147" s="365">
        <v>0</v>
      </c>
      <c r="K147" s="365">
        <v>0</v>
      </c>
      <c r="L147" s="365">
        <v>0</v>
      </c>
      <c r="M147" s="365">
        <v>0</v>
      </c>
      <c r="N147" s="365">
        <v>0</v>
      </c>
      <c r="O147" s="394">
        <f>SUM(C147:N147)</f>
        <v>2158</v>
      </c>
      <c r="P147" s="384"/>
      <c r="V147" s="383"/>
    </row>
    <row r="148" spans="1:22" x14ac:dyDescent="0.35">
      <c r="A148" s="395"/>
      <c r="B148" s="302" t="s">
        <v>820</v>
      </c>
      <c r="C148" s="303">
        <v>165</v>
      </c>
      <c r="D148" s="365">
        <v>188</v>
      </c>
      <c r="E148" s="365">
        <v>311</v>
      </c>
      <c r="F148" s="365">
        <v>1</v>
      </c>
      <c r="G148" s="365">
        <v>0</v>
      </c>
      <c r="H148" s="365">
        <v>0</v>
      </c>
      <c r="I148" s="365">
        <v>0</v>
      </c>
      <c r="J148" s="365">
        <v>0</v>
      </c>
      <c r="K148" s="365">
        <v>0</v>
      </c>
      <c r="L148" s="365">
        <v>0</v>
      </c>
      <c r="M148" s="365">
        <v>0</v>
      </c>
      <c r="N148" s="365">
        <v>0</v>
      </c>
      <c r="O148" s="394">
        <f>SUM(C148:N148)</f>
        <v>665</v>
      </c>
      <c r="P148" s="384"/>
      <c r="V148" s="383"/>
    </row>
    <row r="149" spans="1:22" x14ac:dyDescent="0.35">
      <c r="A149" s="393" t="s">
        <v>815</v>
      </c>
      <c r="B149" s="302" t="s">
        <v>819</v>
      </c>
      <c r="C149" s="303">
        <v>342</v>
      </c>
      <c r="D149" s="365">
        <v>371</v>
      </c>
      <c r="E149" s="365">
        <v>375</v>
      </c>
      <c r="F149" s="365">
        <v>426</v>
      </c>
      <c r="G149" s="365">
        <v>391</v>
      </c>
      <c r="H149" s="365">
        <v>473</v>
      </c>
      <c r="I149" s="365">
        <v>457</v>
      </c>
      <c r="J149" s="365">
        <v>351</v>
      </c>
      <c r="K149" s="365">
        <v>379</v>
      </c>
      <c r="L149" s="365">
        <v>343</v>
      </c>
      <c r="M149" s="365">
        <v>610</v>
      </c>
      <c r="N149" s="365">
        <v>425</v>
      </c>
      <c r="O149" s="394">
        <f>SUM(C149:N149)</f>
        <v>4943</v>
      </c>
      <c r="P149" s="384"/>
      <c r="V149" s="383"/>
    </row>
    <row r="150" spans="1:22" x14ac:dyDescent="0.35">
      <c r="A150" s="395"/>
      <c r="B150" s="302" t="s">
        <v>820</v>
      </c>
      <c r="C150" s="303">
        <v>56</v>
      </c>
      <c r="D150" s="365">
        <v>70</v>
      </c>
      <c r="E150" s="365">
        <v>57</v>
      </c>
      <c r="F150" s="365">
        <v>79</v>
      </c>
      <c r="G150" s="365">
        <v>107</v>
      </c>
      <c r="H150" s="365">
        <v>88</v>
      </c>
      <c r="I150" s="365">
        <v>134</v>
      </c>
      <c r="J150" s="365">
        <v>122</v>
      </c>
      <c r="K150" s="365">
        <v>115</v>
      </c>
      <c r="L150" s="365">
        <v>173</v>
      </c>
      <c r="M150" s="365">
        <v>209</v>
      </c>
      <c r="N150" s="365">
        <v>243</v>
      </c>
      <c r="O150" s="394">
        <f t="shared" ref="O150" si="19">SUM(C150:N150)</f>
        <v>1453</v>
      </c>
      <c r="P150" s="384"/>
      <c r="V150" s="383"/>
    </row>
    <row r="151" spans="1:22" x14ac:dyDescent="0.35">
      <c r="A151" s="393" t="s">
        <v>816</v>
      </c>
      <c r="B151" s="302" t="s">
        <v>819</v>
      </c>
      <c r="C151" s="303">
        <v>51</v>
      </c>
      <c r="D151" s="365">
        <v>211</v>
      </c>
      <c r="E151" s="365">
        <v>156</v>
      </c>
      <c r="F151" s="365">
        <v>332</v>
      </c>
      <c r="G151" s="365">
        <v>107</v>
      </c>
      <c r="H151" s="365">
        <v>431</v>
      </c>
      <c r="I151" s="365">
        <v>547</v>
      </c>
      <c r="J151" s="365">
        <v>507</v>
      </c>
      <c r="K151" s="365">
        <v>603</v>
      </c>
      <c r="L151" s="365">
        <v>661</v>
      </c>
      <c r="M151" s="365">
        <v>557</v>
      </c>
      <c r="N151" s="365">
        <v>325</v>
      </c>
      <c r="O151" s="394">
        <f>SUM(C151:N151)</f>
        <v>4488</v>
      </c>
      <c r="P151" s="384"/>
      <c r="V151" s="383"/>
    </row>
    <row r="152" spans="1:22" x14ac:dyDescent="0.35">
      <c r="A152" s="395"/>
      <c r="B152" s="302" t="s">
        <v>820</v>
      </c>
      <c r="C152" s="303">
        <v>7</v>
      </c>
      <c r="D152" s="365">
        <v>6</v>
      </c>
      <c r="E152" s="365">
        <v>8</v>
      </c>
      <c r="F152" s="365">
        <v>25</v>
      </c>
      <c r="G152" s="365">
        <v>66</v>
      </c>
      <c r="H152" s="365">
        <v>75</v>
      </c>
      <c r="I152" s="365">
        <v>81</v>
      </c>
      <c r="J152" s="365">
        <v>43</v>
      </c>
      <c r="K152" s="365">
        <v>32</v>
      </c>
      <c r="L152" s="365">
        <v>51</v>
      </c>
      <c r="M152" s="365">
        <v>71</v>
      </c>
      <c r="N152" s="365">
        <v>58</v>
      </c>
      <c r="O152" s="394">
        <f t="shared" ref="O152" si="20">SUM(C152:N152)</f>
        <v>523</v>
      </c>
      <c r="P152" s="384"/>
      <c r="V152" s="383"/>
    </row>
    <row r="153" spans="1:22" x14ac:dyDescent="0.35">
      <c r="B153" s="384"/>
      <c r="C153" s="384"/>
      <c r="D153" s="384"/>
      <c r="E153" s="384"/>
      <c r="F153" s="384"/>
      <c r="G153" s="384"/>
      <c r="H153" s="384"/>
      <c r="I153" s="384"/>
      <c r="J153" s="384"/>
      <c r="K153" s="384"/>
      <c r="L153" s="384"/>
      <c r="M153" s="384"/>
      <c r="V153" s="383"/>
    </row>
    <row r="154" spans="1:22" ht="15" thickBot="1" x14ac:dyDescent="0.4">
      <c r="A154" s="396"/>
      <c r="B154" s="396"/>
      <c r="C154" s="396"/>
      <c r="D154" s="396"/>
      <c r="E154" s="396"/>
      <c r="F154" s="396"/>
      <c r="G154" s="396"/>
      <c r="H154" s="396"/>
      <c r="I154" s="396"/>
      <c r="J154" s="396"/>
      <c r="K154" s="396"/>
      <c r="L154" s="396"/>
      <c r="M154" s="396"/>
      <c r="N154" s="396"/>
      <c r="O154" s="396"/>
      <c r="P154" s="396"/>
      <c r="Q154" s="396"/>
      <c r="R154" s="396"/>
      <c r="S154" s="396"/>
      <c r="T154" s="396"/>
      <c r="U154" s="396"/>
      <c r="V154" s="397"/>
    </row>
    <row r="155" spans="1:22" x14ac:dyDescent="0.35">
      <c r="B155" s="398"/>
      <c r="C155" s="398"/>
      <c r="D155" s="398"/>
      <c r="E155" s="398"/>
      <c r="F155" s="398"/>
      <c r="G155" s="398"/>
      <c r="H155" s="398"/>
      <c r="I155" s="398"/>
      <c r="J155" s="398"/>
      <c r="K155" s="398"/>
      <c r="L155" s="398"/>
      <c r="M155" s="398"/>
      <c r="P155" s="398"/>
    </row>
    <row r="156" spans="1:22" ht="15" thickBot="1" x14ac:dyDescent="0.4">
      <c r="A156" s="399" t="s">
        <v>821</v>
      </c>
      <c r="B156" s="399"/>
      <c r="C156" s="399"/>
      <c r="D156" s="399"/>
      <c r="E156" s="399"/>
      <c r="F156" s="399"/>
      <c r="G156" s="399"/>
      <c r="H156" s="399"/>
      <c r="I156" s="399"/>
      <c r="J156" s="399"/>
      <c r="K156" s="399"/>
      <c r="L156" s="399"/>
      <c r="M156" s="399"/>
      <c r="N156" s="399"/>
    </row>
    <row r="157" spans="1:22" x14ac:dyDescent="0.35">
      <c r="A157" s="29" t="s">
        <v>822</v>
      </c>
      <c r="B157" s="400" t="s">
        <v>823</v>
      </c>
      <c r="C157" s="401" t="s">
        <v>20</v>
      </c>
      <c r="D157" s="398"/>
      <c r="E157" s="398"/>
      <c r="F157" s="398"/>
      <c r="G157" s="398"/>
      <c r="H157" s="398"/>
      <c r="I157" s="398"/>
      <c r="J157" s="398"/>
      <c r="K157" s="398"/>
      <c r="L157" s="398"/>
      <c r="M157" s="384"/>
      <c r="P157" s="398"/>
    </row>
    <row r="158" spans="1:22" ht="15" thickBot="1" x14ac:dyDescent="0.4">
      <c r="A158" s="402" t="s">
        <v>20</v>
      </c>
      <c r="B158" s="403"/>
      <c r="C158" s="404">
        <f>SUM(C159:C176)</f>
        <v>27</v>
      </c>
      <c r="D158" s="398"/>
      <c r="E158" s="398"/>
      <c r="F158" s="398"/>
      <c r="G158" s="398"/>
      <c r="H158" s="384"/>
      <c r="I158" s="384"/>
    </row>
    <row r="159" spans="1:22" ht="15" thickTop="1" x14ac:dyDescent="0.35">
      <c r="A159" s="405" t="s">
        <v>105</v>
      </c>
      <c r="B159" s="294" t="s">
        <v>824</v>
      </c>
      <c r="C159" s="406">
        <v>3</v>
      </c>
      <c r="D159" s="384"/>
      <c r="E159" s="398"/>
      <c r="F159" s="384"/>
    </row>
    <row r="160" spans="1:22" x14ac:dyDescent="0.35">
      <c r="A160" s="407" t="s">
        <v>825</v>
      </c>
      <c r="B160" s="300" t="s">
        <v>826</v>
      </c>
      <c r="C160" s="408">
        <v>1</v>
      </c>
    </row>
    <row r="161" spans="1:3" x14ac:dyDescent="0.35">
      <c r="A161" s="407" t="s">
        <v>175</v>
      </c>
      <c r="B161" s="300" t="s">
        <v>827</v>
      </c>
      <c r="C161" s="408">
        <v>1</v>
      </c>
    </row>
    <row r="162" spans="1:3" x14ac:dyDescent="0.35">
      <c r="A162" s="409" t="s">
        <v>201</v>
      </c>
      <c r="B162" s="410" t="s">
        <v>828</v>
      </c>
      <c r="C162" s="411">
        <v>1</v>
      </c>
    </row>
    <row r="163" spans="1:3" x14ac:dyDescent="0.35">
      <c r="A163" s="409" t="s">
        <v>228</v>
      </c>
      <c r="B163" s="410" t="s">
        <v>829</v>
      </c>
      <c r="C163" s="411">
        <v>4</v>
      </c>
    </row>
    <row r="164" spans="1:3" x14ac:dyDescent="0.35">
      <c r="A164" s="409" t="s">
        <v>240</v>
      </c>
      <c r="B164" s="410" t="s">
        <v>830</v>
      </c>
      <c r="C164" s="411">
        <v>1</v>
      </c>
    </row>
    <row r="165" spans="1:3" x14ac:dyDescent="0.35">
      <c r="A165" s="409" t="s">
        <v>246</v>
      </c>
      <c r="B165" s="410" t="s">
        <v>831</v>
      </c>
      <c r="C165" s="411">
        <v>1</v>
      </c>
    </row>
    <row r="166" spans="1:3" x14ac:dyDescent="0.35">
      <c r="A166" s="409" t="s">
        <v>832</v>
      </c>
      <c r="B166" s="410" t="s">
        <v>833</v>
      </c>
      <c r="C166" s="411">
        <v>1</v>
      </c>
    </row>
    <row r="167" spans="1:3" x14ac:dyDescent="0.35">
      <c r="A167" s="409" t="s">
        <v>270</v>
      </c>
      <c r="B167" s="410" t="s">
        <v>834</v>
      </c>
      <c r="C167" s="411">
        <v>1</v>
      </c>
    </row>
    <row r="168" spans="1:3" x14ac:dyDescent="0.35">
      <c r="A168" s="409" t="s">
        <v>835</v>
      </c>
      <c r="B168" s="410" t="s">
        <v>836</v>
      </c>
      <c r="C168" s="411">
        <v>1</v>
      </c>
    </row>
    <row r="169" spans="1:3" x14ac:dyDescent="0.35">
      <c r="A169" s="409" t="s">
        <v>312</v>
      </c>
      <c r="B169" s="410" t="s">
        <v>837</v>
      </c>
      <c r="C169" s="411">
        <v>1</v>
      </c>
    </row>
    <row r="170" spans="1:3" x14ac:dyDescent="0.35">
      <c r="A170" s="409" t="s">
        <v>838</v>
      </c>
      <c r="B170" s="410" t="s">
        <v>839</v>
      </c>
      <c r="C170" s="411">
        <v>1</v>
      </c>
    </row>
    <row r="171" spans="1:3" x14ac:dyDescent="0.35">
      <c r="A171" s="409" t="s">
        <v>542</v>
      </c>
      <c r="B171" s="410" t="s">
        <v>840</v>
      </c>
      <c r="C171" s="411">
        <v>2</v>
      </c>
    </row>
    <row r="172" spans="1:3" x14ac:dyDescent="0.35">
      <c r="A172" s="409" t="s">
        <v>386</v>
      </c>
      <c r="B172" s="410" t="s">
        <v>841</v>
      </c>
      <c r="C172" s="411">
        <v>1</v>
      </c>
    </row>
    <row r="173" spans="1:3" x14ac:dyDescent="0.35">
      <c r="A173" s="409" t="s">
        <v>547</v>
      </c>
      <c r="B173" s="410" t="s">
        <v>842</v>
      </c>
      <c r="C173" s="411">
        <v>1</v>
      </c>
    </row>
    <row r="174" spans="1:3" x14ac:dyDescent="0.35">
      <c r="A174" s="409" t="s">
        <v>843</v>
      </c>
      <c r="B174" s="410" t="s">
        <v>844</v>
      </c>
      <c r="C174" s="411">
        <v>2</v>
      </c>
    </row>
    <row r="175" spans="1:3" x14ac:dyDescent="0.35">
      <c r="A175" s="409" t="s">
        <v>845</v>
      </c>
      <c r="B175" s="410" t="s">
        <v>846</v>
      </c>
      <c r="C175" s="411">
        <v>1</v>
      </c>
    </row>
    <row r="176" spans="1:3" ht="15" thickBot="1" x14ac:dyDescent="0.4">
      <c r="A176" s="412" t="s">
        <v>498</v>
      </c>
      <c r="B176" s="413" t="s">
        <v>847</v>
      </c>
      <c r="C176" s="414">
        <v>3</v>
      </c>
    </row>
  </sheetData>
  <mergeCells count="45">
    <mergeCell ref="A151:A152"/>
    <mergeCell ref="A156:N156"/>
    <mergeCell ref="A121:V121"/>
    <mergeCell ref="A123:N123"/>
    <mergeCell ref="A128:N128"/>
    <mergeCell ref="A133:N133"/>
    <mergeCell ref="A147:A148"/>
    <mergeCell ref="A149:A150"/>
    <mergeCell ref="A32:V32"/>
    <mergeCell ref="A35:E35"/>
    <mergeCell ref="A87:V87"/>
    <mergeCell ref="A89:N89"/>
    <mergeCell ref="A104:V104"/>
    <mergeCell ref="A106:N106"/>
    <mergeCell ref="H28:I28"/>
    <mergeCell ref="N28:O28"/>
    <mergeCell ref="H29:I29"/>
    <mergeCell ref="N29:O29"/>
    <mergeCell ref="H30:I30"/>
    <mergeCell ref="N30:O30"/>
    <mergeCell ref="A18:F18"/>
    <mergeCell ref="I18:V18"/>
    <mergeCell ref="A25:V25"/>
    <mergeCell ref="A27:E27"/>
    <mergeCell ref="H27:L27"/>
    <mergeCell ref="N27:R27"/>
    <mergeCell ref="G10:H10"/>
    <mergeCell ref="M10:N10"/>
    <mergeCell ref="F11:G11"/>
    <mergeCell ref="M11:N11"/>
    <mergeCell ref="M12:N12"/>
    <mergeCell ref="A16:V16"/>
    <mergeCell ref="A4:V4"/>
    <mergeCell ref="A6:V6"/>
    <mergeCell ref="A8:D8"/>
    <mergeCell ref="G8:K8"/>
    <mergeCell ref="M8:Q8"/>
    <mergeCell ref="G9:H9"/>
    <mergeCell ref="M9:N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621E0-819A-46FE-AAA5-21BD18B47C48}">
  <dimension ref="A1:AW34"/>
  <sheetViews>
    <sheetView showGridLines="0" zoomScale="90" zoomScaleNormal="90" workbookViewId="0">
      <pane xSplit="1" topLeftCell="AA1" activePane="topRight" state="frozen"/>
      <selection pane="topRight" activeCell="T18" sqref="T18:AQ28"/>
    </sheetView>
  </sheetViews>
  <sheetFormatPr defaultColWidth="9.1796875" defaultRowHeight="15.5" x14ac:dyDescent="0.35"/>
  <cols>
    <col min="1" max="1" width="71.1796875" style="55" customWidth="1"/>
    <col min="2" max="43" width="9.1796875" style="55"/>
    <col min="44" max="49" width="8.81640625" style="55" customWidth="1"/>
    <col min="50" max="16384" width="9.1796875" style="55"/>
  </cols>
  <sheetData>
    <row r="1" spans="1:49" x14ac:dyDescent="0.35">
      <c r="A1" s="415" t="s">
        <v>848</v>
      </c>
    </row>
    <row r="2" spans="1:49" x14ac:dyDescent="0.35">
      <c r="A2" s="415"/>
    </row>
    <row r="3" spans="1:49" x14ac:dyDescent="0.35">
      <c r="A3" s="415"/>
    </row>
    <row r="4" spans="1:49" x14ac:dyDescent="0.35">
      <c r="A4" s="416" t="s">
        <v>849</v>
      </c>
      <c r="B4" s="417">
        <v>2023</v>
      </c>
      <c r="C4" s="418"/>
      <c r="D4" s="418"/>
      <c r="E4" s="418"/>
      <c r="F4" s="418"/>
      <c r="G4" s="418"/>
      <c r="H4" s="418"/>
      <c r="I4" s="418"/>
      <c r="J4" s="418"/>
      <c r="K4" s="418"/>
      <c r="L4" s="418"/>
      <c r="M4" s="418"/>
      <c r="N4" s="418"/>
      <c r="O4" s="418"/>
      <c r="P4" s="418"/>
      <c r="Q4" s="418"/>
      <c r="R4" s="418"/>
      <c r="S4" s="418"/>
      <c r="T4" s="418"/>
      <c r="U4" s="418"/>
      <c r="V4" s="418"/>
      <c r="W4" s="418"/>
      <c r="X4" s="418"/>
      <c r="Y4" s="419"/>
      <c r="Z4" s="420">
        <v>2024</v>
      </c>
      <c r="AA4" s="420"/>
      <c r="AB4" s="420"/>
      <c r="AC4" s="420"/>
      <c r="AD4" s="420"/>
      <c r="AE4" s="420"/>
      <c r="AF4" s="420"/>
      <c r="AG4" s="420"/>
      <c r="AH4" s="420"/>
      <c r="AI4" s="420"/>
      <c r="AJ4" s="420"/>
      <c r="AK4" s="420"/>
      <c r="AL4" s="420"/>
      <c r="AM4" s="420"/>
      <c r="AN4" s="420"/>
      <c r="AO4" s="420"/>
      <c r="AP4" s="420"/>
      <c r="AQ4" s="420"/>
      <c r="AR4" s="420"/>
      <c r="AS4" s="420"/>
      <c r="AT4" s="420"/>
      <c r="AU4" s="420"/>
      <c r="AV4" s="420"/>
      <c r="AW4" s="421"/>
    </row>
    <row r="5" spans="1:49" x14ac:dyDescent="0.35">
      <c r="A5" s="416"/>
      <c r="B5" s="422" t="s">
        <v>850</v>
      </c>
      <c r="C5" s="423"/>
      <c r="D5" s="422" t="s">
        <v>851</v>
      </c>
      <c r="E5" s="423"/>
      <c r="F5" s="422" t="s">
        <v>852</v>
      </c>
      <c r="G5" s="423"/>
      <c r="H5" s="422" t="s">
        <v>853</v>
      </c>
      <c r="I5" s="423"/>
      <c r="J5" s="422" t="s">
        <v>777</v>
      </c>
      <c r="K5" s="423"/>
      <c r="L5" s="422" t="s">
        <v>854</v>
      </c>
      <c r="M5" s="423"/>
      <c r="N5" s="422" t="s">
        <v>855</v>
      </c>
      <c r="O5" s="423"/>
      <c r="P5" s="422" t="s">
        <v>856</v>
      </c>
      <c r="Q5" s="423"/>
      <c r="R5" s="422" t="s">
        <v>857</v>
      </c>
      <c r="S5" s="423"/>
      <c r="T5" s="422" t="s">
        <v>858</v>
      </c>
      <c r="U5" s="423"/>
      <c r="V5" s="422" t="s">
        <v>859</v>
      </c>
      <c r="W5" s="423"/>
      <c r="X5" s="422" t="s">
        <v>860</v>
      </c>
      <c r="Y5" s="423"/>
      <c r="Z5" s="424" t="s">
        <v>850</v>
      </c>
      <c r="AA5" s="425"/>
      <c r="AB5" s="424" t="s">
        <v>851</v>
      </c>
      <c r="AC5" s="425"/>
      <c r="AD5" s="424" t="s">
        <v>852</v>
      </c>
      <c r="AE5" s="425"/>
      <c r="AF5" s="424" t="s">
        <v>853</v>
      </c>
      <c r="AG5" s="425"/>
      <c r="AH5" s="424" t="s">
        <v>777</v>
      </c>
      <c r="AI5" s="425"/>
      <c r="AJ5" s="424" t="s">
        <v>854</v>
      </c>
      <c r="AK5" s="425"/>
      <c r="AL5" s="424" t="s">
        <v>855</v>
      </c>
      <c r="AM5" s="425"/>
      <c r="AN5" s="424" t="s">
        <v>856</v>
      </c>
      <c r="AO5" s="425"/>
      <c r="AP5" s="424" t="s">
        <v>857</v>
      </c>
      <c r="AQ5" s="425"/>
      <c r="AR5" s="424" t="s">
        <v>858</v>
      </c>
      <c r="AS5" s="425"/>
      <c r="AT5" s="424" t="s">
        <v>859</v>
      </c>
      <c r="AU5" s="425"/>
      <c r="AV5" s="424" t="s">
        <v>860</v>
      </c>
      <c r="AW5" s="425"/>
    </row>
    <row r="6" spans="1:49" x14ac:dyDescent="0.35">
      <c r="A6" s="416"/>
      <c r="B6" s="426" t="s">
        <v>861</v>
      </c>
      <c r="C6" s="426" t="s">
        <v>862</v>
      </c>
      <c r="D6" s="426" t="s">
        <v>861</v>
      </c>
      <c r="E6" s="426" t="s">
        <v>862</v>
      </c>
      <c r="F6" s="426" t="s">
        <v>861</v>
      </c>
      <c r="G6" s="426" t="s">
        <v>862</v>
      </c>
      <c r="H6" s="426" t="s">
        <v>861</v>
      </c>
      <c r="I6" s="426" t="s">
        <v>862</v>
      </c>
      <c r="J6" s="426" t="s">
        <v>861</v>
      </c>
      <c r="K6" s="426" t="s">
        <v>862</v>
      </c>
      <c r="L6" s="426" t="s">
        <v>861</v>
      </c>
      <c r="M6" s="426" t="s">
        <v>862</v>
      </c>
      <c r="N6" s="426" t="s">
        <v>861</v>
      </c>
      <c r="O6" s="426" t="s">
        <v>862</v>
      </c>
      <c r="P6" s="426" t="s">
        <v>861</v>
      </c>
      <c r="Q6" s="426" t="s">
        <v>862</v>
      </c>
      <c r="R6" s="426" t="s">
        <v>861</v>
      </c>
      <c r="S6" s="426" t="s">
        <v>862</v>
      </c>
      <c r="T6" s="426" t="s">
        <v>861</v>
      </c>
      <c r="U6" s="426" t="s">
        <v>862</v>
      </c>
      <c r="V6" s="426" t="s">
        <v>861</v>
      </c>
      <c r="W6" s="426" t="s">
        <v>862</v>
      </c>
      <c r="X6" s="426" t="s">
        <v>861</v>
      </c>
      <c r="Y6" s="426" t="s">
        <v>862</v>
      </c>
      <c r="Z6" s="427" t="s">
        <v>861</v>
      </c>
      <c r="AA6" s="427" t="s">
        <v>862</v>
      </c>
      <c r="AB6" s="427" t="s">
        <v>861</v>
      </c>
      <c r="AC6" s="427" t="s">
        <v>862</v>
      </c>
      <c r="AD6" s="427" t="s">
        <v>861</v>
      </c>
      <c r="AE6" s="427" t="s">
        <v>862</v>
      </c>
      <c r="AF6" s="427" t="s">
        <v>861</v>
      </c>
      <c r="AG6" s="427" t="s">
        <v>862</v>
      </c>
      <c r="AH6" s="427" t="s">
        <v>861</v>
      </c>
      <c r="AI6" s="427" t="s">
        <v>862</v>
      </c>
      <c r="AJ6" s="427" t="s">
        <v>861</v>
      </c>
      <c r="AK6" s="427" t="s">
        <v>862</v>
      </c>
      <c r="AL6" s="427" t="s">
        <v>861</v>
      </c>
      <c r="AM6" s="427" t="s">
        <v>862</v>
      </c>
      <c r="AN6" s="427" t="s">
        <v>861</v>
      </c>
      <c r="AO6" s="427" t="s">
        <v>862</v>
      </c>
      <c r="AP6" s="427" t="s">
        <v>861</v>
      </c>
      <c r="AQ6" s="427" t="s">
        <v>862</v>
      </c>
      <c r="AR6" s="427" t="s">
        <v>861</v>
      </c>
      <c r="AS6" s="427" t="s">
        <v>862</v>
      </c>
      <c r="AT6" s="427" t="s">
        <v>861</v>
      </c>
      <c r="AU6" s="427" t="s">
        <v>862</v>
      </c>
      <c r="AV6" s="427" t="s">
        <v>861</v>
      </c>
      <c r="AW6" s="427" t="s">
        <v>862</v>
      </c>
    </row>
    <row r="7" spans="1:49" x14ac:dyDescent="0.35">
      <c r="A7" s="428" t="s">
        <v>863</v>
      </c>
      <c r="B7" s="429">
        <v>50.077658426273302</v>
      </c>
      <c r="C7" s="429">
        <v>43.682359565160901</v>
      </c>
      <c r="D7" s="429">
        <v>42.8849597689292</v>
      </c>
      <c r="E7" s="429">
        <v>42.793431428339098</v>
      </c>
      <c r="F7" s="429">
        <v>43.019862114248198</v>
      </c>
      <c r="G7" s="429">
        <v>45.321667390360403</v>
      </c>
      <c r="H7" s="429">
        <v>48.512544145301099</v>
      </c>
      <c r="I7" s="429">
        <v>50.272072432594697</v>
      </c>
      <c r="J7" s="429">
        <v>43.268614947011102</v>
      </c>
      <c r="K7" s="429">
        <v>35.515960701047199</v>
      </c>
      <c r="L7" s="429">
        <v>38.078070847470002</v>
      </c>
      <c r="M7" s="429">
        <v>39.270787586005</v>
      </c>
      <c r="N7" s="429">
        <v>42.1362040288302</v>
      </c>
      <c r="O7" s="429">
        <v>42.786277168932997</v>
      </c>
      <c r="P7" s="429">
        <v>39.808013122535201</v>
      </c>
      <c r="Q7" s="429">
        <v>38.775142406590902</v>
      </c>
      <c r="R7" s="429">
        <v>39.5924269346241</v>
      </c>
      <c r="S7" s="429">
        <v>41.875955231963403</v>
      </c>
      <c r="T7" s="429">
        <v>42.9138738536613</v>
      </c>
      <c r="U7" s="429">
        <v>43.546961036236802</v>
      </c>
      <c r="V7" s="429">
        <v>45.120786661849003</v>
      </c>
      <c r="W7" s="429">
        <v>49.731165088513798</v>
      </c>
      <c r="X7" s="429">
        <v>47.522367040371101</v>
      </c>
      <c r="Y7" s="429">
        <v>51.771931276026599</v>
      </c>
      <c r="Z7" s="429">
        <v>52.979935818612603</v>
      </c>
      <c r="AA7" s="429">
        <v>50.791533546325901</v>
      </c>
      <c r="AB7" s="429">
        <v>49.791127167630002</v>
      </c>
      <c r="AC7" s="429">
        <v>49.976735015772903</v>
      </c>
      <c r="AD7" s="429">
        <v>52.243794608027301</v>
      </c>
      <c r="AE7" s="429">
        <v>57.474983343380202</v>
      </c>
      <c r="AF7" s="429">
        <v>57.4653049351992</v>
      </c>
      <c r="AG7" s="429">
        <v>53.038229128129203</v>
      </c>
      <c r="AH7" s="429">
        <v>51.096821369944799</v>
      </c>
      <c r="AI7" s="429">
        <v>48.689999422932701</v>
      </c>
      <c r="AJ7" s="429">
        <v>48.943587243317701</v>
      </c>
      <c r="AK7" s="429">
        <v>51.507137204326298</v>
      </c>
      <c r="AL7" s="429">
        <v>53.008566818248497</v>
      </c>
      <c r="AM7" s="429">
        <v>53.8983598707051</v>
      </c>
      <c r="AN7" s="429">
        <v>54.131327732104701</v>
      </c>
      <c r="AO7" s="429">
        <v>53.920766255958299</v>
      </c>
      <c r="AP7" s="429">
        <v>54.472243985955103</v>
      </c>
      <c r="AQ7" s="429">
        <v>56.155186841725602</v>
      </c>
      <c r="AR7" s="429">
        <v>57.0587815665573</v>
      </c>
      <c r="AS7" s="429">
        <v>57.153629571810903</v>
      </c>
      <c r="AT7" s="429">
        <v>58.913196200753099</v>
      </c>
      <c r="AU7" s="429">
        <v>61.7187846270485</v>
      </c>
      <c r="AV7" s="429">
        <v>62.4980254497587</v>
      </c>
      <c r="AW7" s="429">
        <v>63.766744613328903</v>
      </c>
    </row>
    <row r="8" spans="1:49" x14ac:dyDescent="0.35">
      <c r="A8" s="428" t="s">
        <v>864</v>
      </c>
      <c r="B8" s="429">
        <v>71.904302019315196</v>
      </c>
      <c r="C8" s="429">
        <v>59.022913256955803</v>
      </c>
      <c r="D8" s="429">
        <v>58.804856115107903</v>
      </c>
      <c r="E8" s="429">
        <v>56.031290074377999</v>
      </c>
      <c r="F8" s="429">
        <v>52.507682593138298</v>
      </c>
      <c r="G8" s="429">
        <v>53.2716579959285</v>
      </c>
      <c r="H8" s="429">
        <v>55.766170368562399</v>
      </c>
      <c r="I8" s="429">
        <v>61.291329479768798</v>
      </c>
      <c r="J8" s="429">
        <v>62.604145077720197</v>
      </c>
      <c r="K8" s="429">
        <v>53.525115473441097</v>
      </c>
      <c r="L8" s="429">
        <v>51.425330341560702</v>
      </c>
      <c r="M8" s="429">
        <v>55.124661912957897</v>
      </c>
      <c r="N8" s="429">
        <v>56.2574047954866</v>
      </c>
      <c r="O8" s="429">
        <v>59.815751093826002</v>
      </c>
      <c r="P8" s="429">
        <v>62.833025586916399</v>
      </c>
      <c r="Q8" s="429">
        <v>64.755285412262197</v>
      </c>
      <c r="R8" s="429">
        <v>68.187044534412905</v>
      </c>
      <c r="S8" s="429">
        <v>68.341557440246703</v>
      </c>
      <c r="T8" s="429">
        <v>74.314603536794095</v>
      </c>
      <c r="U8" s="429">
        <v>92.067290392227406</v>
      </c>
      <c r="V8" s="429">
        <v>97.720650910499799</v>
      </c>
      <c r="W8" s="429">
        <v>113.121052631579</v>
      </c>
      <c r="X8" s="429">
        <v>129.61562306261601</v>
      </c>
      <c r="Y8" s="429">
        <v>146.55374351371401</v>
      </c>
      <c r="Z8" s="429">
        <v>77.981526404179903</v>
      </c>
      <c r="AA8" s="429">
        <v>75.938209331651905</v>
      </c>
      <c r="AB8" s="429">
        <v>76.470211291998595</v>
      </c>
      <c r="AC8" s="429">
        <v>81.219173135945098</v>
      </c>
      <c r="AD8" s="429">
        <v>84.981841763942896</v>
      </c>
      <c r="AE8" s="429">
        <v>85.947713679336303</v>
      </c>
      <c r="AF8" s="429">
        <v>87.7138511458122</v>
      </c>
      <c r="AG8" s="429">
        <v>86.285536159600994</v>
      </c>
      <c r="AH8" s="429">
        <v>83.976139294926895</v>
      </c>
      <c r="AI8" s="429">
        <v>83.456290941947103</v>
      </c>
      <c r="AJ8" s="429">
        <v>83.823098724610304</v>
      </c>
      <c r="AK8" s="429">
        <v>83.342960288808698</v>
      </c>
      <c r="AL8" s="429">
        <v>81.917795422699697</v>
      </c>
      <c r="AM8" s="429">
        <v>80.867273151387906</v>
      </c>
      <c r="AN8" s="429">
        <v>79.539192949907203</v>
      </c>
      <c r="AO8" s="429">
        <v>80.371352785145902</v>
      </c>
      <c r="AP8" s="429">
        <v>80.3619439071567</v>
      </c>
      <c r="AQ8" s="429">
        <v>79.239981785063705</v>
      </c>
      <c r="AR8" s="429">
        <v>78.634670804699596</v>
      </c>
      <c r="AS8" s="429">
        <v>78.807809640024402</v>
      </c>
      <c r="AT8" s="429">
        <v>80.477857444116395</v>
      </c>
      <c r="AU8" s="429">
        <v>81.884553174282203</v>
      </c>
      <c r="AV8" s="429">
        <v>81.591549295774598</v>
      </c>
      <c r="AW8" s="429">
        <v>87.944342507645203</v>
      </c>
    </row>
    <row r="9" spans="1:49" x14ac:dyDescent="0.35">
      <c r="A9" s="430" t="s">
        <v>20</v>
      </c>
      <c r="B9" s="431">
        <v>52.365263400045997</v>
      </c>
      <c r="C9" s="431">
        <v>45.474946450428398</v>
      </c>
      <c r="D9" s="431">
        <v>44.8112146820935</v>
      </c>
      <c r="E9" s="431">
        <v>44.604399845619398</v>
      </c>
      <c r="F9" s="431">
        <v>44.567876644115501</v>
      </c>
      <c r="G9" s="431">
        <v>46.602018141415599</v>
      </c>
      <c r="H9" s="431">
        <v>49.659961389961403</v>
      </c>
      <c r="I9" s="431">
        <v>51.897872158969797</v>
      </c>
      <c r="J9" s="431">
        <v>45.535598574437103</v>
      </c>
      <c r="K9" s="431">
        <v>37.512175610380503</v>
      </c>
      <c r="L9" s="431">
        <v>39.781840748520104</v>
      </c>
      <c r="M9" s="431">
        <v>41.324806473192901</v>
      </c>
      <c r="N9" s="431">
        <v>44.054872400907101</v>
      </c>
      <c r="O9" s="431">
        <v>45.017676848106497</v>
      </c>
      <c r="P9" s="431">
        <v>42.498428060658398</v>
      </c>
      <c r="Q9" s="431">
        <v>41.5954901454514</v>
      </c>
      <c r="R9" s="431">
        <v>42.507194541502699</v>
      </c>
      <c r="S9" s="431">
        <v>44.649465377467699</v>
      </c>
      <c r="T9" s="431">
        <v>45.724969997191202</v>
      </c>
      <c r="U9" s="431">
        <v>46.842363809663503</v>
      </c>
      <c r="V9" s="431">
        <v>48.4058121808987</v>
      </c>
      <c r="W9" s="431">
        <v>53.170097339389997</v>
      </c>
      <c r="X9" s="431">
        <v>51.022946572553998</v>
      </c>
      <c r="Y9" s="431">
        <v>55.171576708322199</v>
      </c>
      <c r="Z9" s="431">
        <v>56.4418634695881</v>
      </c>
      <c r="AA9" s="431">
        <v>54.338457629272</v>
      </c>
      <c r="AB9" s="431">
        <v>53.606578491108102</v>
      </c>
      <c r="AC9" s="431">
        <v>54.193090173720201</v>
      </c>
      <c r="AD9" s="431">
        <v>56.660533946605298</v>
      </c>
      <c r="AE9" s="431">
        <v>61.495858536319503</v>
      </c>
      <c r="AF9" s="431">
        <v>61.623299509366603</v>
      </c>
      <c r="AG9" s="431">
        <v>57.333387027491398</v>
      </c>
      <c r="AH9" s="431">
        <v>55.105380402023201</v>
      </c>
      <c r="AI9" s="431">
        <v>52.627836766022803</v>
      </c>
      <c r="AJ9" s="431">
        <v>52.720372359470097</v>
      </c>
      <c r="AK9" s="431">
        <v>54.963393603678902</v>
      </c>
      <c r="AL9" s="431">
        <v>56.235019678369397</v>
      </c>
      <c r="AM9" s="431">
        <v>56.9651714899599</v>
      </c>
      <c r="AN9" s="431">
        <v>57.0514139502652</v>
      </c>
      <c r="AO9" s="431">
        <v>56.845536476109203</v>
      </c>
      <c r="AP9" s="431">
        <v>57.246547659144497</v>
      </c>
      <c r="AQ9" s="431">
        <v>58.751760698645199</v>
      </c>
      <c r="AR9" s="431">
        <v>59.519314389725899</v>
      </c>
      <c r="AS9" s="431">
        <v>59.763980484934699</v>
      </c>
      <c r="AT9" s="431">
        <v>61.448894068637202</v>
      </c>
      <c r="AU9" s="431">
        <v>64.260575942915395</v>
      </c>
      <c r="AV9" s="431">
        <v>64.951766685361704</v>
      </c>
      <c r="AW9" s="431">
        <v>66.671467411271905</v>
      </c>
    </row>
    <row r="11" spans="1:49" x14ac:dyDescent="0.35">
      <c r="A11" s="415" t="s">
        <v>865</v>
      </c>
    </row>
    <row r="12" spans="1:49" x14ac:dyDescent="0.35">
      <c r="A12" s="121"/>
    </row>
    <row r="13" spans="1:49" x14ac:dyDescent="0.35">
      <c r="A13" s="121"/>
    </row>
    <row r="14" spans="1:49" x14ac:dyDescent="0.35">
      <c r="A14" s="432" t="s">
        <v>849</v>
      </c>
      <c r="B14" s="417">
        <v>2023</v>
      </c>
      <c r="C14" s="418"/>
      <c r="D14" s="418"/>
      <c r="E14" s="418"/>
      <c r="F14" s="418"/>
      <c r="G14" s="418"/>
      <c r="H14" s="418"/>
      <c r="I14" s="418"/>
      <c r="J14" s="418"/>
      <c r="K14" s="418"/>
      <c r="L14" s="418"/>
      <c r="M14" s="418"/>
      <c r="N14" s="418"/>
      <c r="O14" s="418"/>
      <c r="P14" s="418"/>
      <c r="Q14" s="418"/>
      <c r="R14" s="418"/>
      <c r="S14" s="418"/>
      <c r="T14" s="418"/>
      <c r="U14" s="418"/>
      <c r="V14" s="418"/>
      <c r="W14" s="418"/>
      <c r="X14" s="418"/>
      <c r="Y14" s="419"/>
      <c r="Z14" s="420">
        <v>2024</v>
      </c>
      <c r="AA14" s="420"/>
      <c r="AB14" s="420"/>
      <c r="AC14" s="420"/>
      <c r="AD14" s="420"/>
      <c r="AE14" s="420"/>
      <c r="AF14" s="420"/>
      <c r="AG14" s="420"/>
      <c r="AH14" s="420"/>
      <c r="AI14" s="420"/>
      <c r="AJ14" s="420"/>
      <c r="AK14" s="420"/>
      <c r="AL14" s="420"/>
      <c r="AM14" s="420"/>
      <c r="AN14" s="420"/>
      <c r="AO14" s="420"/>
      <c r="AP14" s="420"/>
      <c r="AQ14" s="420"/>
      <c r="AR14" s="420"/>
      <c r="AS14" s="420"/>
      <c r="AT14" s="420"/>
      <c r="AU14" s="420"/>
      <c r="AV14" s="420"/>
      <c r="AW14" s="421"/>
    </row>
    <row r="15" spans="1:49" x14ac:dyDescent="0.35">
      <c r="A15" s="432"/>
      <c r="B15" s="422" t="s">
        <v>850</v>
      </c>
      <c r="C15" s="423"/>
      <c r="D15" s="422" t="s">
        <v>851</v>
      </c>
      <c r="E15" s="423"/>
      <c r="F15" s="422" t="s">
        <v>852</v>
      </c>
      <c r="G15" s="423"/>
      <c r="H15" s="422" t="s">
        <v>853</v>
      </c>
      <c r="I15" s="423"/>
      <c r="J15" s="422" t="s">
        <v>777</v>
      </c>
      <c r="K15" s="423"/>
      <c r="L15" s="422" t="s">
        <v>854</v>
      </c>
      <c r="M15" s="423"/>
      <c r="N15" s="422" t="s">
        <v>855</v>
      </c>
      <c r="O15" s="423"/>
      <c r="P15" s="422" t="s">
        <v>856</v>
      </c>
      <c r="Q15" s="423"/>
      <c r="R15" s="422" t="s">
        <v>857</v>
      </c>
      <c r="S15" s="423"/>
      <c r="T15" s="422" t="s">
        <v>858</v>
      </c>
      <c r="U15" s="423"/>
      <c r="V15" s="422" t="s">
        <v>859</v>
      </c>
      <c r="W15" s="423"/>
      <c r="X15" s="422" t="s">
        <v>860</v>
      </c>
      <c r="Y15" s="423"/>
      <c r="Z15" s="424" t="s">
        <v>850</v>
      </c>
      <c r="AA15" s="425"/>
      <c r="AB15" s="424" t="s">
        <v>851</v>
      </c>
      <c r="AC15" s="425"/>
      <c r="AD15" s="424" t="s">
        <v>852</v>
      </c>
      <c r="AE15" s="425"/>
      <c r="AF15" s="424" t="s">
        <v>853</v>
      </c>
      <c r="AG15" s="425"/>
      <c r="AH15" s="424" t="s">
        <v>777</v>
      </c>
      <c r="AI15" s="425"/>
      <c r="AJ15" s="424" t="s">
        <v>854</v>
      </c>
      <c r="AK15" s="425"/>
      <c r="AL15" s="424" t="s">
        <v>855</v>
      </c>
      <c r="AM15" s="425"/>
      <c r="AN15" s="424" t="s">
        <v>856</v>
      </c>
      <c r="AO15" s="425"/>
      <c r="AP15" s="424" t="s">
        <v>857</v>
      </c>
      <c r="AQ15" s="425"/>
      <c r="AR15" s="424" t="s">
        <v>858</v>
      </c>
      <c r="AS15" s="425"/>
      <c r="AT15" s="424" t="s">
        <v>859</v>
      </c>
      <c r="AU15" s="425"/>
      <c r="AV15" s="424" t="s">
        <v>860</v>
      </c>
      <c r="AW15" s="425"/>
    </row>
    <row r="16" spans="1:49" x14ac:dyDescent="0.35">
      <c r="A16" s="432"/>
      <c r="B16" s="426" t="s">
        <v>861</v>
      </c>
      <c r="C16" s="426" t="s">
        <v>862</v>
      </c>
      <c r="D16" s="426" t="s">
        <v>861</v>
      </c>
      <c r="E16" s="426" t="s">
        <v>862</v>
      </c>
      <c r="F16" s="426" t="s">
        <v>861</v>
      </c>
      <c r="G16" s="426" t="s">
        <v>862</v>
      </c>
      <c r="H16" s="426" t="s">
        <v>861</v>
      </c>
      <c r="I16" s="426" t="s">
        <v>862</v>
      </c>
      <c r="J16" s="426" t="s">
        <v>861</v>
      </c>
      <c r="K16" s="426" t="s">
        <v>862</v>
      </c>
      <c r="L16" s="426" t="s">
        <v>861</v>
      </c>
      <c r="M16" s="426" t="s">
        <v>862</v>
      </c>
      <c r="N16" s="426" t="s">
        <v>861</v>
      </c>
      <c r="O16" s="426" t="s">
        <v>862</v>
      </c>
      <c r="P16" s="426" t="s">
        <v>861</v>
      </c>
      <c r="Q16" s="426" t="s">
        <v>862</v>
      </c>
      <c r="R16" s="426" t="s">
        <v>861</v>
      </c>
      <c r="S16" s="426" t="s">
        <v>862</v>
      </c>
      <c r="T16" s="426" t="s">
        <v>861</v>
      </c>
      <c r="U16" s="426" t="s">
        <v>862</v>
      </c>
      <c r="V16" s="426" t="s">
        <v>861</v>
      </c>
      <c r="W16" s="426" t="s">
        <v>862</v>
      </c>
      <c r="X16" s="426" t="s">
        <v>861</v>
      </c>
      <c r="Y16" s="426" t="s">
        <v>862</v>
      </c>
      <c r="Z16" s="427" t="s">
        <v>861</v>
      </c>
      <c r="AA16" s="427" t="s">
        <v>862</v>
      </c>
      <c r="AB16" s="427" t="s">
        <v>861</v>
      </c>
      <c r="AC16" s="427" t="s">
        <v>862</v>
      </c>
      <c r="AD16" s="427" t="s">
        <v>861</v>
      </c>
      <c r="AE16" s="427" t="s">
        <v>862</v>
      </c>
      <c r="AF16" s="427" t="s">
        <v>861</v>
      </c>
      <c r="AG16" s="427" t="s">
        <v>862</v>
      </c>
      <c r="AH16" s="427" t="s">
        <v>861</v>
      </c>
      <c r="AI16" s="427" t="s">
        <v>862</v>
      </c>
      <c r="AJ16" s="427" t="s">
        <v>861</v>
      </c>
      <c r="AK16" s="427" t="s">
        <v>862</v>
      </c>
      <c r="AL16" s="427" t="s">
        <v>861</v>
      </c>
      <c r="AM16" s="427" t="s">
        <v>862</v>
      </c>
      <c r="AN16" s="427" t="s">
        <v>861</v>
      </c>
      <c r="AO16" s="427" t="s">
        <v>862</v>
      </c>
      <c r="AP16" s="427" t="s">
        <v>861</v>
      </c>
      <c r="AQ16" s="427" t="s">
        <v>862</v>
      </c>
      <c r="AR16" s="427" t="s">
        <v>861</v>
      </c>
      <c r="AS16" s="427" t="s">
        <v>862</v>
      </c>
      <c r="AT16" s="427" t="s">
        <v>861</v>
      </c>
      <c r="AU16" s="427" t="s">
        <v>862</v>
      </c>
      <c r="AV16" s="427" t="s">
        <v>861</v>
      </c>
      <c r="AW16" s="427" t="s">
        <v>862</v>
      </c>
    </row>
    <row r="17" spans="1:49" x14ac:dyDescent="0.35">
      <c r="A17" s="433" t="s">
        <v>863</v>
      </c>
      <c r="B17" s="434"/>
      <c r="C17" s="434"/>
      <c r="D17" s="434"/>
      <c r="E17" s="434"/>
      <c r="F17" s="434"/>
      <c r="G17" s="434"/>
      <c r="H17" s="434"/>
      <c r="I17" s="434"/>
      <c r="J17" s="434"/>
      <c r="K17" s="434"/>
      <c r="L17" s="434"/>
      <c r="M17" s="434"/>
      <c r="N17" s="434"/>
      <c r="O17" s="434"/>
      <c r="P17" s="434"/>
      <c r="Q17" s="434"/>
      <c r="R17" s="434"/>
      <c r="S17" s="434"/>
      <c r="T17" s="434"/>
      <c r="U17" s="434"/>
      <c r="V17" s="434"/>
      <c r="W17" s="434"/>
      <c r="X17" s="434"/>
      <c r="Y17" s="434"/>
      <c r="Z17" s="434"/>
      <c r="AA17" s="434"/>
      <c r="AB17" s="434"/>
      <c r="AC17" s="434"/>
      <c r="AD17" s="434"/>
      <c r="AE17" s="434"/>
      <c r="AF17" s="434"/>
      <c r="AG17" s="434"/>
      <c r="AH17" s="434"/>
      <c r="AI17" s="434"/>
      <c r="AJ17" s="434"/>
      <c r="AK17" s="434"/>
      <c r="AL17" s="434"/>
      <c r="AM17" s="434"/>
      <c r="AN17" s="434"/>
      <c r="AO17" s="434"/>
      <c r="AP17" s="434"/>
      <c r="AQ17" s="434"/>
      <c r="AR17" s="434"/>
      <c r="AS17" s="434"/>
      <c r="AT17" s="434"/>
      <c r="AU17" s="434"/>
      <c r="AV17" s="434"/>
      <c r="AW17" s="434"/>
    </row>
    <row r="18" spans="1:49" x14ac:dyDescent="0.35">
      <c r="A18" s="435" t="s">
        <v>866</v>
      </c>
      <c r="B18" s="435">
        <v>18356</v>
      </c>
      <c r="C18" s="435">
        <v>22026</v>
      </c>
      <c r="D18" s="435">
        <v>23176</v>
      </c>
      <c r="E18" s="435">
        <v>23562</v>
      </c>
      <c r="F18" s="435">
        <v>23326</v>
      </c>
      <c r="G18" s="435">
        <v>21987</v>
      </c>
      <c r="H18" s="435">
        <v>20755</v>
      </c>
      <c r="I18" s="435">
        <v>18911</v>
      </c>
      <c r="J18" s="435">
        <v>20705</v>
      </c>
      <c r="K18" s="435">
        <v>26752</v>
      </c>
      <c r="L18" s="435">
        <v>26400</v>
      </c>
      <c r="M18" s="435">
        <v>26307</v>
      </c>
      <c r="N18" s="435">
        <v>25999</v>
      </c>
      <c r="O18" s="435">
        <v>26225</v>
      </c>
      <c r="P18" s="435">
        <v>27603</v>
      </c>
      <c r="Q18" s="435">
        <v>29998</v>
      </c>
      <c r="R18" s="435">
        <v>31502</v>
      </c>
      <c r="S18" s="435">
        <v>32067</v>
      </c>
      <c r="T18" s="435">
        <v>34446</v>
      </c>
      <c r="U18" s="435">
        <v>36891</v>
      </c>
      <c r="V18" s="435">
        <v>37429</v>
      </c>
      <c r="W18" s="435">
        <v>35089</v>
      </c>
      <c r="X18" s="435">
        <v>34834</v>
      </c>
      <c r="Y18" s="435">
        <v>34821</v>
      </c>
      <c r="Z18" s="435">
        <v>31681</v>
      </c>
      <c r="AA18" s="435">
        <v>32131</v>
      </c>
      <c r="AB18" s="435">
        <v>32888</v>
      </c>
      <c r="AC18" s="435">
        <v>33774</v>
      </c>
      <c r="AD18" s="435">
        <v>32724</v>
      </c>
      <c r="AE18" s="435">
        <v>29535</v>
      </c>
      <c r="AF18" s="435">
        <v>28840</v>
      </c>
      <c r="AG18" s="435">
        <v>30296</v>
      </c>
      <c r="AH18" s="435">
        <v>31358</v>
      </c>
      <c r="AI18" s="435">
        <v>32608</v>
      </c>
      <c r="AJ18" s="435">
        <v>32753</v>
      </c>
      <c r="AK18" s="435">
        <v>31971</v>
      </c>
      <c r="AL18" s="435">
        <v>31833</v>
      </c>
      <c r="AM18" s="435">
        <v>31076</v>
      </c>
      <c r="AN18" s="435">
        <v>30828</v>
      </c>
      <c r="AO18" s="435">
        <v>31066</v>
      </c>
      <c r="AP18" s="435">
        <v>32121</v>
      </c>
      <c r="AQ18" s="435">
        <v>32277</v>
      </c>
      <c r="AR18" s="435">
        <v>32631</v>
      </c>
      <c r="AS18" s="435">
        <v>33362</v>
      </c>
      <c r="AT18" s="435">
        <v>33017</v>
      </c>
      <c r="AU18" s="435">
        <v>31709</v>
      </c>
      <c r="AV18" s="435">
        <v>31499</v>
      </c>
      <c r="AW18" s="435">
        <v>33080</v>
      </c>
    </row>
    <row r="19" spans="1:49" x14ac:dyDescent="0.35">
      <c r="A19" s="435" t="s">
        <v>867</v>
      </c>
      <c r="B19" s="435">
        <v>801</v>
      </c>
      <c r="C19" s="435">
        <v>769</v>
      </c>
      <c r="D19" s="435">
        <v>773</v>
      </c>
      <c r="E19" s="435">
        <v>766</v>
      </c>
      <c r="F19" s="435">
        <v>782</v>
      </c>
      <c r="G19" s="435">
        <v>794</v>
      </c>
      <c r="H19" s="435">
        <v>791</v>
      </c>
      <c r="I19" s="435">
        <v>820</v>
      </c>
      <c r="J19" s="435">
        <v>822</v>
      </c>
      <c r="K19" s="435">
        <v>779</v>
      </c>
      <c r="L19" s="435">
        <v>753</v>
      </c>
      <c r="M19" s="435">
        <v>757</v>
      </c>
      <c r="N19" s="435">
        <v>795</v>
      </c>
      <c r="O19" s="435">
        <v>803</v>
      </c>
      <c r="P19" s="435">
        <v>804</v>
      </c>
      <c r="Q19" s="435">
        <v>839</v>
      </c>
      <c r="R19" s="435">
        <v>887</v>
      </c>
      <c r="S19" s="435">
        <v>917</v>
      </c>
      <c r="T19" s="435">
        <v>931</v>
      </c>
      <c r="U19" s="435">
        <v>958</v>
      </c>
      <c r="V19" s="435">
        <v>1018</v>
      </c>
      <c r="W19" s="435">
        <v>1053</v>
      </c>
      <c r="X19" s="435">
        <v>1098</v>
      </c>
      <c r="Y19" s="435">
        <v>1161</v>
      </c>
      <c r="Z19" s="435">
        <v>1345</v>
      </c>
      <c r="AA19" s="435">
        <v>1354</v>
      </c>
      <c r="AB19" s="435">
        <v>1384</v>
      </c>
      <c r="AC19" s="435">
        <v>1396</v>
      </c>
      <c r="AD19" s="435">
        <v>1540</v>
      </c>
      <c r="AE19" s="435">
        <v>1611</v>
      </c>
      <c r="AF19" s="435">
        <v>1718</v>
      </c>
      <c r="AG19" s="435">
        <v>1763</v>
      </c>
      <c r="AH19" s="435">
        <v>1750</v>
      </c>
      <c r="AI19" s="435">
        <v>1639</v>
      </c>
      <c r="AJ19" s="435">
        <v>1683</v>
      </c>
      <c r="AK19" s="435">
        <v>1712</v>
      </c>
      <c r="AL19" s="435">
        <v>1787</v>
      </c>
      <c r="AM19" s="435">
        <v>1879</v>
      </c>
      <c r="AN19" s="435">
        <v>1912</v>
      </c>
      <c r="AO19" s="435">
        <v>1827</v>
      </c>
      <c r="AP19" s="435">
        <v>1859</v>
      </c>
      <c r="AQ19" s="435">
        <v>1886</v>
      </c>
      <c r="AR19" s="435">
        <v>1914</v>
      </c>
      <c r="AS19" s="435">
        <v>1992</v>
      </c>
      <c r="AT19" s="435">
        <v>2019</v>
      </c>
      <c r="AU19" s="435">
        <v>2045</v>
      </c>
      <c r="AV19" s="435">
        <v>2100</v>
      </c>
      <c r="AW19" s="435">
        <v>2225</v>
      </c>
    </row>
    <row r="20" spans="1:49" x14ac:dyDescent="0.35">
      <c r="A20" s="435" t="s">
        <v>868</v>
      </c>
      <c r="B20" s="435">
        <v>227</v>
      </c>
      <c r="C20" s="435">
        <v>219</v>
      </c>
      <c r="D20" s="435">
        <v>217</v>
      </c>
      <c r="E20" s="435">
        <v>207</v>
      </c>
      <c r="F20" s="435">
        <v>198</v>
      </c>
      <c r="G20" s="435">
        <v>189</v>
      </c>
      <c r="H20" s="435">
        <v>200</v>
      </c>
      <c r="I20" s="435">
        <v>204</v>
      </c>
      <c r="J20" s="435">
        <v>213</v>
      </c>
      <c r="K20" s="435">
        <v>202</v>
      </c>
      <c r="L20" s="435">
        <v>202</v>
      </c>
      <c r="M20" s="435">
        <v>209</v>
      </c>
      <c r="N20" s="435">
        <v>207</v>
      </c>
      <c r="O20" s="435">
        <v>200</v>
      </c>
      <c r="P20" s="435">
        <v>191</v>
      </c>
      <c r="Q20" s="435">
        <v>185</v>
      </c>
      <c r="R20" s="435">
        <v>201</v>
      </c>
      <c r="S20" s="435">
        <v>201</v>
      </c>
      <c r="T20" s="435">
        <v>217</v>
      </c>
      <c r="U20" s="435">
        <v>230</v>
      </c>
      <c r="V20" s="435">
        <v>244</v>
      </c>
      <c r="W20" s="435">
        <v>238</v>
      </c>
      <c r="X20" s="435">
        <v>229</v>
      </c>
      <c r="Y20" s="435">
        <v>226</v>
      </c>
      <c r="Z20" s="435">
        <v>256</v>
      </c>
      <c r="AA20" s="435">
        <v>262</v>
      </c>
      <c r="AB20" s="435">
        <v>272</v>
      </c>
      <c r="AC20" s="435">
        <v>278</v>
      </c>
      <c r="AD20" s="435">
        <v>287</v>
      </c>
      <c r="AE20" s="435">
        <v>318</v>
      </c>
      <c r="AF20" s="435">
        <v>327</v>
      </c>
      <c r="AG20" s="435">
        <v>322</v>
      </c>
      <c r="AH20" s="435">
        <v>339</v>
      </c>
      <c r="AI20" s="435">
        <v>354</v>
      </c>
      <c r="AJ20" s="435">
        <v>374</v>
      </c>
      <c r="AK20" s="435">
        <v>377</v>
      </c>
      <c r="AL20" s="435">
        <v>409</v>
      </c>
      <c r="AM20" s="435">
        <v>400</v>
      </c>
      <c r="AN20" s="435">
        <v>411</v>
      </c>
      <c r="AO20" s="435">
        <v>404</v>
      </c>
      <c r="AP20" s="435">
        <v>419</v>
      </c>
      <c r="AQ20" s="435">
        <v>433</v>
      </c>
      <c r="AR20" s="435">
        <v>441</v>
      </c>
      <c r="AS20" s="435">
        <v>458</v>
      </c>
      <c r="AT20" s="435">
        <v>485</v>
      </c>
      <c r="AU20" s="435">
        <v>475</v>
      </c>
      <c r="AV20" s="435">
        <v>521</v>
      </c>
      <c r="AW20" s="435">
        <v>553</v>
      </c>
    </row>
    <row r="21" spans="1:49" ht="16" thickBot="1" x14ac:dyDescent="0.4">
      <c r="A21" s="436" t="s">
        <v>869</v>
      </c>
      <c r="B21" s="436">
        <v>73</v>
      </c>
      <c r="C21" s="436">
        <v>75</v>
      </c>
      <c r="D21" s="436">
        <v>69</v>
      </c>
      <c r="E21" s="436">
        <v>67</v>
      </c>
      <c r="F21" s="436">
        <v>62</v>
      </c>
      <c r="G21" s="436">
        <v>60</v>
      </c>
      <c r="H21" s="436">
        <v>57</v>
      </c>
      <c r="I21" s="436">
        <v>56</v>
      </c>
      <c r="J21" s="436">
        <v>57</v>
      </c>
      <c r="K21" s="436">
        <v>54</v>
      </c>
      <c r="L21" s="436">
        <v>56</v>
      </c>
      <c r="M21" s="436">
        <v>51</v>
      </c>
      <c r="N21" s="436">
        <v>54</v>
      </c>
      <c r="O21" s="436">
        <v>55</v>
      </c>
      <c r="P21" s="436">
        <v>55</v>
      </c>
      <c r="Q21" s="436">
        <v>51</v>
      </c>
      <c r="R21" s="436">
        <v>52</v>
      </c>
      <c r="S21" s="436">
        <v>53</v>
      </c>
      <c r="T21" s="436">
        <v>63</v>
      </c>
      <c r="U21" s="436">
        <v>59</v>
      </c>
      <c r="V21" s="436">
        <v>55</v>
      </c>
      <c r="W21" s="436">
        <v>55</v>
      </c>
      <c r="X21" s="436">
        <v>53</v>
      </c>
      <c r="Y21" s="436">
        <v>53</v>
      </c>
      <c r="Z21" s="436">
        <v>61</v>
      </c>
      <c r="AA21" s="436">
        <v>57</v>
      </c>
      <c r="AB21" s="436">
        <v>56</v>
      </c>
      <c r="AC21" s="436">
        <v>56</v>
      </c>
      <c r="AD21" s="436">
        <v>56</v>
      </c>
      <c r="AE21" s="436">
        <v>55</v>
      </c>
      <c r="AF21" s="436">
        <v>56</v>
      </c>
      <c r="AG21" s="436">
        <v>55</v>
      </c>
      <c r="AH21" s="436">
        <v>58</v>
      </c>
      <c r="AI21" s="436">
        <v>57</v>
      </c>
      <c r="AJ21" s="436">
        <v>58</v>
      </c>
      <c r="AK21" s="436">
        <v>57</v>
      </c>
      <c r="AL21" s="436">
        <v>56</v>
      </c>
      <c r="AM21" s="436">
        <v>57</v>
      </c>
      <c r="AN21" s="436">
        <v>56</v>
      </c>
      <c r="AO21" s="436">
        <v>60</v>
      </c>
      <c r="AP21" s="436">
        <v>62</v>
      </c>
      <c r="AQ21" s="436">
        <v>59</v>
      </c>
      <c r="AR21" s="436">
        <v>59</v>
      </c>
      <c r="AS21" s="436">
        <v>60</v>
      </c>
      <c r="AT21" s="436">
        <v>65</v>
      </c>
      <c r="AU21" s="436">
        <v>65</v>
      </c>
      <c r="AV21" s="436">
        <v>65</v>
      </c>
      <c r="AW21" s="436">
        <v>64</v>
      </c>
    </row>
    <row r="22" spans="1:49" x14ac:dyDescent="0.35">
      <c r="A22" s="437" t="s">
        <v>20</v>
      </c>
      <c r="B22" s="437">
        <v>19457</v>
      </c>
      <c r="C22" s="437">
        <v>23089</v>
      </c>
      <c r="D22" s="437">
        <v>24235</v>
      </c>
      <c r="E22" s="437">
        <v>24602</v>
      </c>
      <c r="F22" s="437">
        <v>24368</v>
      </c>
      <c r="G22" s="437">
        <v>23030</v>
      </c>
      <c r="H22" s="437">
        <v>21803</v>
      </c>
      <c r="I22" s="437">
        <v>19991</v>
      </c>
      <c r="J22" s="437">
        <v>21797</v>
      </c>
      <c r="K22" s="437">
        <v>27787</v>
      </c>
      <c r="L22" s="437">
        <v>27411</v>
      </c>
      <c r="M22" s="437">
        <v>27324</v>
      </c>
      <c r="N22" s="437">
        <v>27055</v>
      </c>
      <c r="O22" s="437">
        <v>27283</v>
      </c>
      <c r="P22" s="437">
        <v>28653</v>
      </c>
      <c r="Q22" s="437">
        <v>31073</v>
      </c>
      <c r="R22" s="437">
        <v>32642</v>
      </c>
      <c r="S22" s="437">
        <v>33238</v>
      </c>
      <c r="T22" s="437">
        <v>35657</v>
      </c>
      <c r="U22" s="437">
        <v>38138</v>
      </c>
      <c r="V22" s="437">
        <v>38746</v>
      </c>
      <c r="W22" s="437">
        <v>36435</v>
      </c>
      <c r="X22" s="437">
        <v>36214</v>
      </c>
      <c r="Y22" s="437">
        <v>36261</v>
      </c>
      <c r="Z22" s="437">
        <v>33343</v>
      </c>
      <c r="AA22" s="437">
        <v>33804</v>
      </c>
      <c r="AB22" s="437">
        <v>34600</v>
      </c>
      <c r="AC22" s="437">
        <v>35504</v>
      </c>
      <c r="AD22" s="437">
        <v>34607</v>
      </c>
      <c r="AE22" s="437">
        <v>31519</v>
      </c>
      <c r="AF22" s="437">
        <v>30941</v>
      </c>
      <c r="AG22" s="437">
        <v>32436</v>
      </c>
      <c r="AH22" s="437">
        <v>33505</v>
      </c>
      <c r="AI22" s="437">
        <v>34658</v>
      </c>
      <c r="AJ22" s="437">
        <v>34868</v>
      </c>
      <c r="AK22" s="437">
        <v>34117</v>
      </c>
      <c r="AL22" s="437">
        <v>34085</v>
      </c>
      <c r="AM22" s="437">
        <v>33412</v>
      </c>
      <c r="AN22" s="437">
        <v>33207</v>
      </c>
      <c r="AO22" s="437">
        <v>33357</v>
      </c>
      <c r="AP22" s="437">
        <v>34461</v>
      </c>
      <c r="AQ22" s="437">
        <v>34655</v>
      </c>
      <c r="AR22" s="437">
        <v>35045</v>
      </c>
      <c r="AS22" s="437">
        <v>35872</v>
      </c>
      <c r="AT22" s="437">
        <v>35586</v>
      </c>
      <c r="AU22" s="437">
        <v>34294</v>
      </c>
      <c r="AV22" s="437">
        <v>34185</v>
      </c>
      <c r="AW22" s="437">
        <v>35922</v>
      </c>
    </row>
    <row r="23" spans="1:49" x14ac:dyDescent="0.35">
      <c r="A23" s="433" t="s">
        <v>864</v>
      </c>
      <c r="B23" s="434"/>
      <c r="C23" s="434"/>
      <c r="D23" s="434"/>
      <c r="E23" s="434"/>
      <c r="F23" s="434"/>
      <c r="G23" s="434"/>
      <c r="H23" s="434"/>
      <c r="I23" s="434"/>
      <c r="J23" s="434"/>
      <c r="K23" s="434"/>
      <c r="L23" s="434"/>
      <c r="M23" s="434"/>
      <c r="N23" s="434"/>
      <c r="O23" s="434"/>
      <c r="P23" s="434"/>
      <c r="Q23" s="434"/>
      <c r="R23" s="434"/>
      <c r="S23" s="434"/>
      <c r="T23" s="434"/>
      <c r="U23" s="434"/>
      <c r="V23" s="434"/>
      <c r="W23" s="434"/>
      <c r="X23" s="434"/>
      <c r="Y23" s="434"/>
      <c r="Z23" s="434"/>
      <c r="AA23" s="434"/>
      <c r="AB23" s="434"/>
      <c r="AC23" s="434"/>
      <c r="AD23" s="434"/>
      <c r="AE23" s="434"/>
      <c r="AF23" s="434"/>
      <c r="AG23" s="434"/>
      <c r="AH23" s="434"/>
      <c r="AI23" s="434"/>
      <c r="AJ23" s="434"/>
      <c r="AK23" s="434"/>
      <c r="AL23" s="434"/>
      <c r="AM23" s="434"/>
      <c r="AN23" s="434"/>
      <c r="AO23" s="434"/>
      <c r="AP23" s="434"/>
      <c r="AQ23" s="434"/>
      <c r="AR23" s="434"/>
      <c r="AS23" s="434"/>
      <c r="AT23" s="434"/>
      <c r="AU23" s="434"/>
      <c r="AV23" s="434"/>
      <c r="AW23" s="434"/>
    </row>
    <row r="24" spans="1:49" x14ac:dyDescent="0.35">
      <c r="A24" s="435" t="s">
        <v>866</v>
      </c>
      <c r="B24" s="435">
        <v>2089</v>
      </c>
      <c r="C24" s="435">
        <v>2861</v>
      </c>
      <c r="D24" s="435">
        <v>3122</v>
      </c>
      <c r="E24" s="435">
        <v>3678</v>
      </c>
      <c r="F24" s="435">
        <v>4536</v>
      </c>
      <c r="G24" s="435">
        <v>4211</v>
      </c>
      <c r="H24" s="435">
        <v>3888</v>
      </c>
      <c r="I24" s="435">
        <v>3252</v>
      </c>
      <c r="J24" s="435">
        <v>2737</v>
      </c>
      <c r="K24" s="435">
        <v>3312</v>
      </c>
      <c r="L24" s="435">
        <v>3855</v>
      </c>
      <c r="M24" s="435">
        <v>3889</v>
      </c>
      <c r="N24" s="435">
        <v>4048</v>
      </c>
      <c r="O24" s="435">
        <v>3905</v>
      </c>
      <c r="P24" s="435">
        <v>3590</v>
      </c>
      <c r="Q24" s="435">
        <v>3576</v>
      </c>
      <c r="R24" s="435">
        <v>3476</v>
      </c>
      <c r="S24" s="435">
        <v>3669</v>
      </c>
      <c r="T24" s="435">
        <v>3272</v>
      </c>
      <c r="U24" s="435">
        <v>2536</v>
      </c>
      <c r="V24" s="435">
        <v>2338</v>
      </c>
      <c r="W24" s="435">
        <v>1844</v>
      </c>
      <c r="X24" s="435">
        <v>1360</v>
      </c>
      <c r="Y24" s="435">
        <v>1060</v>
      </c>
      <c r="Z24" s="435">
        <v>5065</v>
      </c>
      <c r="AA24" s="435">
        <v>5236</v>
      </c>
      <c r="AB24" s="435">
        <v>5427</v>
      </c>
      <c r="AC24" s="435">
        <v>5166</v>
      </c>
      <c r="AD24" s="435">
        <v>4991</v>
      </c>
      <c r="AE24" s="435">
        <v>4728</v>
      </c>
      <c r="AF24" s="435">
        <v>4397</v>
      </c>
      <c r="AG24" s="435">
        <v>4289</v>
      </c>
      <c r="AH24" s="435">
        <v>4095</v>
      </c>
      <c r="AI24" s="435">
        <v>3882</v>
      </c>
      <c r="AJ24" s="435">
        <v>3648</v>
      </c>
      <c r="AK24" s="435">
        <v>3595</v>
      </c>
      <c r="AL24" s="435">
        <v>3741</v>
      </c>
      <c r="AM24" s="435">
        <v>3782</v>
      </c>
      <c r="AN24" s="435">
        <v>3849</v>
      </c>
      <c r="AO24" s="435">
        <v>3712</v>
      </c>
      <c r="AP24" s="435">
        <v>3730</v>
      </c>
      <c r="AQ24" s="435">
        <v>3995</v>
      </c>
      <c r="AR24" s="435">
        <v>4093</v>
      </c>
      <c r="AS24" s="435">
        <v>4457</v>
      </c>
      <c r="AT24" s="435">
        <v>4258</v>
      </c>
      <c r="AU24" s="435">
        <v>4451</v>
      </c>
      <c r="AV24" s="435">
        <v>4552</v>
      </c>
      <c r="AW24" s="435">
        <v>4407</v>
      </c>
    </row>
    <row r="25" spans="1:49" x14ac:dyDescent="0.35">
      <c r="A25" s="435" t="s">
        <v>867</v>
      </c>
      <c r="B25" s="435">
        <v>153</v>
      </c>
      <c r="C25" s="435">
        <v>157</v>
      </c>
      <c r="D25" s="435">
        <v>175</v>
      </c>
      <c r="E25" s="435">
        <v>183</v>
      </c>
      <c r="F25" s="435">
        <v>180</v>
      </c>
      <c r="G25" s="435">
        <v>172</v>
      </c>
      <c r="H25" s="435">
        <v>166</v>
      </c>
      <c r="I25" s="435">
        <v>164</v>
      </c>
      <c r="J25" s="435">
        <v>118</v>
      </c>
      <c r="K25" s="435">
        <v>115</v>
      </c>
      <c r="L25" s="435">
        <v>117</v>
      </c>
      <c r="M25" s="435">
        <v>136</v>
      </c>
      <c r="N25" s="435">
        <v>165</v>
      </c>
      <c r="O25" s="435">
        <v>170</v>
      </c>
      <c r="P25" s="435">
        <v>162</v>
      </c>
      <c r="Q25" s="435">
        <v>166</v>
      </c>
      <c r="R25" s="435">
        <v>189</v>
      </c>
      <c r="S25" s="435">
        <v>177</v>
      </c>
      <c r="T25" s="435">
        <v>193</v>
      </c>
      <c r="U25" s="435">
        <v>206</v>
      </c>
      <c r="V25" s="435">
        <v>208</v>
      </c>
      <c r="W25" s="435">
        <v>209</v>
      </c>
      <c r="X25" s="435">
        <v>217</v>
      </c>
      <c r="Y25" s="435">
        <v>249</v>
      </c>
      <c r="Z25" s="435">
        <v>268</v>
      </c>
      <c r="AA25" s="435">
        <v>284</v>
      </c>
      <c r="AB25" s="435">
        <v>314</v>
      </c>
      <c r="AC25" s="435">
        <v>330</v>
      </c>
      <c r="AD25" s="435">
        <v>366</v>
      </c>
      <c r="AE25" s="435">
        <v>416</v>
      </c>
      <c r="AF25" s="435">
        <v>491</v>
      </c>
      <c r="AG25" s="435">
        <v>474</v>
      </c>
      <c r="AH25" s="435">
        <v>508</v>
      </c>
      <c r="AI25" s="435">
        <v>503</v>
      </c>
      <c r="AJ25" s="435">
        <v>542</v>
      </c>
      <c r="AK25" s="435">
        <v>513</v>
      </c>
      <c r="AL25" s="435">
        <v>487</v>
      </c>
      <c r="AM25" s="435">
        <v>443</v>
      </c>
      <c r="AN25" s="435">
        <v>397</v>
      </c>
      <c r="AO25" s="435">
        <v>370</v>
      </c>
      <c r="AP25" s="435">
        <v>340</v>
      </c>
      <c r="AQ25" s="435">
        <v>328</v>
      </c>
      <c r="AR25" s="435">
        <v>336</v>
      </c>
      <c r="AS25" s="435">
        <v>376</v>
      </c>
      <c r="AT25" s="435">
        <v>383</v>
      </c>
      <c r="AU25" s="435">
        <v>390</v>
      </c>
      <c r="AV25" s="435">
        <v>383</v>
      </c>
      <c r="AW25" s="435">
        <v>395</v>
      </c>
    </row>
    <row r="26" spans="1:49" x14ac:dyDescent="0.35">
      <c r="A26" s="435" t="s">
        <v>868</v>
      </c>
      <c r="B26" s="435">
        <v>30</v>
      </c>
      <c r="C26" s="435">
        <v>31</v>
      </c>
      <c r="D26" s="435">
        <v>33</v>
      </c>
      <c r="E26" s="435">
        <v>32</v>
      </c>
      <c r="F26" s="435">
        <v>29</v>
      </c>
      <c r="G26" s="435">
        <v>32</v>
      </c>
      <c r="H26" s="435">
        <v>38</v>
      </c>
      <c r="I26" s="435">
        <v>39</v>
      </c>
      <c r="J26" s="435">
        <v>35</v>
      </c>
      <c r="K26" s="435">
        <v>32</v>
      </c>
      <c r="L26" s="435">
        <v>34</v>
      </c>
      <c r="M26" s="435">
        <v>37</v>
      </c>
      <c r="N26" s="435">
        <v>35</v>
      </c>
      <c r="O26" s="435">
        <v>32</v>
      </c>
      <c r="P26" s="435">
        <v>32</v>
      </c>
      <c r="Q26" s="435">
        <v>35</v>
      </c>
      <c r="R26" s="435">
        <v>34</v>
      </c>
      <c r="S26" s="435">
        <v>37</v>
      </c>
      <c r="T26" s="435">
        <v>39</v>
      </c>
      <c r="U26" s="435">
        <v>35</v>
      </c>
      <c r="V26" s="435">
        <v>34</v>
      </c>
      <c r="W26" s="435">
        <v>36</v>
      </c>
      <c r="X26" s="435">
        <v>35</v>
      </c>
      <c r="Y26" s="435">
        <v>38</v>
      </c>
      <c r="Z26" s="435">
        <v>26</v>
      </c>
      <c r="AA26" s="435">
        <v>31</v>
      </c>
      <c r="AB26" s="435">
        <v>33</v>
      </c>
      <c r="AC26" s="435">
        <v>43</v>
      </c>
      <c r="AD26" s="435">
        <v>40</v>
      </c>
      <c r="AE26" s="435">
        <v>39</v>
      </c>
      <c r="AF26" s="435">
        <v>43</v>
      </c>
      <c r="AG26" s="435">
        <v>49</v>
      </c>
      <c r="AH26" s="435">
        <v>49</v>
      </c>
      <c r="AI26" s="435">
        <v>42</v>
      </c>
      <c r="AJ26" s="435">
        <v>44</v>
      </c>
      <c r="AK26" s="435">
        <v>47</v>
      </c>
      <c r="AL26" s="435">
        <v>54</v>
      </c>
      <c r="AM26" s="435">
        <v>62</v>
      </c>
      <c r="AN26" s="435">
        <v>66</v>
      </c>
      <c r="AO26" s="435">
        <v>65</v>
      </c>
      <c r="AP26" s="435">
        <v>66</v>
      </c>
      <c r="AQ26" s="435">
        <v>69</v>
      </c>
      <c r="AR26" s="435">
        <v>82</v>
      </c>
      <c r="AS26" s="435">
        <v>84</v>
      </c>
      <c r="AT26" s="435">
        <v>99</v>
      </c>
      <c r="AU26" s="435">
        <v>102</v>
      </c>
      <c r="AV26" s="435">
        <v>103</v>
      </c>
      <c r="AW26" s="435">
        <v>99</v>
      </c>
    </row>
    <row r="27" spans="1:49" ht="16" thickBot="1" x14ac:dyDescent="0.4">
      <c r="A27" s="436" t="s">
        <v>869</v>
      </c>
      <c r="B27" s="436">
        <v>6</v>
      </c>
      <c r="C27" s="436">
        <v>6</v>
      </c>
      <c r="D27" s="436">
        <v>6</v>
      </c>
      <c r="E27" s="436">
        <v>6</v>
      </c>
      <c r="F27" s="436">
        <v>6</v>
      </c>
      <c r="G27" s="436">
        <v>6</v>
      </c>
      <c r="H27" s="436">
        <v>5</v>
      </c>
      <c r="I27" s="436">
        <v>5</v>
      </c>
      <c r="J27" s="436">
        <v>5</v>
      </c>
      <c r="K27" s="436">
        <v>5</v>
      </c>
      <c r="L27" s="436">
        <v>5</v>
      </c>
      <c r="M27" s="436">
        <v>5</v>
      </c>
      <c r="N27" s="436">
        <v>6</v>
      </c>
      <c r="O27" s="436">
        <v>7</v>
      </c>
      <c r="P27" s="436">
        <v>7</v>
      </c>
      <c r="Q27" s="436">
        <v>7</v>
      </c>
      <c r="R27" s="436">
        <v>6</v>
      </c>
      <c r="S27" s="436">
        <v>8</v>
      </c>
      <c r="T27" s="436">
        <v>2</v>
      </c>
      <c r="U27" s="436">
        <v>2</v>
      </c>
      <c r="V27" s="436">
        <v>1</v>
      </c>
      <c r="W27" s="436">
        <v>1</v>
      </c>
      <c r="X27" s="436">
        <v>1</v>
      </c>
      <c r="Y27" s="436">
        <v>2</v>
      </c>
      <c r="Z27" s="436">
        <v>0</v>
      </c>
      <c r="AA27" s="436">
        <v>0</v>
      </c>
      <c r="AB27" s="436">
        <v>0</v>
      </c>
      <c r="AC27" s="436">
        <v>0</v>
      </c>
      <c r="AD27" s="436">
        <v>0</v>
      </c>
      <c r="AE27" s="436">
        <v>0</v>
      </c>
      <c r="AF27" s="436">
        <v>0</v>
      </c>
      <c r="AG27" s="436">
        <v>0</v>
      </c>
      <c r="AH27" s="436">
        <v>0</v>
      </c>
      <c r="AI27" s="436">
        <v>0</v>
      </c>
      <c r="AJ27" s="436">
        <v>0</v>
      </c>
      <c r="AK27" s="436">
        <v>0</v>
      </c>
      <c r="AL27" s="436">
        <v>0</v>
      </c>
      <c r="AM27" s="436">
        <v>0</v>
      </c>
      <c r="AN27" s="436">
        <v>0</v>
      </c>
      <c r="AO27" s="436">
        <v>0</v>
      </c>
      <c r="AP27" s="436">
        <v>0</v>
      </c>
      <c r="AQ27" s="436">
        <v>0</v>
      </c>
      <c r="AR27" s="436">
        <v>0</v>
      </c>
      <c r="AS27" s="436">
        <v>0</v>
      </c>
      <c r="AT27" s="436">
        <v>2</v>
      </c>
      <c r="AU27" s="436">
        <v>3</v>
      </c>
      <c r="AV27" s="436">
        <v>3</v>
      </c>
      <c r="AW27" s="436">
        <v>4</v>
      </c>
    </row>
    <row r="28" spans="1:49" x14ac:dyDescent="0.35">
      <c r="A28" s="437" t="s">
        <v>20</v>
      </c>
      <c r="B28" s="437">
        <v>2278</v>
      </c>
      <c r="C28" s="437">
        <v>3055</v>
      </c>
      <c r="D28" s="437">
        <v>3336</v>
      </c>
      <c r="E28" s="437">
        <v>3899</v>
      </c>
      <c r="F28" s="437">
        <v>4751</v>
      </c>
      <c r="G28" s="437">
        <v>4421</v>
      </c>
      <c r="H28" s="437">
        <v>4097</v>
      </c>
      <c r="I28" s="437">
        <v>3460</v>
      </c>
      <c r="J28" s="437">
        <v>2895</v>
      </c>
      <c r="K28" s="437">
        <v>3464</v>
      </c>
      <c r="L28" s="437">
        <v>4011</v>
      </c>
      <c r="M28" s="437">
        <v>4067</v>
      </c>
      <c r="N28" s="437">
        <v>4254</v>
      </c>
      <c r="O28" s="437">
        <v>4114</v>
      </c>
      <c r="P28" s="437">
        <v>3791</v>
      </c>
      <c r="Q28" s="437">
        <v>3784</v>
      </c>
      <c r="R28" s="437">
        <v>3705</v>
      </c>
      <c r="S28" s="437">
        <v>3891</v>
      </c>
      <c r="T28" s="437">
        <v>3506</v>
      </c>
      <c r="U28" s="437">
        <v>2779</v>
      </c>
      <c r="V28" s="437">
        <v>2581</v>
      </c>
      <c r="W28" s="437">
        <v>2090</v>
      </c>
      <c r="X28" s="437">
        <v>1613</v>
      </c>
      <c r="Y28" s="437">
        <v>1349</v>
      </c>
      <c r="Z28" s="437">
        <v>5359</v>
      </c>
      <c r="AA28" s="437">
        <v>5551</v>
      </c>
      <c r="AB28" s="437">
        <v>5774</v>
      </c>
      <c r="AC28" s="437">
        <v>5539</v>
      </c>
      <c r="AD28" s="437">
        <v>5397</v>
      </c>
      <c r="AE28" s="437">
        <v>5183</v>
      </c>
      <c r="AF28" s="437">
        <v>4931</v>
      </c>
      <c r="AG28" s="437">
        <v>4812</v>
      </c>
      <c r="AH28" s="437">
        <v>4652</v>
      </c>
      <c r="AI28" s="437">
        <v>4427</v>
      </c>
      <c r="AJ28" s="437">
        <v>4234</v>
      </c>
      <c r="AK28" s="437">
        <v>4155</v>
      </c>
      <c r="AL28" s="437">
        <v>4282</v>
      </c>
      <c r="AM28" s="437">
        <v>4287</v>
      </c>
      <c r="AN28" s="437">
        <v>4312</v>
      </c>
      <c r="AO28" s="437">
        <v>4147</v>
      </c>
      <c r="AP28" s="437">
        <v>4136</v>
      </c>
      <c r="AQ28" s="437">
        <v>4392</v>
      </c>
      <c r="AR28" s="437">
        <v>4511</v>
      </c>
      <c r="AS28" s="437">
        <v>4917</v>
      </c>
      <c r="AT28" s="437">
        <v>4742</v>
      </c>
      <c r="AU28" s="437">
        <v>4946</v>
      </c>
      <c r="AV28" s="437">
        <v>5041</v>
      </c>
      <c r="AW28" s="437">
        <v>4905</v>
      </c>
    </row>
    <row r="29" spans="1:49" x14ac:dyDescent="0.35">
      <c r="A29" s="433" t="s">
        <v>20</v>
      </c>
      <c r="B29" s="434"/>
      <c r="C29" s="434"/>
      <c r="D29" s="434"/>
      <c r="E29" s="434"/>
      <c r="F29" s="434"/>
      <c r="G29" s="434"/>
      <c r="H29" s="434"/>
      <c r="I29" s="434"/>
      <c r="J29" s="434"/>
      <c r="K29" s="434"/>
      <c r="L29" s="434"/>
      <c r="M29" s="434"/>
      <c r="N29" s="434"/>
      <c r="O29" s="434"/>
      <c r="P29" s="434"/>
      <c r="Q29" s="434"/>
      <c r="R29" s="434"/>
      <c r="S29" s="434"/>
      <c r="T29" s="434"/>
      <c r="U29" s="434"/>
      <c r="V29" s="434"/>
      <c r="W29" s="434"/>
      <c r="X29" s="434"/>
      <c r="Y29" s="434"/>
      <c r="Z29" s="434"/>
      <c r="AA29" s="434"/>
      <c r="AB29" s="434"/>
      <c r="AC29" s="434"/>
      <c r="AD29" s="434"/>
      <c r="AE29" s="434"/>
      <c r="AF29" s="434"/>
      <c r="AG29" s="434"/>
      <c r="AH29" s="434"/>
      <c r="AI29" s="434"/>
      <c r="AJ29" s="434"/>
      <c r="AK29" s="434"/>
      <c r="AL29" s="434"/>
      <c r="AM29" s="434"/>
      <c r="AN29" s="434"/>
      <c r="AO29" s="434"/>
      <c r="AP29" s="434"/>
      <c r="AQ29" s="434"/>
      <c r="AR29" s="434"/>
      <c r="AS29" s="434"/>
      <c r="AT29" s="434"/>
      <c r="AU29" s="434"/>
      <c r="AV29" s="434"/>
      <c r="AW29" s="434"/>
    </row>
    <row r="30" spans="1:49" x14ac:dyDescent="0.35">
      <c r="A30" s="435" t="s">
        <v>866</v>
      </c>
      <c r="B30" s="435">
        <f t="shared" ref="B30:AK33" si="0">SUM(B18,B24)</f>
        <v>20445</v>
      </c>
      <c r="C30" s="435">
        <f t="shared" si="0"/>
        <v>24887</v>
      </c>
      <c r="D30" s="435">
        <f t="shared" si="0"/>
        <v>26298</v>
      </c>
      <c r="E30" s="435">
        <f t="shared" si="0"/>
        <v>27240</v>
      </c>
      <c r="F30" s="435">
        <f t="shared" si="0"/>
        <v>27862</v>
      </c>
      <c r="G30" s="435">
        <f t="shared" si="0"/>
        <v>26198</v>
      </c>
      <c r="H30" s="435">
        <f t="shared" si="0"/>
        <v>24643</v>
      </c>
      <c r="I30" s="435">
        <f t="shared" si="0"/>
        <v>22163</v>
      </c>
      <c r="J30" s="435">
        <f t="shared" si="0"/>
        <v>23442</v>
      </c>
      <c r="K30" s="435">
        <f t="shared" si="0"/>
        <v>30064</v>
      </c>
      <c r="L30" s="435">
        <f t="shared" si="0"/>
        <v>30255</v>
      </c>
      <c r="M30" s="435">
        <f t="shared" si="0"/>
        <v>30196</v>
      </c>
      <c r="N30" s="435">
        <f t="shared" si="0"/>
        <v>30047</v>
      </c>
      <c r="O30" s="435">
        <f t="shared" si="0"/>
        <v>30130</v>
      </c>
      <c r="P30" s="435">
        <f t="shared" si="0"/>
        <v>31193</v>
      </c>
      <c r="Q30" s="435">
        <f t="shared" si="0"/>
        <v>33574</v>
      </c>
      <c r="R30" s="435">
        <f t="shared" si="0"/>
        <v>34978</v>
      </c>
      <c r="S30" s="435">
        <f t="shared" si="0"/>
        <v>35736</v>
      </c>
      <c r="T30" s="435">
        <f t="shared" si="0"/>
        <v>37718</v>
      </c>
      <c r="U30" s="435">
        <f t="shared" si="0"/>
        <v>39427</v>
      </c>
      <c r="V30" s="435">
        <f t="shared" si="0"/>
        <v>39767</v>
      </c>
      <c r="W30" s="435">
        <f t="shared" si="0"/>
        <v>36933</v>
      </c>
      <c r="X30" s="435">
        <f t="shared" si="0"/>
        <v>36194</v>
      </c>
      <c r="Y30" s="435">
        <f t="shared" si="0"/>
        <v>35881</v>
      </c>
      <c r="Z30" s="435">
        <f t="shared" si="0"/>
        <v>36746</v>
      </c>
      <c r="AA30" s="435">
        <f t="shared" si="0"/>
        <v>37367</v>
      </c>
      <c r="AB30" s="435">
        <f t="shared" si="0"/>
        <v>38315</v>
      </c>
      <c r="AC30" s="435">
        <f t="shared" si="0"/>
        <v>38940</v>
      </c>
      <c r="AD30" s="435">
        <f t="shared" si="0"/>
        <v>37715</v>
      </c>
      <c r="AE30" s="435">
        <f t="shared" si="0"/>
        <v>34263</v>
      </c>
      <c r="AF30" s="435">
        <f t="shared" si="0"/>
        <v>33237</v>
      </c>
      <c r="AG30" s="435">
        <f t="shared" si="0"/>
        <v>34585</v>
      </c>
      <c r="AH30" s="435">
        <f t="shared" si="0"/>
        <v>35453</v>
      </c>
      <c r="AI30" s="435">
        <f t="shared" si="0"/>
        <v>36490</v>
      </c>
      <c r="AJ30" s="435">
        <f t="shared" si="0"/>
        <v>36401</v>
      </c>
      <c r="AK30" s="435">
        <f t="shared" si="0"/>
        <v>35566</v>
      </c>
      <c r="AL30" s="435">
        <f>SUM(AL18,AL24)</f>
        <v>35574</v>
      </c>
      <c r="AM30" s="435">
        <f t="shared" ref="AM30:AO30" si="1">SUM(AM18,AM24)</f>
        <v>34858</v>
      </c>
      <c r="AN30" s="435">
        <f>SUM(AN18,AN24)</f>
        <v>34677</v>
      </c>
      <c r="AO30" s="435">
        <f t="shared" si="1"/>
        <v>34778</v>
      </c>
      <c r="AP30" s="435">
        <f>SUM(AP18,AP24)</f>
        <v>35851</v>
      </c>
      <c r="AQ30" s="435">
        <f t="shared" ref="AQ30:AS30" si="2">SUM(AQ18,AQ24)</f>
        <v>36272</v>
      </c>
      <c r="AR30" s="435">
        <f>SUM(AR18,AR24)</f>
        <v>36724</v>
      </c>
      <c r="AS30" s="435">
        <f t="shared" si="2"/>
        <v>37819</v>
      </c>
      <c r="AT30" s="435">
        <f>SUM(AT18,AT24)</f>
        <v>37275</v>
      </c>
      <c r="AU30" s="435">
        <f t="shared" ref="AU30:AW30" si="3">SUM(AU18,AU24)</f>
        <v>36160</v>
      </c>
      <c r="AV30" s="435">
        <f>SUM(AV18,AV24)</f>
        <v>36051</v>
      </c>
      <c r="AW30" s="435">
        <f t="shared" si="3"/>
        <v>37487</v>
      </c>
    </row>
    <row r="31" spans="1:49" x14ac:dyDescent="0.35">
      <c r="A31" s="435" t="s">
        <v>867</v>
      </c>
      <c r="B31" s="435">
        <f t="shared" si="0"/>
        <v>954</v>
      </c>
      <c r="C31" s="435">
        <f t="shared" si="0"/>
        <v>926</v>
      </c>
      <c r="D31" s="435">
        <f t="shared" si="0"/>
        <v>948</v>
      </c>
      <c r="E31" s="435">
        <f t="shared" si="0"/>
        <v>949</v>
      </c>
      <c r="F31" s="435">
        <f t="shared" si="0"/>
        <v>962</v>
      </c>
      <c r="G31" s="435">
        <f t="shared" si="0"/>
        <v>966</v>
      </c>
      <c r="H31" s="435">
        <f t="shared" si="0"/>
        <v>957</v>
      </c>
      <c r="I31" s="435">
        <f t="shared" si="0"/>
        <v>984</v>
      </c>
      <c r="J31" s="435">
        <f t="shared" si="0"/>
        <v>940</v>
      </c>
      <c r="K31" s="435">
        <f t="shared" si="0"/>
        <v>894</v>
      </c>
      <c r="L31" s="435">
        <f t="shared" si="0"/>
        <v>870</v>
      </c>
      <c r="M31" s="435">
        <f t="shared" si="0"/>
        <v>893</v>
      </c>
      <c r="N31" s="435">
        <f t="shared" si="0"/>
        <v>960</v>
      </c>
      <c r="O31" s="435">
        <f t="shared" si="0"/>
        <v>973</v>
      </c>
      <c r="P31" s="435">
        <f t="shared" si="0"/>
        <v>966</v>
      </c>
      <c r="Q31" s="435">
        <f t="shared" si="0"/>
        <v>1005</v>
      </c>
      <c r="R31" s="435">
        <f t="shared" si="0"/>
        <v>1076</v>
      </c>
      <c r="S31" s="435">
        <f t="shared" si="0"/>
        <v>1094</v>
      </c>
      <c r="T31" s="435">
        <f t="shared" si="0"/>
        <v>1124</v>
      </c>
      <c r="U31" s="435">
        <f t="shared" si="0"/>
        <v>1164</v>
      </c>
      <c r="V31" s="435">
        <f t="shared" si="0"/>
        <v>1226</v>
      </c>
      <c r="W31" s="435">
        <f t="shared" si="0"/>
        <v>1262</v>
      </c>
      <c r="X31" s="435">
        <f t="shared" si="0"/>
        <v>1315</v>
      </c>
      <c r="Y31" s="435">
        <f t="shared" si="0"/>
        <v>1410</v>
      </c>
      <c r="Z31" s="435">
        <f t="shared" si="0"/>
        <v>1613</v>
      </c>
      <c r="AA31" s="435">
        <f t="shared" si="0"/>
        <v>1638</v>
      </c>
      <c r="AB31" s="435">
        <f t="shared" si="0"/>
        <v>1698</v>
      </c>
      <c r="AC31" s="435">
        <f t="shared" si="0"/>
        <v>1726</v>
      </c>
      <c r="AD31" s="435">
        <f t="shared" si="0"/>
        <v>1906</v>
      </c>
      <c r="AE31" s="435">
        <f t="shared" si="0"/>
        <v>2027</v>
      </c>
      <c r="AF31" s="435">
        <f t="shared" si="0"/>
        <v>2209</v>
      </c>
      <c r="AG31" s="435">
        <f t="shared" si="0"/>
        <v>2237</v>
      </c>
      <c r="AH31" s="435">
        <f t="shared" si="0"/>
        <v>2258</v>
      </c>
      <c r="AI31" s="435">
        <f t="shared" si="0"/>
        <v>2142</v>
      </c>
      <c r="AJ31" s="435">
        <f t="shared" si="0"/>
        <v>2225</v>
      </c>
      <c r="AK31" s="435">
        <f t="shared" si="0"/>
        <v>2225</v>
      </c>
      <c r="AL31" s="435">
        <f t="shared" ref="AL31:AW33" si="4">SUM(AL19,AL25)</f>
        <v>2274</v>
      </c>
      <c r="AM31" s="435">
        <f t="shared" si="4"/>
        <v>2322</v>
      </c>
      <c r="AN31" s="435">
        <f t="shared" si="4"/>
        <v>2309</v>
      </c>
      <c r="AO31" s="435">
        <f t="shared" si="4"/>
        <v>2197</v>
      </c>
      <c r="AP31" s="435">
        <f t="shared" si="4"/>
        <v>2199</v>
      </c>
      <c r="AQ31" s="435">
        <f t="shared" si="4"/>
        <v>2214</v>
      </c>
      <c r="AR31" s="435">
        <f t="shared" si="4"/>
        <v>2250</v>
      </c>
      <c r="AS31" s="435">
        <f t="shared" si="4"/>
        <v>2368</v>
      </c>
      <c r="AT31" s="435">
        <f t="shared" si="4"/>
        <v>2402</v>
      </c>
      <c r="AU31" s="435">
        <f t="shared" si="4"/>
        <v>2435</v>
      </c>
      <c r="AV31" s="435">
        <f t="shared" si="4"/>
        <v>2483</v>
      </c>
      <c r="AW31" s="435">
        <f t="shared" si="4"/>
        <v>2620</v>
      </c>
    </row>
    <row r="32" spans="1:49" x14ac:dyDescent="0.35">
      <c r="A32" s="435" t="s">
        <v>868</v>
      </c>
      <c r="B32" s="435">
        <f t="shared" si="0"/>
        <v>257</v>
      </c>
      <c r="C32" s="435">
        <f t="shared" si="0"/>
        <v>250</v>
      </c>
      <c r="D32" s="435">
        <f t="shared" si="0"/>
        <v>250</v>
      </c>
      <c r="E32" s="435">
        <f t="shared" si="0"/>
        <v>239</v>
      </c>
      <c r="F32" s="435">
        <f t="shared" si="0"/>
        <v>227</v>
      </c>
      <c r="G32" s="435">
        <f t="shared" si="0"/>
        <v>221</v>
      </c>
      <c r="H32" s="435">
        <f t="shared" si="0"/>
        <v>238</v>
      </c>
      <c r="I32" s="435">
        <f t="shared" si="0"/>
        <v>243</v>
      </c>
      <c r="J32" s="435">
        <f t="shared" si="0"/>
        <v>248</v>
      </c>
      <c r="K32" s="435">
        <f t="shared" si="0"/>
        <v>234</v>
      </c>
      <c r="L32" s="435">
        <f t="shared" si="0"/>
        <v>236</v>
      </c>
      <c r="M32" s="435">
        <f t="shared" si="0"/>
        <v>246</v>
      </c>
      <c r="N32" s="435">
        <f t="shared" si="0"/>
        <v>242</v>
      </c>
      <c r="O32" s="435">
        <f t="shared" si="0"/>
        <v>232</v>
      </c>
      <c r="P32" s="435">
        <f t="shared" si="0"/>
        <v>223</v>
      </c>
      <c r="Q32" s="435">
        <f t="shared" si="0"/>
        <v>220</v>
      </c>
      <c r="R32" s="435">
        <f t="shared" si="0"/>
        <v>235</v>
      </c>
      <c r="S32" s="435">
        <f t="shared" si="0"/>
        <v>238</v>
      </c>
      <c r="T32" s="435">
        <f t="shared" si="0"/>
        <v>256</v>
      </c>
      <c r="U32" s="435">
        <f t="shared" si="0"/>
        <v>265</v>
      </c>
      <c r="V32" s="435">
        <f t="shared" si="0"/>
        <v>278</v>
      </c>
      <c r="W32" s="435">
        <f t="shared" si="0"/>
        <v>274</v>
      </c>
      <c r="X32" s="435">
        <f t="shared" si="0"/>
        <v>264</v>
      </c>
      <c r="Y32" s="435">
        <f t="shared" si="0"/>
        <v>264</v>
      </c>
      <c r="Z32" s="435">
        <f t="shared" si="0"/>
        <v>282</v>
      </c>
      <c r="AA32" s="435">
        <f t="shared" si="0"/>
        <v>293</v>
      </c>
      <c r="AB32" s="435">
        <f t="shared" si="0"/>
        <v>305</v>
      </c>
      <c r="AC32" s="435">
        <f t="shared" si="0"/>
        <v>321</v>
      </c>
      <c r="AD32" s="435">
        <f t="shared" si="0"/>
        <v>327</v>
      </c>
      <c r="AE32" s="435">
        <f t="shared" si="0"/>
        <v>357</v>
      </c>
      <c r="AF32" s="435">
        <f t="shared" si="0"/>
        <v>370</v>
      </c>
      <c r="AG32" s="435">
        <f t="shared" si="0"/>
        <v>371</v>
      </c>
      <c r="AH32" s="435">
        <f t="shared" si="0"/>
        <v>388</v>
      </c>
      <c r="AI32" s="435">
        <f t="shared" si="0"/>
        <v>396</v>
      </c>
      <c r="AJ32" s="435">
        <f t="shared" si="0"/>
        <v>418</v>
      </c>
      <c r="AK32" s="435">
        <f t="shared" si="0"/>
        <v>424</v>
      </c>
      <c r="AL32" s="435">
        <f t="shared" si="4"/>
        <v>463</v>
      </c>
      <c r="AM32" s="435">
        <f t="shared" si="4"/>
        <v>462</v>
      </c>
      <c r="AN32" s="435">
        <f t="shared" si="4"/>
        <v>477</v>
      </c>
      <c r="AO32" s="435">
        <f t="shared" si="4"/>
        <v>469</v>
      </c>
      <c r="AP32" s="435">
        <f t="shared" si="4"/>
        <v>485</v>
      </c>
      <c r="AQ32" s="435">
        <f t="shared" si="4"/>
        <v>502</v>
      </c>
      <c r="AR32" s="435">
        <f t="shared" si="4"/>
        <v>523</v>
      </c>
      <c r="AS32" s="435">
        <f t="shared" si="4"/>
        <v>542</v>
      </c>
      <c r="AT32" s="435">
        <f t="shared" si="4"/>
        <v>584</v>
      </c>
      <c r="AU32" s="435">
        <f t="shared" si="4"/>
        <v>577</v>
      </c>
      <c r="AV32" s="435">
        <f t="shared" si="4"/>
        <v>624</v>
      </c>
      <c r="AW32" s="435">
        <f t="shared" si="4"/>
        <v>652</v>
      </c>
    </row>
    <row r="33" spans="1:49" ht="16" thickBot="1" x14ac:dyDescent="0.4">
      <c r="A33" s="436" t="s">
        <v>869</v>
      </c>
      <c r="B33" s="435">
        <f t="shared" si="0"/>
        <v>79</v>
      </c>
      <c r="C33" s="435">
        <f t="shared" si="0"/>
        <v>81</v>
      </c>
      <c r="D33" s="435">
        <f t="shared" si="0"/>
        <v>75</v>
      </c>
      <c r="E33" s="435">
        <f t="shared" si="0"/>
        <v>73</v>
      </c>
      <c r="F33" s="435">
        <f t="shared" si="0"/>
        <v>68</v>
      </c>
      <c r="G33" s="435">
        <f t="shared" si="0"/>
        <v>66</v>
      </c>
      <c r="H33" s="435">
        <f t="shared" si="0"/>
        <v>62</v>
      </c>
      <c r="I33" s="435">
        <f t="shared" si="0"/>
        <v>61</v>
      </c>
      <c r="J33" s="435">
        <f t="shared" si="0"/>
        <v>62</v>
      </c>
      <c r="K33" s="435">
        <f t="shared" si="0"/>
        <v>59</v>
      </c>
      <c r="L33" s="435">
        <f t="shared" si="0"/>
        <v>61</v>
      </c>
      <c r="M33" s="435">
        <f t="shared" si="0"/>
        <v>56</v>
      </c>
      <c r="N33" s="435">
        <f t="shared" si="0"/>
        <v>60</v>
      </c>
      <c r="O33" s="435">
        <f t="shared" si="0"/>
        <v>62</v>
      </c>
      <c r="P33" s="435">
        <f t="shared" si="0"/>
        <v>62</v>
      </c>
      <c r="Q33" s="435">
        <f t="shared" si="0"/>
        <v>58</v>
      </c>
      <c r="R33" s="435">
        <f t="shared" si="0"/>
        <v>58</v>
      </c>
      <c r="S33" s="435">
        <f t="shared" si="0"/>
        <v>61</v>
      </c>
      <c r="T33" s="435">
        <f t="shared" si="0"/>
        <v>65</v>
      </c>
      <c r="U33" s="435">
        <f t="shared" si="0"/>
        <v>61</v>
      </c>
      <c r="V33" s="435">
        <f t="shared" si="0"/>
        <v>56</v>
      </c>
      <c r="W33" s="435">
        <f t="shared" si="0"/>
        <v>56</v>
      </c>
      <c r="X33" s="435">
        <f t="shared" si="0"/>
        <v>54</v>
      </c>
      <c r="Y33" s="435">
        <f t="shared" si="0"/>
        <v>55</v>
      </c>
      <c r="Z33" s="435">
        <f t="shared" si="0"/>
        <v>61</v>
      </c>
      <c r="AA33" s="435">
        <f t="shared" si="0"/>
        <v>57</v>
      </c>
      <c r="AB33" s="435">
        <f t="shared" si="0"/>
        <v>56</v>
      </c>
      <c r="AC33" s="435">
        <f t="shared" si="0"/>
        <v>56</v>
      </c>
      <c r="AD33" s="435">
        <f t="shared" si="0"/>
        <v>56</v>
      </c>
      <c r="AE33" s="435">
        <f t="shared" si="0"/>
        <v>55</v>
      </c>
      <c r="AF33" s="435">
        <f t="shared" si="0"/>
        <v>56</v>
      </c>
      <c r="AG33" s="435">
        <f t="shared" si="0"/>
        <v>55</v>
      </c>
      <c r="AH33" s="435">
        <f t="shared" si="0"/>
        <v>58</v>
      </c>
      <c r="AI33" s="435">
        <f t="shared" si="0"/>
        <v>57</v>
      </c>
      <c r="AJ33" s="435">
        <f t="shared" si="0"/>
        <v>58</v>
      </c>
      <c r="AK33" s="435">
        <f t="shared" si="0"/>
        <v>57</v>
      </c>
      <c r="AL33" s="435">
        <f t="shared" si="4"/>
        <v>56</v>
      </c>
      <c r="AM33" s="435">
        <f t="shared" si="4"/>
        <v>57</v>
      </c>
      <c r="AN33" s="435">
        <f t="shared" si="4"/>
        <v>56</v>
      </c>
      <c r="AO33" s="435">
        <f t="shared" si="4"/>
        <v>60</v>
      </c>
      <c r="AP33" s="435">
        <f t="shared" si="4"/>
        <v>62</v>
      </c>
      <c r="AQ33" s="435">
        <f t="shared" si="4"/>
        <v>59</v>
      </c>
      <c r="AR33" s="435">
        <f t="shared" si="4"/>
        <v>59</v>
      </c>
      <c r="AS33" s="435">
        <f t="shared" si="4"/>
        <v>60</v>
      </c>
      <c r="AT33" s="435">
        <f t="shared" si="4"/>
        <v>67</v>
      </c>
      <c r="AU33" s="435">
        <f t="shared" si="4"/>
        <v>68</v>
      </c>
      <c r="AV33" s="435">
        <f t="shared" si="4"/>
        <v>68</v>
      </c>
      <c r="AW33" s="435">
        <f t="shared" si="4"/>
        <v>68</v>
      </c>
    </row>
    <row r="34" spans="1:49" x14ac:dyDescent="0.35">
      <c r="A34" s="437" t="s">
        <v>20</v>
      </c>
      <c r="B34" s="437">
        <f t="shared" ref="B34:C34" si="5">SUM(B30:B33)</f>
        <v>21735</v>
      </c>
      <c r="C34" s="437">
        <f t="shared" si="5"/>
        <v>26144</v>
      </c>
      <c r="D34" s="437">
        <f t="shared" ref="D34:AW34" si="6">SUM(D30:D33)</f>
        <v>27571</v>
      </c>
      <c r="E34" s="437">
        <f t="shared" si="6"/>
        <v>28501</v>
      </c>
      <c r="F34" s="437">
        <f t="shared" si="6"/>
        <v>29119</v>
      </c>
      <c r="G34" s="437">
        <f t="shared" si="6"/>
        <v>27451</v>
      </c>
      <c r="H34" s="437">
        <f t="shared" si="6"/>
        <v>25900</v>
      </c>
      <c r="I34" s="437">
        <f t="shared" si="6"/>
        <v>23451</v>
      </c>
      <c r="J34" s="437">
        <f t="shared" si="6"/>
        <v>24692</v>
      </c>
      <c r="K34" s="437">
        <f t="shared" si="6"/>
        <v>31251</v>
      </c>
      <c r="L34" s="437">
        <f t="shared" si="6"/>
        <v>31422</v>
      </c>
      <c r="M34" s="437">
        <f t="shared" si="6"/>
        <v>31391</v>
      </c>
      <c r="N34" s="437">
        <f t="shared" si="6"/>
        <v>31309</v>
      </c>
      <c r="O34" s="437">
        <f t="shared" si="6"/>
        <v>31397</v>
      </c>
      <c r="P34" s="437">
        <f t="shared" si="6"/>
        <v>32444</v>
      </c>
      <c r="Q34" s="437">
        <f t="shared" si="6"/>
        <v>34857</v>
      </c>
      <c r="R34" s="437">
        <f t="shared" si="6"/>
        <v>36347</v>
      </c>
      <c r="S34" s="437">
        <f t="shared" si="6"/>
        <v>37129</v>
      </c>
      <c r="T34" s="437">
        <f t="shared" si="6"/>
        <v>39163</v>
      </c>
      <c r="U34" s="437">
        <f t="shared" si="6"/>
        <v>40917</v>
      </c>
      <c r="V34" s="437">
        <f t="shared" si="6"/>
        <v>41327</v>
      </c>
      <c r="W34" s="437">
        <f t="shared" si="6"/>
        <v>38525</v>
      </c>
      <c r="X34" s="437">
        <f t="shared" si="6"/>
        <v>37827</v>
      </c>
      <c r="Y34" s="437">
        <f t="shared" si="6"/>
        <v>37610</v>
      </c>
      <c r="Z34" s="437">
        <f t="shared" si="6"/>
        <v>38702</v>
      </c>
      <c r="AA34" s="437">
        <f t="shared" si="6"/>
        <v>39355</v>
      </c>
      <c r="AB34" s="437">
        <f t="shared" si="6"/>
        <v>40374</v>
      </c>
      <c r="AC34" s="437">
        <f t="shared" si="6"/>
        <v>41043</v>
      </c>
      <c r="AD34" s="437">
        <f t="shared" si="6"/>
        <v>40004</v>
      </c>
      <c r="AE34" s="437">
        <f t="shared" si="6"/>
        <v>36702</v>
      </c>
      <c r="AF34" s="437">
        <f t="shared" si="6"/>
        <v>35872</v>
      </c>
      <c r="AG34" s="437">
        <f t="shared" si="6"/>
        <v>37248</v>
      </c>
      <c r="AH34" s="437">
        <f t="shared" si="6"/>
        <v>38157</v>
      </c>
      <c r="AI34" s="437">
        <f t="shared" si="6"/>
        <v>39085</v>
      </c>
      <c r="AJ34" s="437">
        <f t="shared" si="6"/>
        <v>39102</v>
      </c>
      <c r="AK34" s="437">
        <f t="shared" si="6"/>
        <v>38272</v>
      </c>
      <c r="AL34" s="437">
        <f t="shared" si="6"/>
        <v>38367</v>
      </c>
      <c r="AM34" s="437">
        <f t="shared" si="6"/>
        <v>37699</v>
      </c>
      <c r="AN34" s="437">
        <f t="shared" si="6"/>
        <v>37519</v>
      </c>
      <c r="AO34" s="437">
        <f t="shared" si="6"/>
        <v>37504</v>
      </c>
      <c r="AP34" s="437">
        <f t="shared" si="6"/>
        <v>38597</v>
      </c>
      <c r="AQ34" s="437">
        <f t="shared" si="6"/>
        <v>39047</v>
      </c>
      <c r="AR34" s="437">
        <f t="shared" si="6"/>
        <v>39556</v>
      </c>
      <c r="AS34" s="437">
        <f t="shared" si="6"/>
        <v>40789</v>
      </c>
      <c r="AT34" s="437">
        <f t="shared" si="6"/>
        <v>40328</v>
      </c>
      <c r="AU34" s="437">
        <f t="shared" si="6"/>
        <v>39240</v>
      </c>
      <c r="AV34" s="437">
        <f t="shared" si="6"/>
        <v>39226</v>
      </c>
      <c r="AW34" s="437">
        <f t="shared" si="6"/>
        <v>40827</v>
      </c>
    </row>
  </sheetData>
  <mergeCells count="50">
    <mergeCell ref="AP15:AQ15"/>
    <mergeCell ref="AR15:AS15"/>
    <mergeCell ref="AT15:AU15"/>
    <mergeCell ref="AV15:AW15"/>
    <mergeCell ref="AD15:AE15"/>
    <mergeCell ref="AF15:AG15"/>
    <mergeCell ref="AH15:AI15"/>
    <mergeCell ref="AJ15:AK15"/>
    <mergeCell ref="AL15:AM15"/>
    <mergeCell ref="AN15:AO15"/>
    <mergeCell ref="R15:S15"/>
    <mergeCell ref="T15:U15"/>
    <mergeCell ref="V15:W15"/>
    <mergeCell ref="X15:Y15"/>
    <mergeCell ref="Z15:AA15"/>
    <mergeCell ref="AB15:AC15"/>
    <mergeCell ref="AV5:AW5"/>
    <mergeCell ref="A14:A16"/>
    <mergeCell ref="B15:C15"/>
    <mergeCell ref="D15:E15"/>
    <mergeCell ref="F15:G15"/>
    <mergeCell ref="H15:I15"/>
    <mergeCell ref="J15:K15"/>
    <mergeCell ref="L15:M15"/>
    <mergeCell ref="N15:O15"/>
    <mergeCell ref="P15:Q15"/>
    <mergeCell ref="AJ5:AK5"/>
    <mergeCell ref="AL5:AM5"/>
    <mergeCell ref="AN5:AO5"/>
    <mergeCell ref="AP5:AQ5"/>
    <mergeCell ref="AR5:AS5"/>
    <mergeCell ref="AT5:AU5"/>
    <mergeCell ref="X5:Y5"/>
    <mergeCell ref="Z5:AA5"/>
    <mergeCell ref="AB5:AC5"/>
    <mergeCell ref="AD5:AE5"/>
    <mergeCell ref="AF5:AG5"/>
    <mergeCell ref="AH5:AI5"/>
    <mergeCell ref="L5:M5"/>
    <mergeCell ref="N5:O5"/>
    <mergeCell ref="P5:Q5"/>
    <mergeCell ref="R5:S5"/>
    <mergeCell ref="T5:U5"/>
    <mergeCell ref="V5:W5"/>
    <mergeCell ref="A4:A6"/>
    <mergeCell ref="B5:C5"/>
    <mergeCell ref="D5:E5"/>
    <mergeCell ref="F5:G5"/>
    <mergeCell ref="H5:I5"/>
    <mergeCell ref="J5:K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A2416-461B-4B05-941B-628D648DBF3B}">
  <dimension ref="A1:L148"/>
  <sheetViews>
    <sheetView showGridLines="0" zoomScale="80" zoomScaleNormal="80" workbookViewId="0">
      <selection activeCell="B21" sqref="B21"/>
    </sheetView>
  </sheetViews>
  <sheetFormatPr defaultRowHeight="14.5" x14ac:dyDescent="0.35"/>
  <cols>
    <col min="1" max="1" width="35.81640625" customWidth="1"/>
    <col min="2" max="2" width="11.1796875" customWidth="1"/>
    <col min="3" max="3" width="10.81640625" customWidth="1"/>
  </cols>
  <sheetData>
    <row r="1" spans="1:12" ht="71.5" customHeight="1" x14ac:dyDescent="0.35">
      <c r="A1" s="438" t="s">
        <v>870</v>
      </c>
      <c r="B1" s="439"/>
      <c r="C1" s="439"/>
      <c r="D1" s="439"/>
      <c r="E1" s="439"/>
      <c r="F1" s="439"/>
      <c r="G1" s="439"/>
      <c r="H1" s="439"/>
      <c r="I1" s="439"/>
      <c r="J1" s="439"/>
      <c r="K1" s="439"/>
      <c r="L1" s="439"/>
    </row>
    <row r="2" spans="1:12" ht="12.65" customHeight="1" x14ac:dyDescent="0.35"/>
    <row r="3" spans="1:12" ht="16" thickBot="1" x14ac:dyDescent="0.4">
      <c r="A3" s="415" t="s">
        <v>871</v>
      </c>
      <c r="B3" s="55"/>
      <c r="C3" s="55"/>
    </row>
    <row r="4" spans="1:12" ht="15" x14ac:dyDescent="0.35">
      <c r="A4" s="440" t="s">
        <v>814</v>
      </c>
      <c r="B4" s="441" t="s">
        <v>872</v>
      </c>
    </row>
    <row r="5" spans="1:12" ht="15.5" x14ac:dyDescent="0.35">
      <c r="A5" s="442" t="s">
        <v>873</v>
      </c>
      <c r="B5" s="443">
        <v>15</v>
      </c>
    </row>
    <row r="6" spans="1:12" ht="15.5" x14ac:dyDescent="0.35">
      <c r="A6" s="442" t="s">
        <v>874</v>
      </c>
      <c r="B6" s="443">
        <v>9</v>
      </c>
    </row>
    <row r="7" spans="1:12" ht="15.5" x14ac:dyDescent="0.35">
      <c r="A7" s="442" t="s">
        <v>875</v>
      </c>
      <c r="B7" s="443">
        <v>10</v>
      </c>
    </row>
    <row r="8" spans="1:12" ht="15.5" x14ac:dyDescent="0.35">
      <c r="A8" s="442" t="s">
        <v>876</v>
      </c>
      <c r="B8" s="443">
        <v>25</v>
      </c>
    </row>
    <row r="9" spans="1:12" ht="15.5" x14ac:dyDescent="0.35">
      <c r="A9" s="442" t="s">
        <v>877</v>
      </c>
      <c r="B9" s="443">
        <v>17</v>
      </c>
    </row>
    <row r="10" spans="1:12" ht="15.5" x14ac:dyDescent="0.35">
      <c r="A10" s="442" t="s">
        <v>816</v>
      </c>
      <c r="B10" s="443">
        <v>25</v>
      </c>
    </row>
    <row r="11" spans="1:12" ht="16" thickBot="1" x14ac:dyDescent="0.4">
      <c r="A11" s="444" t="s">
        <v>815</v>
      </c>
      <c r="B11" s="445">
        <v>24</v>
      </c>
    </row>
    <row r="13" spans="1:12" ht="16" thickBot="1" x14ac:dyDescent="0.4">
      <c r="A13" s="415" t="s">
        <v>878</v>
      </c>
      <c r="B13" s="55"/>
    </row>
    <row r="14" spans="1:12" ht="15" x14ac:dyDescent="0.35">
      <c r="A14" s="440" t="s">
        <v>814</v>
      </c>
      <c r="B14" s="441" t="s">
        <v>879</v>
      </c>
    </row>
    <row r="15" spans="1:12" ht="15.5" x14ac:dyDescent="0.35">
      <c r="A15" s="442" t="s">
        <v>873</v>
      </c>
      <c r="B15" s="443">
        <v>22</v>
      </c>
    </row>
    <row r="16" spans="1:12" ht="15.5" x14ac:dyDescent="0.35">
      <c r="A16" s="442" t="s">
        <v>874</v>
      </c>
      <c r="B16" s="443">
        <v>21</v>
      </c>
    </row>
    <row r="17" spans="1:2" ht="15.5" x14ac:dyDescent="0.35">
      <c r="A17" s="442" t="s">
        <v>875</v>
      </c>
      <c r="B17" s="443">
        <v>19</v>
      </c>
    </row>
    <row r="18" spans="1:2" ht="15.5" x14ac:dyDescent="0.35">
      <c r="A18" s="442" t="s">
        <v>876</v>
      </c>
      <c r="B18" s="443">
        <v>19</v>
      </c>
    </row>
    <row r="19" spans="1:2" ht="15.5" x14ac:dyDescent="0.35">
      <c r="A19" s="442" t="s">
        <v>877</v>
      </c>
      <c r="B19" s="443">
        <v>19</v>
      </c>
    </row>
    <row r="20" spans="1:2" ht="15.5" x14ac:dyDescent="0.35">
      <c r="A20" s="446" t="s">
        <v>816</v>
      </c>
      <c r="B20" s="447">
        <v>20</v>
      </c>
    </row>
    <row r="21" spans="1:2" ht="16" thickBot="1" x14ac:dyDescent="0.4">
      <c r="A21" s="444" t="s">
        <v>815</v>
      </c>
      <c r="B21" s="445">
        <v>22</v>
      </c>
    </row>
    <row r="22" spans="1:2" ht="15.5" x14ac:dyDescent="0.35">
      <c r="B22" s="448"/>
    </row>
    <row r="23" spans="1:2" ht="16" thickBot="1" x14ac:dyDescent="0.4">
      <c r="A23" s="415" t="s">
        <v>880</v>
      </c>
      <c r="B23" s="55"/>
    </row>
    <row r="24" spans="1:2" ht="15" x14ac:dyDescent="0.35">
      <c r="A24" s="440" t="s">
        <v>814</v>
      </c>
      <c r="B24" s="441" t="s">
        <v>790</v>
      </c>
    </row>
    <row r="25" spans="1:2" ht="15.5" x14ac:dyDescent="0.35">
      <c r="A25" s="442" t="s">
        <v>873</v>
      </c>
      <c r="B25" s="449">
        <v>12</v>
      </c>
    </row>
    <row r="26" spans="1:2" ht="15.5" x14ac:dyDescent="0.35">
      <c r="A26" s="442" t="s">
        <v>874</v>
      </c>
      <c r="B26" s="449">
        <v>3</v>
      </c>
    </row>
    <row r="27" spans="1:2" ht="15.5" x14ac:dyDescent="0.35">
      <c r="A27" s="442" t="s">
        <v>875</v>
      </c>
      <c r="B27" s="449">
        <v>9</v>
      </c>
    </row>
    <row r="28" spans="1:2" ht="15.5" x14ac:dyDescent="0.35">
      <c r="A28" s="442" t="s">
        <v>876</v>
      </c>
      <c r="B28" s="449">
        <v>11</v>
      </c>
    </row>
    <row r="29" spans="1:2" ht="15.5" x14ac:dyDescent="0.35">
      <c r="A29" s="442" t="s">
        <v>877</v>
      </c>
      <c r="B29" s="449">
        <v>8</v>
      </c>
    </row>
    <row r="30" spans="1:2" ht="15.5" x14ac:dyDescent="0.35">
      <c r="A30" s="442" t="s">
        <v>816</v>
      </c>
      <c r="B30" s="449">
        <v>14</v>
      </c>
    </row>
    <row r="31" spans="1:2" ht="16" thickBot="1" x14ac:dyDescent="0.4">
      <c r="A31" s="444" t="s">
        <v>815</v>
      </c>
      <c r="B31" s="445">
        <v>11</v>
      </c>
    </row>
    <row r="32" spans="1:2" ht="15.5" x14ac:dyDescent="0.35">
      <c r="B32" s="448"/>
    </row>
    <row r="33" spans="1:2" ht="16" thickBot="1" x14ac:dyDescent="0.4">
      <c r="A33" s="415" t="s">
        <v>881</v>
      </c>
      <c r="B33" s="55"/>
    </row>
    <row r="34" spans="1:2" ht="15" x14ac:dyDescent="0.35">
      <c r="A34" s="440" t="s">
        <v>814</v>
      </c>
      <c r="B34" s="441" t="s">
        <v>872</v>
      </c>
    </row>
    <row r="35" spans="1:2" ht="15.5" x14ac:dyDescent="0.35">
      <c r="A35" s="442" t="s">
        <v>873</v>
      </c>
      <c r="B35" s="449">
        <v>30</v>
      </c>
    </row>
    <row r="36" spans="1:2" ht="15.5" x14ac:dyDescent="0.35">
      <c r="A36" s="442" t="s">
        <v>874</v>
      </c>
      <c r="B36" s="449">
        <v>12</v>
      </c>
    </row>
    <row r="37" spans="1:2" ht="15.5" x14ac:dyDescent="0.35">
      <c r="A37" s="442" t="s">
        <v>875</v>
      </c>
      <c r="B37" s="449">
        <v>11</v>
      </c>
    </row>
    <row r="38" spans="1:2" ht="15.5" x14ac:dyDescent="0.35">
      <c r="A38" s="442" t="s">
        <v>876</v>
      </c>
      <c r="B38" s="449">
        <v>6</v>
      </c>
    </row>
    <row r="39" spans="1:2" ht="15.5" x14ac:dyDescent="0.35">
      <c r="A39" s="442" t="s">
        <v>882</v>
      </c>
      <c r="B39" s="449">
        <v>1</v>
      </c>
    </row>
    <row r="40" spans="1:2" ht="15.5" x14ac:dyDescent="0.35">
      <c r="A40" s="442" t="s">
        <v>816</v>
      </c>
      <c r="B40" s="449">
        <v>7</v>
      </c>
    </row>
    <row r="41" spans="1:2" ht="16" thickBot="1" x14ac:dyDescent="0.4">
      <c r="A41" s="444" t="s">
        <v>815</v>
      </c>
      <c r="B41" s="445">
        <v>13</v>
      </c>
    </row>
    <row r="43" spans="1:2" ht="16" thickBot="1" x14ac:dyDescent="0.4">
      <c r="A43" s="415" t="s">
        <v>883</v>
      </c>
      <c r="B43" s="55"/>
    </row>
    <row r="44" spans="1:2" ht="15" x14ac:dyDescent="0.35">
      <c r="A44" s="440" t="s">
        <v>814</v>
      </c>
      <c r="B44" s="441" t="s">
        <v>879</v>
      </c>
    </row>
    <row r="45" spans="1:2" ht="15.5" x14ac:dyDescent="0.35">
      <c r="A45" s="442" t="s">
        <v>873</v>
      </c>
      <c r="B45" s="449">
        <v>19</v>
      </c>
    </row>
    <row r="46" spans="1:2" ht="15.5" x14ac:dyDescent="0.35">
      <c r="A46" s="442" t="s">
        <v>874</v>
      </c>
      <c r="B46" s="449">
        <v>8</v>
      </c>
    </row>
    <row r="47" spans="1:2" ht="15.5" x14ac:dyDescent="0.35">
      <c r="A47" s="442" t="s">
        <v>875</v>
      </c>
      <c r="B47" s="449">
        <v>9</v>
      </c>
    </row>
    <row r="48" spans="1:2" ht="15.5" x14ac:dyDescent="0.35">
      <c r="A48" s="442" t="s">
        <v>876</v>
      </c>
      <c r="B48" s="449">
        <v>4</v>
      </c>
    </row>
    <row r="49" spans="1:2" ht="15.5" x14ac:dyDescent="0.35">
      <c r="A49" s="442" t="s">
        <v>882</v>
      </c>
      <c r="B49" s="449">
        <v>1</v>
      </c>
    </row>
    <row r="50" spans="1:2" ht="15.5" x14ac:dyDescent="0.35">
      <c r="A50" s="442" t="s">
        <v>816</v>
      </c>
      <c r="B50" s="449">
        <v>4</v>
      </c>
    </row>
    <row r="51" spans="1:2" ht="16" thickBot="1" x14ac:dyDescent="0.4">
      <c r="A51" s="444" t="s">
        <v>815</v>
      </c>
      <c r="B51" s="445">
        <v>7</v>
      </c>
    </row>
    <row r="52" spans="1:2" ht="15.5" x14ac:dyDescent="0.35">
      <c r="B52" s="448"/>
    </row>
    <row r="53" spans="1:2" ht="16" thickBot="1" x14ac:dyDescent="0.4">
      <c r="A53" s="415" t="s">
        <v>884</v>
      </c>
      <c r="B53" s="55"/>
    </row>
    <row r="54" spans="1:2" ht="15" x14ac:dyDescent="0.35">
      <c r="A54" s="440" t="s">
        <v>814</v>
      </c>
      <c r="B54" s="441" t="s">
        <v>790</v>
      </c>
    </row>
    <row r="55" spans="1:2" ht="15.5" x14ac:dyDescent="0.35">
      <c r="A55" s="442" t="s">
        <v>873</v>
      </c>
      <c r="B55" s="449">
        <v>2</v>
      </c>
    </row>
    <row r="56" spans="1:2" ht="15.5" x14ac:dyDescent="0.35">
      <c r="A56" s="442" t="s">
        <v>874</v>
      </c>
      <c r="B56" s="449">
        <v>1</v>
      </c>
    </row>
    <row r="57" spans="1:2" ht="15.5" x14ac:dyDescent="0.35">
      <c r="A57" s="442" t="s">
        <v>875</v>
      </c>
      <c r="B57" s="449">
        <v>0</v>
      </c>
    </row>
    <row r="58" spans="1:2" ht="15.5" x14ac:dyDescent="0.35">
      <c r="A58" s="442" t="s">
        <v>876</v>
      </c>
      <c r="B58" s="449">
        <v>0</v>
      </c>
    </row>
    <row r="59" spans="1:2" ht="15.5" x14ac:dyDescent="0.35">
      <c r="A59" s="442" t="s">
        <v>877</v>
      </c>
      <c r="B59" s="449">
        <v>0</v>
      </c>
    </row>
    <row r="60" spans="1:2" ht="15.5" x14ac:dyDescent="0.35">
      <c r="A60" s="442" t="s">
        <v>816</v>
      </c>
      <c r="B60" s="449">
        <v>0</v>
      </c>
    </row>
    <row r="61" spans="1:2" ht="16" thickBot="1" x14ac:dyDescent="0.4">
      <c r="A61" s="444" t="s">
        <v>815</v>
      </c>
      <c r="B61" s="450">
        <v>0</v>
      </c>
    </row>
    <row r="62" spans="1:2" ht="15.5" x14ac:dyDescent="0.35">
      <c r="B62" s="448"/>
    </row>
    <row r="63" spans="1:2" ht="16" thickBot="1" x14ac:dyDescent="0.4">
      <c r="A63" s="415" t="s">
        <v>885</v>
      </c>
      <c r="B63" s="55"/>
    </row>
    <row r="64" spans="1:2" ht="15" x14ac:dyDescent="0.35">
      <c r="A64" s="440" t="s">
        <v>814</v>
      </c>
      <c r="B64" s="441" t="s">
        <v>872</v>
      </c>
    </row>
    <row r="65" spans="1:2" ht="15.5" x14ac:dyDescent="0.35">
      <c r="A65" s="442" t="s">
        <v>873</v>
      </c>
      <c r="B65" s="449">
        <v>24545</v>
      </c>
    </row>
    <row r="66" spans="1:2" ht="15.5" x14ac:dyDescent="0.35">
      <c r="A66" s="442" t="s">
        <v>874</v>
      </c>
      <c r="B66" s="449">
        <v>22976</v>
      </c>
    </row>
    <row r="67" spans="1:2" ht="15.5" x14ac:dyDescent="0.35">
      <c r="A67" s="442" t="s">
        <v>875</v>
      </c>
      <c r="B67" s="449">
        <v>16174</v>
      </c>
    </row>
    <row r="68" spans="1:2" ht="15.5" x14ac:dyDescent="0.35">
      <c r="A68" s="442" t="s">
        <v>876</v>
      </c>
      <c r="B68" s="449">
        <v>6941</v>
      </c>
    </row>
    <row r="69" spans="1:2" ht="15.5" x14ac:dyDescent="0.35">
      <c r="A69" s="442" t="s">
        <v>877</v>
      </c>
      <c r="B69" s="449">
        <v>5977</v>
      </c>
    </row>
    <row r="70" spans="1:2" ht="15.5" x14ac:dyDescent="0.35">
      <c r="A70" s="442" t="s">
        <v>816</v>
      </c>
      <c r="B70" s="449">
        <v>9042</v>
      </c>
    </row>
    <row r="71" spans="1:2" ht="16" thickBot="1" x14ac:dyDescent="0.4">
      <c r="A71" s="444" t="s">
        <v>815</v>
      </c>
      <c r="B71" s="445">
        <v>9739</v>
      </c>
    </row>
    <row r="73" spans="1:2" ht="16" thickBot="1" x14ac:dyDescent="0.4">
      <c r="A73" s="415" t="s">
        <v>886</v>
      </c>
      <c r="B73" s="55"/>
    </row>
    <row r="74" spans="1:2" ht="15" x14ac:dyDescent="0.35">
      <c r="A74" s="440" t="s">
        <v>814</v>
      </c>
      <c r="B74" s="441" t="s">
        <v>879</v>
      </c>
    </row>
    <row r="75" spans="1:2" ht="15.5" x14ac:dyDescent="0.35">
      <c r="A75" s="442" t="s">
        <v>873</v>
      </c>
      <c r="B75" s="449">
        <v>25793</v>
      </c>
    </row>
    <row r="76" spans="1:2" ht="15.5" x14ac:dyDescent="0.35">
      <c r="A76" s="442" t="s">
        <v>874</v>
      </c>
      <c r="B76" s="449">
        <v>24371</v>
      </c>
    </row>
    <row r="77" spans="1:2" ht="15.5" x14ac:dyDescent="0.35">
      <c r="A77" s="442" t="s">
        <v>875</v>
      </c>
      <c r="B77" s="449">
        <v>17657</v>
      </c>
    </row>
    <row r="78" spans="1:2" ht="15.5" x14ac:dyDescent="0.35">
      <c r="A78" s="442" t="s">
        <v>876</v>
      </c>
      <c r="B78" s="449">
        <v>7422</v>
      </c>
    </row>
    <row r="79" spans="1:2" ht="15.5" x14ac:dyDescent="0.35">
      <c r="A79" s="442" t="s">
        <v>877</v>
      </c>
      <c r="B79" s="449">
        <v>6468</v>
      </c>
    </row>
    <row r="80" spans="1:2" ht="15.5" x14ac:dyDescent="0.35">
      <c r="A80" s="442" t="s">
        <v>816</v>
      </c>
      <c r="B80" s="449">
        <v>9470</v>
      </c>
    </row>
    <row r="81" spans="1:8" ht="16" thickBot="1" x14ac:dyDescent="0.4">
      <c r="A81" s="444" t="s">
        <v>815</v>
      </c>
      <c r="B81" s="445">
        <v>9977</v>
      </c>
    </row>
    <row r="82" spans="1:8" ht="15.5" x14ac:dyDescent="0.35">
      <c r="B82" s="448"/>
    </row>
    <row r="83" spans="1:8" ht="16" thickBot="1" x14ac:dyDescent="0.4">
      <c r="A83" s="415" t="s">
        <v>887</v>
      </c>
      <c r="B83" s="55"/>
    </row>
    <row r="84" spans="1:8" ht="15" x14ac:dyDescent="0.35">
      <c r="A84" s="440" t="s">
        <v>814</v>
      </c>
      <c r="B84" s="441" t="s">
        <v>790</v>
      </c>
    </row>
    <row r="85" spans="1:8" ht="15.5" x14ac:dyDescent="0.35">
      <c r="A85" s="442" t="s">
        <v>873</v>
      </c>
      <c r="B85" s="449">
        <v>13632</v>
      </c>
    </row>
    <row r="86" spans="1:8" ht="15.5" x14ac:dyDescent="0.35">
      <c r="A86" s="442" t="s">
        <v>874</v>
      </c>
      <c r="B86" s="449">
        <v>13203</v>
      </c>
    </row>
    <row r="87" spans="1:8" ht="15.5" x14ac:dyDescent="0.35">
      <c r="A87" s="442" t="s">
        <v>875</v>
      </c>
      <c r="B87" s="449">
        <v>10998</v>
      </c>
    </row>
    <row r="88" spans="1:8" ht="15.5" x14ac:dyDescent="0.35">
      <c r="A88" s="442" t="s">
        <v>876</v>
      </c>
      <c r="B88" s="449">
        <v>64</v>
      </c>
    </row>
    <row r="89" spans="1:8" ht="15.5" x14ac:dyDescent="0.35">
      <c r="A89" s="442" t="s">
        <v>877</v>
      </c>
      <c r="B89" s="449">
        <v>4065</v>
      </c>
    </row>
    <row r="90" spans="1:8" ht="15.5" x14ac:dyDescent="0.35">
      <c r="A90" s="442" t="s">
        <v>816</v>
      </c>
      <c r="B90" s="449">
        <v>5801</v>
      </c>
    </row>
    <row r="91" spans="1:8" ht="16" thickBot="1" x14ac:dyDescent="0.4">
      <c r="A91" s="444" t="s">
        <v>815</v>
      </c>
      <c r="B91" s="445">
        <v>6458</v>
      </c>
    </row>
    <row r="92" spans="1:8" ht="15.5" x14ac:dyDescent="0.35">
      <c r="B92" s="448"/>
    </row>
    <row r="93" spans="1:8" ht="16" thickBot="1" x14ac:dyDescent="0.4">
      <c r="A93" s="415" t="s">
        <v>888</v>
      </c>
      <c r="B93" s="55"/>
    </row>
    <row r="94" spans="1:8" ht="15" x14ac:dyDescent="0.35">
      <c r="A94" s="440" t="s">
        <v>889</v>
      </c>
      <c r="B94" s="451" t="s">
        <v>873</v>
      </c>
      <c r="C94" s="451" t="s">
        <v>874</v>
      </c>
      <c r="D94" s="451" t="s">
        <v>875</v>
      </c>
      <c r="E94" s="451" t="s">
        <v>876</v>
      </c>
      <c r="F94" s="451" t="s">
        <v>882</v>
      </c>
      <c r="G94" s="451" t="s">
        <v>816</v>
      </c>
      <c r="H94" s="441" t="s">
        <v>815</v>
      </c>
    </row>
    <row r="95" spans="1:8" ht="15.5" x14ac:dyDescent="0.35">
      <c r="A95" s="442" t="s">
        <v>890</v>
      </c>
      <c r="B95" s="452"/>
      <c r="C95" s="452"/>
      <c r="D95" s="452"/>
      <c r="E95" s="452"/>
      <c r="F95" s="453">
        <v>23</v>
      </c>
      <c r="G95" s="453">
        <v>123</v>
      </c>
      <c r="H95" s="449">
        <v>70</v>
      </c>
    </row>
    <row r="96" spans="1:8" ht="15.5" x14ac:dyDescent="0.35">
      <c r="A96" s="442" t="s">
        <v>891</v>
      </c>
      <c r="B96" s="452">
        <v>0</v>
      </c>
      <c r="C96" s="452">
        <v>0</v>
      </c>
      <c r="D96" s="452">
        <v>0</v>
      </c>
      <c r="E96" s="453">
        <v>10</v>
      </c>
      <c r="F96" s="453">
        <v>37</v>
      </c>
      <c r="G96" s="453">
        <v>69</v>
      </c>
      <c r="H96" s="449">
        <v>56</v>
      </c>
    </row>
    <row r="97" spans="1:8" ht="15.5" x14ac:dyDescent="0.35">
      <c r="A97" s="442" t="s">
        <v>892</v>
      </c>
      <c r="B97" s="452"/>
      <c r="C97" s="452"/>
      <c r="D97" s="452"/>
      <c r="E97" s="452"/>
      <c r="F97" s="453">
        <v>54</v>
      </c>
      <c r="G97" s="453">
        <v>129</v>
      </c>
      <c r="H97" s="449">
        <v>70</v>
      </c>
    </row>
    <row r="98" spans="1:8" ht="15.5" x14ac:dyDescent="0.35">
      <c r="A98" s="442" t="s">
        <v>893</v>
      </c>
      <c r="B98" s="453">
        <v>10119</v>
      </c>
      <c r="C98" s="453">
        <v>9164</v>
      </c>
      <c r="D98" s="453">
        <v>6123</v>
      </c>
      <c r="E98" s="453">
        <v>5270</v>
      </c>
      <c r="F98" s="453">
        <v>6607</v>
      </c>
      <c r="G98" s="453">
        <v>5089</v>
      </c>
      <c r="H98" s="449">
        <v>4958</v>
      </c>
    </row>
    <row r="99" spans="1:8" ht="15.5" x14ac:dyDescent="0.35">
      <c r="A99" s="442" t="s">
        <v>894</v>
      </c>
      <c r="B99" s="452"/>
      <c r="C99" s="452"/>
      <c r="D99" s="452"/>
      <c r="E99" s="452"/>
      <c r="F99" s="452"/>
      <c r="G99" s="453">
        <v>39</v>
      </c>
      <c r="H99" s="449">
        <v>34</v>
      </c>
    </row>
    <row r="100" spans="1:8" ht="15.5" x14ac:dyDescent="0.35">
      <c r="A100" s="442" t="s">
        <v>895</v>
      </c>
      <c r="B100" s="452">
        <v>0</v>
      </c>
      <c r="C100" s="452">
        <v>0</v>
      </c>
      <c r="D100" s="452">
        <v>0</v>
      </c>
      <c r="E100" s="453">
        <v>1303</v>
      </c>
      <c r="F100" s="453">
        <v>4296</v>
      </c>
      <c r="G100" s="453">
        <v>1008</v>
      </c>
      <c r="H100" s="449">
        <v>551</v>
      </c>
    </row>
    <row r="101" spans="1:8" ht="15.5" x14ac:dyDescent="0.35">
      <c r="A101" s="442" t="s">
        <v>896</v>
      </c>
      <c r="B101" s="453">
        <v>13597</v>
      </c>
      <c r="C101" s="453">
        <v>13716</v>
      </c>
      <c r="D101" s="453">
        <v>9950</v>
      </c>
      <c r="E101" s="453">
        <v>10790</v>
      </c>
      <c r="F101" s="453">
        <v>16487</v>
      </c>
      <c r="G101" s="453">
        <v>11532</v>
      </c>
      <c r="H101" s="449">
        <v>12273</v>
      </c>
    </row>
    <row r="102" spans="1:8" ht="15.5" x14ac:dyDescent="0.35">
      <c r="A102" s="442" t="s">
        <v>897</v>
      </c>
      <c r="B102" s="453">
        <v>53</v>
      </c>
      <c r="C102" s="453">
        <v>34</v>
      </c>
      <c r="D102" s="453">
        <v>36</v>
      </c>
      <c r="E102" s="453">
        <v>11</v>
      </c>
      <c r="F102" s="453">
        <v>30</v>
      </c>
      <c r="G102" s="453">
        <v>58</v>
      </c>
      <c r="H102" s="449">
        <v>35</v>
      </c>
    </row>
    <row r="103" spans="1:8" ht="15.5" x14ac:dyDescent="0.35">
      <c r="A103" s="442" t="s">
        <v>898</v>
      </c>
      <c r="B103" s="453">
        <v>637</v>
      </c>
      <c r="C103" s="453">
        <v>823</v>
      </c>
      <c r="D103" s="453">
        <v>543</v>
      </c>
      <c r="E103" s="453">
        <v>2222</v>
      </c>
      <c r="F103" s="453">
        <v>10858</v>
      </c>
      <c r="G103" s="453">
        <v>21525</v>
      </c>
      <c r="H103" s="449">
        <v>8651</v>
      </c>
    </row>
    <row r="104" spans="1:8" ht="15.5" x14ac:dyDescent="0.35">
      <c r="A104" s="442" t="s">
        <v>899</v>
      </c>
      <c r="B104" s="453">
        <v>236</v>
      </c>
      <c r="C104" s="453">
        <v>132</v>
      </c>
      <c r="D104" s="453">
        <v>105</v>
      </c>
      <c r="E104" s="453">
        <v>52</v>
      </c>
      <c r="F104" s="453">
        <v>88</v>
      </c>
      <c r="G104" s="453">
        <v>194</v>
      </c>
      <c r="H104" s="449">
        <v>68</v>
      </c>
    </row>
    <row r="105" spans="1:8" ht="15.5" x14ac:dyDescent="0.35">
      <c r="A105" s="442" t="s">
        <v>900</v>
      </c>
      <c r="B105" s="453">
        <v>81</v>
      </c>
      <c r="C105" s="453">
        <v>40</v>
      </c>
      <c r="D105" s="453">
        <v>29</v>
      </c>
      <c r="E105" s="453">
        <v>12</v>
      </c>
      <c r="F105" s="453">
        <v>5</v>
      </c>
      <c r="G105" s="453">
        <v>8</v>
      </c>
      <c r="H105" s="449">
        <v>4</v>
      </c>
    </row>
    <row r="106" spans="1:8" ht="15.5" x14ac:dyDescent="0.35">
      <c r="A106" s="442" t="s">
        <v>901</v>
      </c>
      <c r="B106" s="453">
        <v>134</v>
      </c>
      <c r="C106" s="453">
        <v>82</v>
      </c>
      <c r="D106" s="453">
        <v>72</v>
      </c>
      <c r="E106" s="453">
        <v>29</v>
      </c>
      <c r="F106" s="453">
        <v>26</v>
      </c>
      <c r="G106" s="453">
        <v>38</v>
      </c>
      <c r="H106" s="449">
        <v>58</v>
      </c>
    </row>
    <row r="107" spans="1:8" ht="15.5" x14ac:dyDescent="0.35">
      <c r="A107" s="442" t="s">
        <v>902</v>
      </c>
      <c r="B107" s="453">
        <v>27</v>
      </c>
      <c r="C107" s="453">
        <v>19</v>
      </c>
      <c r="D107" s="453">
        <v>17</v>
      </c>
      <c r="E107" s="453">
        <v>7</v>
      </c>
      <c r="F107" s="453">
        <v>12</v>
      </c>
      <c r="G107" s="453">
        <v>25</v>
      </c>
      <c r="H107" s="449">
        <v>40</v>
      </c>
    </row>
    <row r="108" spans="1:8" ht="15.5" x14ac:dyDescent="0.35">
      <c r="A108" s="442" t="s">
        <v>903</v>
      </c>
      <c r="B108" s="452"/>
      <c r="C108" s="452"/>
      <c r="D108" s="452"/>
      <c r="E108" s="452"/>
      <c r="F108" s="453">
        <v>86</v>
      </c>
      <c r="G108" s="453">
        <v>199</v>
      </c>
      <c r="H108" s="449">
        <v>38</v>
      </c>
    </row>
    <row r="109" spans="1:8" ht="15.5" x14ac:dyDescent="0.35">
      <c r="A109" s="442" t="s">
        <v>904</v>
      </c>
      <c r="B109" s="452">
        <v>0</v>
      </c>
      <c r="C109" s="452">
        <v>0</v>
      </c>
      <c r="D109" s="452">
        <v>0</v>
      </c>
      <c r="E109" s="453">
        <v>2452</v>
      </c>
      <c r="F109" s="453">
        <v>17061</v>
      </c>
      <c r="G109" s="453">
        <v>17048</v>
      </c>
      <c r="H109" s="449">
        <v>4979</v>
      </c>
    </row>
    <row r="110" spans="1:8" ht="16" thickBot="1" x14ac:dyDescent="0.4">
      <c r="A110" s="444" t="s">
        <v>905</v>
      </c>
      <c r="B110" s="454">
        <v>51</v>
      </c>
      <c r="C110" s="454">
        <v>32</v>
      </c>
      <c r="D110" s="454">
        <v>14</v>
      </c>
      <c r="E110" s="454">
        <v>5</v>
      </c>
      <c r="F110" s="454">
        <v>24</v>
      </c>
      <c r="G110" s="454">
        <v>9</v>
      </c>
      <c r="H110" s="450">
        <v>11</v>
      </c>
    </row>
    <row r="112" spans="1:8" ht="16" thickBot="1" x14ac:dyDescent="0.4">
      <c r="A112" s="415" t="s">
        <v>906</v>
      </c>
      <c r="B112" s="55"/>
    </row>
    <row r="113" spans="1:8" ht="15" x14ac:dyDescent="0.35">
      <c r="A113" s="440" t="s">
        <v>889</v>
      </c>
      <c r="B113" s="451" t="s">
        <v>873</v>
      </c>
      <c r="C113" s="451" t="s">
        <v>874</v>
      </c>
      <c r="D113" s="451" t="s">
        <v>875</v>
      </c>
      <c r="E113" s="451" t="s">
        <v>876</v>
      </c>
      <c r="F113" s="451" t="s">
        <v>882</v>
      </c>
      <c r="G113" s="451" t="s">
        <v>816</v>
      </c>
      <c r="H113" s="441" t="s">
        <v>815</v>
      </c>
    </row>
    <row r="114" spans="1:8" ht="15.5" x14ac:dyDescent="0.35">
      <c r="A114" s="442" t="s">
        <v>890</v>
      </c>
      <c r="B114" s="452"/>
      <c r="C114" s="452"/>
      <c r="D114" s="452"/>
      <c r="E114" s="452"/>
      <c r="F114" s="453">
        <v>173</v>
      </c>
      <c r="G114" s="453">
        <v>649</v>
      </c>
      <c r="H114" s="449">
        <v>491</v>
      </c>
    </row>
    <row r="115" spans="1:8" ht="15.5" x14ac:dyDescent="0.35">
      <c r="A115" s="442" t="s">
        <v>891</v>
      </c>
      <c r="B115" s="452">
        <v>0</v>
      </c>
      <c r="C115" s="452">
        <v>0</v>
      </c>
      <c r="D115" s="452">
        <v>0</v>
      </c>
      <c r="E115" s="453">
        <v>10</v>
      </c>
      <c r="F115" s="453">
        <v>36</v>
      </c>
      <c r="G115" s="453">
        <v>49</v>
      </c>
      <c r="H115" s="449">
        <v>55</v>
      </c>
    </row>
    <row r="116" spans="1:8" ht="15.5" x14ac:dyDescent="0.35">
      <c r="A116" s="442" t="s">
        <v>892</v>
      </c>
      <c r="B116" s="452"/>
      <c r="C116" s="452"/>
      <c r="D116" s="452"/>
      <c r="E116" s="452"/>
      <c r="F116" s="453">
        <v>108</v>
      </c>
      <c r="G116" s="453">
        <v>689</v>
      </c>
      <c r="H116" s="449">
        <v>551</v>
      </c>
    </row>
    <row r="117" spans="1:8" ht="15.5" x14ac:dyDescent="0.35">
      <c r="A117" s="442" t="s">
        <v>893</v>
      </c>
      <c r="B117" s="453">
        <v>33169</v>
      </c>
      <c r="C117" s="453">
        <v>43408</v>
      </c>
      <c r="D117" s="453">
        <v>11108</v>
      </c>
      <c r="E117" s="453">
        <v>5137</v>
      </c>
      <c r="F117" s="453">
        <v>5367</v>
      </c>
      <c r="G117" s="453">
        <v>8904</v>
      </c>
      <c r="H117" s="449">
        <v>10786</v>
      </c>
    </row>
    <row r="118" spans="1:8" ht="15.5" x14ac:dyDescent="0.35">
      <c r="A118" s="442" t="s">
        <v>894</v>
      </c>
      <c r="B118" s="452"/>
      <c r="C118" s="452"/>
      <c r="D118" s="452"/>
      <c r="E118" s="452"/>
      <c r="F118" s="452"/>
      <c r="G118" s="453">
        <v>200</v>
      </c>
      <c r="H118" s="449">
        <v>282</v>
      </c>
    </row>
    <row r="119" spans="1:8" ht="15.5" x14ac:dyDescent="0.35">
      <c r="A119" s="442" t="s">
        <v>895</v>
      </c>
      <c r="B119" s="452">
        <v>0</v>
      </c>
      <c r="C119" s="452">
        <v>0</v>
      </c>
      <c r="D119" s="452">
        <v>0</v>
      </c>
      <c r="E119" s="453">
        <v>12331</v>
      </c>
      <c r="F119" s="453">
        <v>3926</v>
      </c>
      <c r="G119" s="453">
        <v>1684</v>
      </c>
      <c r="H119" s="449">
        <v>2239</v>
      </c>
    </row>
    <row r="120" spans="1:8" ht="15.5" x14ac:dyDescent="0.35">
      <c r="A120" s="442" t="s">
        <v>896</v>
      </c>
      <c r="B120" s="453">
        <v>62461</v>
      </c>
      <c r="C120" s="453">
        <v>104166</v>
      </c>
      <c r="D120" s="453">
        <v>16860</v>
      </c>
      <c r="E120" s="453">
        <v>13106</v>
      </c>
      <c r="F120" s="453">
        <v>11239</v>
      </c>
      <c r="G120" s="453">
        <v>21610</v>
      </c>
      <c r="H120" s="449">
        <v>27895</v>
      </c>
    </row>
    <row r="121" spans="1:8" ht="15.5" x14ac:dyDescent="0.35">
      <c r="A121" s="442" t="s">
        <v>897</v>
      </c>
      <c r="B121" s="453">
        <v>777</v>
      </c>
      <c r="C121" s="453">
        <v>371</v>
      </c>
      <c r="D121" s="453">
        <v>152</v>
      </c>
      <c r="E121" s="453">
        <v>384</v>
      </c>
      <c r="F121" s="453">
        <v>962</v>
      </c>
      <c r="G121" s="453">
        <v>835</v>
      </c>
      <c r="H121" s="449">
        <v>693</v>
      </c>
    </row>
    <row r="122" spans="1:8" ht="15.5" x14ac:dyDescent="0.35">
      <c r="A122" s="442" t="s">
        <v>898</v>
      </c>
      <c r="B122" s="453">
        <v>3428</v>
      </c>
      <c r="C122" s="453">
        <v>7893</v>
      </c>
      <c r="D122" s="453">
        <v>1467</v>
      </c>
      <c r="E122" s="453">
        <v>26920</v>
      </c>
      <c r="F122" s="453">
        <v>48045</v>
      </c>
      <c r="G122" s="453">
        <v>4448</v>
      </c>
      <c r="H122" s="449">
        <v>10335</v>
      </c>
    </row>
    <row r="123" spans="1:8" ht="15.5" x14ac:dyDescent="0.35">
      <c r="A123" s="442" t="s">
        <v>899</v>
      </c>
      <c r="B123" s="453">
        <v>290</v>
      </c>
      <c r="C123" s="453">
        <v>155</v>
      </c>
      <c r="D123" s="453">
        <v>129</v>
      </c>
      <c r="E123" s="453">
        <v>106</v>
      </c>
      <c r="F123" s="453">
        <v>502</v>
      </c>
      <c r="G123" s="453">
        <v>496</v>
      </c>
      <c r="H123" s="449">
        <v>191</v>
      </c>
    </row>
    <row r="124" spans="1:8" ht="15.5" x14ac:dyDescent="0.35">
      <c r="A124" s="442" t="s">
        <v>900</v>
      </c>
      <c r="B124" s="453">
        <v>113</v>
      </c>
      <c r="C124" s="453">
        <v>61</v>
      </c>
      <c r="D124" s="453">
        <v>39</v>
      </c>
      <c r="E124" s="453">
        <v>15</v>
      </c>
      <c r="F124" s="453">
        <v>9</v>
      </c>
      <c r="G124" s="453">
        <v>11</v>
      </c>
      <c r="H124" s="449">
        <v>7</v>
      </c>
    </row>
    <row r="125" spans="1:8" ht="15.5" x14ac:dyDescent="0.35">
      <c r="A125" s="442" t="s">
        <v>901</v>
      </c>
      <c r="B125" s="453">
        <v>121</v>
      </c>
      <c r="C125" s="453">
        <v>73</v>
      </c>
      <c r="D125" s="453">
        <v>68</v>
      </c>
      <c r="E125" s="453">
        <v>46</v>
      </c>
      <c r="F125" s="453">
        <v>58</v>
      </c>
      <c r="G125" s="453">
        <v>125</v>
      </c>
      <c r="H125" s="449">
        <v>508</v>
      </c>
    </row>
    <row r="126" spans="1:8" ht="15.5" x14ac:dyDescent="0.35">
      <c r="A126" s="442" t="s">
        <v>902</v>
      </c>
      <c r="B126" s="453">
        <v>41</v>
      </c>
      <c r="C126" s="453">
        <v>31</v>
      </c>
      <c r="D126" s="453">
        <v>21</v>
      </c>
      <c r="E126" s="453">
        <v>19</v>
      </c>
      <c r="F126" s="453">
        <v>107</v>
      </c>
      <c r="G126" s="453">
        <v>192</v>
      </c>
      <c r="H126" s="449">
        <v>269</v>
      </c>
    </row>
    <row r="127" spans="1:8" ht="15.5" x14ac:dyDescent="0.35">
      <c r="A127" s="442" t="s">
        <v>903</v>
      </c>
      <c r="B127" s="452"/>
      <c r="C127" s="452"/>
      <c r="D127" s="452"/>
      <c r="E127" s="452"/>
      <c r="F127" s="453">
        <v>75</v>
      </c>
      <c r="G127" s="453">
        <v>105</v>
      </c>
      <c r="H127" s="449">
        <v>106</v>
      </c>
    </row>
    <row r="128" spans="1:8" ht="15.5" x14ac:dyDescent="0.35">
      <c r="A128" s="442" t="s">
        <v>904</v>
      </c>
      <c r="B128" s="452">
        <v>0</v>
      </c>
      <c r="C128" s="452">
        <v>0</v>
      </c>
      <c r="D128" s="452">
        <v>0</v>
      </c>
      <c r="E128" s="453">
        <v>3823</v>
      </c>
      <c r="F128" s="453">
        <v>36644</v>
      </c>
      <c r="G128" s="453">
        <v>14918</v>
      </c>
      <c r="H128" s="449">
        <v>18343</v>
      </c>
    </row>
    <row r="129" spans="1:8" ht="16" thickBot="1" x14ac:dyDescent="0.4">
      <c r="A129" s="444" t="s">
        <v>905</v>
      </c>
      <c r="B129" s="454">
        <v>99</v>
      </c>
      <c r="C129" s="454">
        <v>83</v>
      </c>
      <c r="D129" s="454">
        <v>37</v>
      </c>
      <c r="E129" s="454">
        <v>43</v>
      </c>
      <c r="F129" s="454">
        <v>75</v>
      </c>
      <c r="G129" s="454">
        <v>42</v>
      </c>
      <c r="H129" s="450">
        <v>96</v>
      </c>
    </row>
    <row r="130" spans="1:8" ht="15.5" x14ac:dyDescent="0.35">
      <c r="A130" s="455"/>
      <c r="B130" s="456"/>
      <c r="C130" s="456"/>
      <c r="D130" s="456"/>
      <c r="E130" s="456"/>
      <c r="F130" s="456"/>
    </row>
    <row r="131" spans="1:8" ht="16" thickBot="1" x14ac:dyDescent="0.4">
      <c r="A131" s="415" t="s">
        <v>907</v>
      </c>
      <c r="B131" s="55"/>
    </row>
    <row r="132" spans="1:8" ht="15" x14ac:dyDescent="0.35">
      <c r="A132" s="440" t="s">
        <v>889</v>
      </c>
      <c r="B132" s="451" t="s">
        <v>873</v>
      </c>
      <c r="C132" s="451" t="s">
        <v>874</v>
      </c>
      <c r="D132" s="451" t="s">
        <v>875</v>
      </c>
      <c r="E132" s="451" t="s">
        <v>876</v>
      </c>
      <c r="F132" s="451" t="s">
        <v>882</v>
      </c>
      <c r="G132" s="451" t="s">
        <v>816</v>
      </c>
      <c r="H132" s="441" t="s">
        <v>815</v>
      </c>
    </row>
    <row r="133" spans="1:8" ht="15.5" x14ac:dyDescent="0.35">
      <c r="A133" s="442" t="s">
        <v>890</v>
      </c>
      <c r="B133" s="452"/>
      <c r="C133" s="452"/>
      <c r="D133" s="452"/>
      <c r="E133" s="452"/>
      <c r="F133" s="453">
        <v>8</v>
      </c>
      <c r="G133" s="453">
        <v>47</v>
      </c>
      <c r="H133" s="449">
        <v>122</v>
      </c>
    </row>
    <row r="134" spans="1:8" ht="15.5" x14ac:dyDescent="0.35">
      <c r="A134" s="442" t="s">
        <v>891</v>
      </c>
      <c r="B134" s="452">
        <v>0</v>
      </c>
      <c r="C134" s="452">
        <v>0</v>
      </c>
      <c r="D134" s="452">
        <v>0</v>
      </c>
      <c r="E134" s="453">
        <v>0</v>
      </c>
      <c r="F134" s="453">
        <v>1</v>
      </c>
      <c r="G134" s="453">
        <v>2</v>
      </c>
      <c r="H134" s="449">
        <v>1</v>
      </c>
    </row>
    <row r="135" spans="1:8" ht="15.5" x14ac:dyDescent="0.35">
      <c r="A135" s="442" t="s">
        <v>892</v>
      </c>
      <c r="B135" s="452"/>
      <c r="C135" s="452"/>
      <c r="D135" s="452"/>
      <c r="E135" s="452"/>
      <c r="F135" s="453">
        <v>5</v>
      </c>
      <c r="G135" s="453">
        <v>42</v>
      </c>
      <c r="H135" s="449">
        <v>24</v>
      </c>
    </row>
    <row r="136" spans="1:8" ht="15.5" x14ac:dyDescent="0.35">
      <c r="A136" s="442" t="s">
        <v>893</v>
      </c>
      <c r="B136" s="453">
        <v>15445</v>
      </c>
      <c r="C136" s="453">
        <v>18981</v>
      </c>
      <c r="D136" s="453">
        <v>12590</v>
      </c>
      <c r="E136" s="453">
        <v>2872</v>
      </c>
      <c r="F136" s="453">
        <v>7376</v>
      </c>
      <c r="G136" s="453">
        <v>8600</v>
      </c>
      <c r="H136" s="449">
        <v>15255</v>
      </c>
    </row>
    <row r="137" spans="1:8" ht="15.5" x14ac:dyDescent="0.35">
      <c r="A137" s="442" t="s">
        <v>894</v>
      </c>
      <c r="B137" s="452"/>
      <c r="C137" s="452"/>
      <c r="D137" s="452"/>
      <c r="E137" s="452"/>
      <c r="F137" s="452"/>
      <c r="G137" s="453">
        <v>37</v>
      </c>
      <c r="H137" s="449">
        <v>27</v>
      </c>
    </row>
    <row r="138" spans="1:8" ht="15.5" x14ac:dyDescent="0.35">
      <c r="A138" s="442" t="s">
        <v>895</v>
      </c>
      <c r="B138" s="452">
        <v>0</v>
      </c>
      <c r="C138" s="452">
        <v>0</v>
      </c>
      <c r="D138" s="452">
        <v>0</v>
      </c>
      <c r="E138" s="453">
        <v>16</v>
      </c>
      <c r="F138" s="453">
        <v>1612</v>
      </c>
      <c r="G138" s="453">
        <v>1115</v>
      </c>
      <c r="H138" s="449">
        <v>767</v>
      </c>
    </row>
    <row r="139" spans="1:8" ht="15.5" x14ac:dyDescent="0.35">
      <c r="A139" s="442" t="s">
        <v>896</v>
      </c>
      <c r="B139" s="453">
        <v>28894</v>
      </c>
      <c r="C139" s="453">
        <v>41800</v>
      </c>
      <c r="D139" s="453">
        <v>21139</v>
      </c>
      <c r="E139" s="453">
        <v>4904</v>
      </c>
      <c r="F139" s="453">
        <v>6541</v>
      </c>
      <c r="G139" s="453">
        <v>22631</v>
      </c>
      <c r="H139" s="449">
        <v>45535</v>
      </c>
    </row>
    <row r="140" spans="1:8" ht="15.5" x14ac:dyDescent="0.35">
      <c r="A140" s="442" t="s">
        <v>897</v>
      </c>
      <c r="B140" s="453">
        <v>45</v>
      </c>
      <c r="C140" s="453">
        <v>162</v>
      </c>
      <c r="D140" s="453">
        <v>97</v>
      </c>
      <c r="E140" s="453">
        <v>23</v>
      </c>
      <c r="F140" s="453">
        <v>32</v>
      </c>
      <c r="G140" s="453">
        <v>26</v>
      </c>
      <c r="H140" s="449">
        <v>57</v>
      </c>
    </row>
    <row r="141" spans="1:8" ht="15.5" x14ac:dyDescent="0.35">
      <c r="A141" s="442" t="s">
        <v>898</v>
      </c>
      <c r="B141" s="453">
        <v>879</v>
      </c>
      <c r="C141" s="453">
        <v>2240</v>
      </c>
      <c r="D141" s="453">
        <v>1416</v>
      </c>
      <c r="E141" s="453">
        <v>964</v>
      </c>
      <c r="F141" s="453">
        <v>2605</v>
      </c>
      <c r="G141" s="453">
        <v>2408</v>
      </c>
      <c r="H141" s="449">
        <v>3857</v>
      </c>
    </row>
    <row r="142" spans="1:8" ht="15.5" x14ac:dyDescent="0.35">
      <c r="A142" s="442" t="s">
        <v>899</v>
      </c>
      <c r="B142" s="453">
        <v>229</v>
      </c>
      <c r="C142" s="453">
        <v>151</v>
      </c>
      <c r="D142" s="453">
        <v>112</v>
      </c>
      <c r="E142" s="453">
        <v>47</v>
      </c>
      <c r="F142" s="453">
        <v>23</v>
      </c>
      <c r="G142" s="453">
        <v>47</v>
      </c>
      <c r="H142" s="449">
        <v>63</v>
      </c>
    </row>
    <row r="143" spans="1:8" ht="15.5" x14ac:dyDescent="0.35">
      <c r="A143" s="442" t="s">
        <v>900</v>
      </c>
      <c r="B143" s="453">
        <v>61</v>
      </c>
      <c r="C143" s="453">
        <v>65</v>
      </c>
      <c r="D143" s="453">
        <v>41</v>
      </c>
      <c r="E143" s="453">
        <v>22</v>
      </c>
      <c r="F143" s="453">
        <v>0</v>
      </c>
      <c r="G143" s="453">
        <v>4</v>
      </c>
      <c r="H143" s="449">
        <v>0</v>
      </c>
    </row>
    <row r="144" spans="1:8" ht="15.5" x14ac:dyDescent="0.35">
      <c r="A144" s="442" t="s">
        <v>901</v>
      </c>
      <c r="B144" s="453">
        <v>42</v>
      </c>
      <c r="C144" s="453">
        <v>18</v>
      </c>
      <c r="D144" s="453">
        <v>17</v>
      </c>
      <c r="E144" s="453">
        <v>4</v>
      </c>
      <c r="F144" s="453">
        <v>9</v>
      </c>
      <c r="G144" s="453">
        <v>15</v>
      </c>
      <c r="H144" s="449">
        <v>5</v>
      </c>
    </row>
    <row r="145" spans="1:8" ht="15.5" x14ac:dyDescent="0.35">
      <c r="A145" s="442" t="s">
        <v>902</v>
      </c>
      <c r="B145" s="453">
        <v>7</v>
      </c>
      <c r="C145" s="453">
        <v>9</v>
      </c>
      <c r="D145" s="453">
        <v>2</v>
      </c>
      <c r="E145" s="453">
        <v>0</v>
      </c>
      <c r="F145" s="453">
        <v>6</v>
      </c>
      <c r="G145" s="453">
        <v>19</v>
      </c>
      <c r="H145" s="449">
        <v>10</v>
      </c>
    </row>
    <row r="146" spans="1:8" ht="15.5" x14ac:dyDescent="0.35">
      <c r="A146" s="442" t="s">
        <v>903</v>
      </c>
      <c r="B146" s="452"/>
      <c r="C146" s="452"/>
      <c r="D146" s="452"/>
      <c r="E146" s="452"/>
      <c r="F146" s="453">
        <v>10</v>
      </c>
      <c r="G146" s="453">
        <v>41</v>
      </c>
      <c r="H146" s="449">
        <v>53</v>
      </c>
    </row>
    <row r="147" spans="1:8" ht="15.5" x14ac:dyDescent="0.35">
      <c r="A147" s="442" t="s">
        <v>904</v>
      </c>
      <c r="B147" s="452">
        <v>0</v>
      </c>
      <c r="C147" s="452">
        <v>0</v>
      </c>
      <c r="D147" s="452">
        <v>0</v>
      </c>
      <c r="E147" s="453">
        <v>18</v>
      </c>
      <c r="F147" s="453">
        <v>197</v>
      </c>
      <c r="G147" s="453">
        <v>894</v>
      </c>
      <c r="H147" s="449">
        <v>3249</v>
      </c>
    </row>
    <row r="148" spans="1:8" ht="16" thickBot="1" x14ac:dyDescent="0.4">
      <c r="A148" s="444" t="s">
        <v>905</v>
      </c>
      <c r="B148" s="454">
        <v>24</v>
      </c>
      <c r="C148" s="454">
        <v>46</v>
      </c>
      <c r="D148" s="454">
        <v>14</v>
      </c>
      <c r="E148" s="454">
        <v>6</v>
      </c>
      <c r="F148" s="454">
        <v>17</v>
      </c>
      <c r="G148" s="454">
        <v>12</v>
      </c>
      <c r="H148" s="450">
        <v>11</v>
      </c>
    </row>
  </sheetData>
  <mergeCells count="1">
    <mergeCell ref="A1:L1"/>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0BBF0-9AF8-4977-889D-F59D0FCE9DD9}">
  <dimension ref="A1:O8"/>
  <sheetViews>
    <sheetView showGridLines="0" zoomScale="80" zoomScaleNormal="80" workbookViewId="0">
      <selection activeCell="B7" sqref="B7:L8"/>
    </sheetView>
  </sheetViews>
  <sheetFormatPr defaultColWidth="8.81640625" defaultRowHeight="15.5" x14ac:dyDescent="0.35"/>
  <cols>
    <col min="1" max="1" width="64" style="55" customWidth="1"/>
    <col min="2" max="2" width="13.54296875" style="55" customWidth="1"/>
    <col min="3" max="3" width="12.1796875" style="55" customWidth="1"/>
    <col min="4" max="4" width="11.54296875" style="55" customWidth="1"/>
    <col min="5" max="5" width="10.1796875" style="55" bestFit="1" customWidth="1"/>
    <col min="6" max="6" width="11" style="55" bestFit="1" customWidth="1"/>
    <col min="7" max="7" width="10.81640625" style="55" bestFit="1" customWidth="1"/>
    <col min="8" max="8" width="11.453125" style="55" customWidth="1"/>
    <col min="9" max="9" width="13.81640625" style="55" customWidth="1"/>
    <col min="10" max="10" width="12.54296875" style="55" customWidth="1"/>
    <col min="11" max="11" width="12.453125" style="55" customWidth="1"/>
    <col min="12" max="12" width="13.81640625" style="55" customWidth="1"/>
    <col min="13" max="14" width="10.1796875" style="55" bestFit="1" customWidth="1"/>
    <col min="15" max="15" width="13.6328125" style="55" customWidth="1"/>
    <col min="16" max="16384" width="8.81640625" style="55"/>
  </cols>
  <sheetData>
    <row r="1" spans="1:15" x14ac:dyDescent="0.35">
      <c r="A1" s="415" t="s">
        <v>908</v>
      </c>
    </row>
    <row r="2" spans="1:15" ht="16" thickBot="1" x14ac:dyDescent="0.4"/>
    <row r="3" spans="1:15" x14ac:dyDescent="0.35">
      <c r="A3" s="440"/>
      <c r="B3" s="457">
        <v>45231</v>
      </c>
      <c r="C3" s="457">
        <v>45261</v>
      </c>
      <c r="D3" s="457">
        <v>45292</v>
      </c>
      <c r="E3" s="457">
        <v>45323</v>
      </c>
      <c r="F3" s="457">
        <v>45352</v>
      </c>
      <c r="G3" s="457">
        <v>45383</v>
      </c>
      <c r="H3" s="457">
        <v>45413</v>
      </c>
      <c r="I3" s="457">
        <v>45444</v>
      </c>
      <c r="J3" s="457">
        <v>45474</v>
      </c>
      <c r="K3" s="457">
        <v>45505</v>
      </c>
      <c r="L3" s="458">
        <v>45536</v>
      </c>
      <c r="M3" s="459">
        <v>45566</v>
      </c>
      <c r="N3" s="451">
        <v>45597</v>
      </c>
      <c r="O3" s="441">
        <v>45627</v>
      </c>
    </row>
    <row r="4" spans="1:15" x14ac:dyDescent="0.35">
      <c r="A4" s="442" t="s">
        <v>909</v>
      </c>
      <c r="B4" s="453">
        <v>19638</v>
      </c>
      <c r="C4" s="453">
        <v>20287</v>
      </c>
      <c r="D4" s="453">
        <v>19296</v>
      </c>
      <c r="E4" s="453">
        <v>22137</v>
      </c>
      <c r="F4" s="453">
        <v>24400</v>
      </c>
      <c r="G4" s="453">
        <v>23649</v>
      </c>
      <c r="H4" s="453">
        <v>25963</v>
      </c>
      <c r="I4" s="453">
        <v>23734</v>
      </c>
      <c r="J4" s="453">
        <v>24749</v>
      </c>
      <c r="K4" s="453">
        <v>23626</v>
      </c>
      <c r="L4" s="449">
        <v>20613</v>
      </c>
      <c r="M4" s="460">
        <v>21710</v>
      </c>
      <c r="N4" s="453">
        <v>20884</v>
      </c>
      <c r="O4" s="449">
        <v>19320</v>
      </c>
    </row>
    <row r="5" spans="1:15" x14ac:dyDescent="0.35">
      <c r="A5" s="442" t="s">
        <v>910</v>
      </c>
      <c r="B5" s="453">
        <v>1145</v>
      </c>
      <c r="C5" s="453">
        <v>1038</v>
      </c>
      <c r="D5" s="453">
        <v>780</v>
      </c>
      <c r="E5" s="453">
        <v>907</v>
      </c>
      <c r="F5" s="453">
        <v>1023</v>
      </c>
      <c r="G5" s="453">
        <v>1110</v>
      </c>
      <c r="H5" s="453">
        <v>1022</v>
      </c>
      <c r="I5" s="453">
        <v>952</v>
      </c>
      <c r="J5" s="453">
        <v>1006</v>
      </c>
      <c r="K5" s="453">
        <v>910</v>
      </c>
      <c r="L5" s="449">
        <v>820</v>
      </c>
      <c r="M5" s="460">
        <v>974</v>
      </c>
      <c r="N5" s="453">
        <v>725</v>
      </c>
      <c r="O5" s="449">
        <v>812</v>
      </c>
    </row>
    <row r="6" spans="1:15" x14ac:dyDescent="0.35">
      <c r="A6" s="442" t="s">
        <v>911</v>
      </c>
      <c r="B6" s="461">
        <f t="shared" ref="B6:O6" si="0">IF(ISERROR(B5/B4),0,B5/B4)</f>
        <v>5.8305326407984519E-2</v>
      </c>
      <c r="C6" s="461">
        <f t="shared" si="0"/>
        <v>5.1165771183516541E-2</v>
      </c>
      <c r="D6" s="461">
        <f t="shared" si="0"/>
        <v>4.0422885572139307E-2</v>
      </c>
      <c r="E6" s="461">
        <f t="shared" si="0"/>
        <v>4.0972128111306863E-2</v>
      </c>
      <c r="F6" s="461">
        <f t="shared" si="0"/>
        <v>4.1926229508196723E-2</v>
      </c>
      <c r="G6" s="461">
        <f t="shared" si="0"/>
        <v>4.6936445515666628E-2</v>
      </c>
      <c r="H6" s="461">
        <f t="shared" si="0"/>
        <v>3.9363709894850364E-2</v>
      </c>
      <c r="I6" s="461">
        <f t="shared" si="0"/>
        <v>4.0111232830538468E-2</v>
      </c>
      <c r="J6" s="461">
        <f t="shared" si="0"/>
        <v>4.0648106994221986E-2</v>
      </c>
      <c r="K6" s="461">
        <f t="shared" si="0"/>
        <v>3.8516888174045541E-2</v>
      </c>
      <c r="L6" s="462">
        <f t="shared" si="0"/>
        <v>3.9780720904283702E-2</v>
      </c>
      <c r="M6" s="463">
        <f t="shared" si="0"/>
        <v>4.4864117918010135E-2</v>
      </c>
      <c r="N6" s="461">
        <f t="shared" si="0"/>
        <v>3.4715571729553724E-2</v>
      </c>
      <c r="O6" s="462">
        <f t="shared" si="0"/>
        <v>4.2028985507246375E-2</v>
      </c>
    </row>
    <row r="7" spans="1:15" x14ac:dyDescent="0.35">
      <c r="A7" s="442" t="s">
        <v>912</v>
      </c>
      <c r="B7" s="464">
        <v>6332.73862622658</v>
      </c>
      <c r="C7" s="464">
        <v>6734.7440944881901</v>
      </c>
      <c r="D7" s="464">
        <v>6616.1248374512397</v>
      </c>
      <c r="E7" s="464">
        <v>7039.4304490690001</v>
      </c>
      <c r="F7" s="464">
        <v>6625.0761421319803</v>
      </c>
      <c r="G7" s="464">
        <v>6584.8375451263501</v>
      </c>
      <c r="H7" s="464">
        <v>6563.0693069306899</v>
      </c>
      <c r="I7" s="464">
        <v>6740.6724511930597</v>
      </c>
      <c r="J7" s="464">
        <v>6993.9439439439402</v>
      </c>
      <c r="K7" s="464">
        <v>6697.1444568869001</v>
      </c>
      <c r="L7" s="465">
        <v>6693.9024390243903</v>
      </c>
      <c r="M7" s="466">
        <v>7106.2827225130904</v>
      </c>
      <c r="N7" s="464">
        <v>7251.4306151645196</v>
      </c>
      <c r="O7" s="465">
        <v>7652.67657992565</v>
      </c>
    </row>
    <row r="8" spans="1:15" ht="16" thickBot="1" x14ac:dyDescent="0.4">
      <c r="A8" s="444" t="s">
        <v>913</v>
      </c>
      <c r="B8" s="467">
        <v>61.793013100400003</v>
      </c>
      <c r="C8" s="467">
        <v>65.184971098299997</v>
      </c>
      <c r="D8" s="467">
        <v>73.330769230800001</v>
      </c>
      <c r="E8" s="467">
        <v>76.910694597599999</v>
      </c>
      <c r="F8" s="467">
        <v>79.219941348999996</v>
      </c>
      <c r="G8" s="467">
        <v>73.424324324300002</v>
      </c>
      <c r="H8" s="467">
        <v>74.321917808199998</v>
      </c>
      <c r="I8" s="467">
        <v>70.710084033599998</v>
      </c>
      <c r="J8" s="467">
        <v>69.788270377700002</v>
      </c>
      <c r="K8" s="467">
        <v>69.443956044000004</v>
      </c>
      <c r="L8" s="468">
        <v>69.189024390200004</v>
      </c>
      <c r="M8" s="469">
        <v>73.572895277200004</v>
      </c>
      <c r="N8" s="467">
        <v>70.7668965517</v>
      </c>
      <c r="O8" s="468">
        <v>69.323891625599998</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77157-F8F0-46EE-8E32-965EDE5AB58D}">
  <dimension ref="A1:AB114"/>
  <sheetViews>
    <sheetView zoomScale="70" zoomScaleNormal="70" workbookViewId="0">
      <pane xSplit="1" topLeftCell="B1" activePane="topRight" state="frozen"/>
      <selection pane="topRight" activeCell="A20" sqref="A20"/>
    </sheetView>
  </sheetViews>
  <sheetFormatPr defaultColWidth="9.453125" defaultRowHeight="15.5" x14ac:dyDescent="0.35"/>
  <cols>
    <col min="1" max="1" width="58" style="55" customWidth="1"/>
    <col min="2" max="2" width="56.81640625" style="55" customWidth="1"/>
    <col min="3" max="3" width="24.54296875" style="55" customWidth="1"/>
    <col min="4" max="4" width="9.54296875" style="55" customWidth="1"/>
    <col min="5" max="5" width="9.54296875" style="123" customWidth="1"/>
    <col min="6" max="6" width="11.1796875" style="55" customWidth="1"/>
    <col min="7" max="7" width="22.81640625" style="55" customWidth="1"/>
    <col min="8" max="8" width="21" style="55" customWidth="1"/>
    <col min="9" max="9" width="14.54296875" style="55" customWidth="1"/>
    <col min="10" max="10" width="11.81640625" style="55" customWidth="1"/>
    <col min="11" max="13" width="14.81640625" style="55" customWidth="1"/>
    <col min="14" max="15" width="18" style="55" customWidth="1"/>
    <col min="16" max="16" width="15.453125" style="55" customWidth="1"/>
    <col min="17" max="17" width="17.1796875" style="55" customWidth="1"/>
    <col min="18" max="18" width="14" style="55" customWidth="1"/>
    <col min="19" max="20" width="14.453125" style="55" customWidth="1"/>
    <col min="21" max="21" width="15.54296875" style="55" customWidth="1"/>
    <col min="22" max="22" width="18.453125" style="55" customWidth="1"/>
    <col min="23" max="23" width="18.1796875" style="55" customWidth="1"/>
    <col min="24" max="24" width="15.54296875" style="55" bestFit="1" customWidth="1"/>
    <col min="25" max="25" width="18.54296875" style="122" bestFit="1" customWidth="1"/>
    <col min="26" max="26" width="18.54296875" style="122" customWidth="1"/>
    <col min="27" max="27" width="34" style="55" bestFit="1" customWidth="1"/>
    <col min="28" max="28" width="43.54296875" style="55" customWidth="1"/>
    <col min="29" max="29" width="22.1796875" style="55" customWidth="1"/>
    <col min="30" max="16384" width="9.453125" style="55"/>
  </cols>
  <sheetData>
    <row r="1" spans="1:28" ht="41.9" customHeight="1" x14ac:dyDescent="0.35">
      <c r="A1" s="181" t="s">
        <v>65</v>
      </c>
      <c r="B1" s="181"/>
      <c r="C1" s="181"/>
      <c r="D1" s="181"/>
      <c r="E1" s="152"/>
      <c r="F1" s="3"/>
      <c r="G1" s="3"/>
      <c r="H1" s="3"/>
      <c r="I1" s="3"/>
      <c r="J1" s="3"/>
      <c r="K1" s="3"/>
      <c r="L1" s="3"/>
      <c r="M1" s="3"/>
      <c r="N1" s="3"/>
      <c r="O1" s="3"/>
      <c r="P1" s="3"/>
      <c r="Q1" s="3"/>
      <c r="R1" s="3"/>
      <c r="S1" s="3"/>
      <c r="T1" s="3"/>
      <c r="U1" s="3"/>
      <c r="V1" s="3"/>
      <c r="W1" s="151"/>
      <c r="X1" s="3"/>
      <c r="Y1" s="150"/>
      <c r="Z1" s="150"/>
      <c r="AA1" s="16"/>
      <c r="AB1" s="16"/>
    </row>
    <row r="2" spans="1:28" ht="45" customHeight="1" x14ac:dyDescent="0.35">
      <c r="A2" s="182" t="s">
        <v>66</v>
      </c>
      <c r="B2" s="182"/>
      <c r="C2" s="182"/>
      <c r="D2" s="182"/>
      <c r="E2" s="152"/>
      <c r="F2" s="3"/>
      <c r="G2" s="3"/>
      <c r="H2" s="3"/>
      <c r="I2" s="3"/>
      <c r="J2" s="3"/>
      <c r="K2" s="3"/>
      <c r="L2" s="3"/>
      <c r="M2" s="3"/>
      <c r="N2" s="3"/>
      <c r="O2" s="3"/>
      <c r="P2" s="3"/>
      <c r="Q2" s="3"/>
      <c r="R2" s="3"/>
      <c r="S2" s="3"/>
      <c r="T2" s="3"/>
      <c r="U2" s="3"/>
      <c r="V2" s="3"/>
      <c r="W2" s="151"/>
      <c r="X2" s="3"/>
      <c r="Y2" s="150"/>
      <c r="Z2" s="150"/>
      <c r="AA2" s="16"/>
      <c r="AB2" s="16"/>
    </row>
    <row r="3" spans="1:28" ht="48.65" customHeight="1" x14ac:dyDescent="0.35">
      <c r="A3" s="178" t="s">
        <v>67</v>
      </c>
      <c r="B3" s="178"/>
      <c r="C3" s="178"/>
      <c r="D3" s="178"/>
      <c r="E3" s="178"/>
      <c r="F3" s="178"/>
      <c r="G3" s="178"/>
      <c r="H3" s="178"/>
      <c r="I3" s="178"/>
      <c r="J3" s="178"/>
      <c r="K3" s="178"/>
      <c r="L3" s="178"/>
      <c r="M3" s="178"/>
      <c r="N3" s="178"/>
      <c r="O3" s="178"/>
      <c r="P3" s="178"/>
      <c r="Q3" s="178"/>
      <c r="R3" s="178"/>
      <c r="S3" s="178"/>
      <c r="T3" s="178"/>
      <c r="U3" s="178"/>
      <c r="V3" s="178"/>
      <c r="W3" s="178"/>
      <c r="X3" s="178"/>
      <c r="Y3" s="178"/>
      <c r="Z3" s="178"/>
      <c r="AA3" s="178"/>
      <c r="AB3" s="178"/>
    </row>
    <row r="4" spans="1:28" customFormat="1" ht="30.75" customHeight="1" x14ac:dyDescent="0.35">
      <c r="A4" s="149" t="s">
        <v>68</v>
      </c>
      <c r="B4" s="147"/>
      <c r="C4" s="147"/>
      <c r="D4" s="147"/>
      <c r="E4" s="148"/>
      <c r="F4" s="147"/>
      <c r="G4" s="147"/>
      <c r="H4" s="147"/>
    </row>
    <row r="5" spans="1:28" ht="87.65" customHeight="1" x14ac:dyDescent="0.35">
      <c r="A5" s="145" t="s">
        <v>69</v>
      </c>
      <c r="B5" s="145"/>
      <c r="C5" s="145"/>
      <c r="D5" s="145"/>
      <c r="E5" s="146"/>
      <c r="F5" s="145"/>
      <c r="G5" s="145"/>
      <c r="H5" s="145"/>
      <c r="I5" s="145" t="s">
        <v>70</v>
      </c>
      <c r="J5" s="179" t="s">
        <v>71</v>
      </c>
      <c r="K5" s="179"/>
      <c r="L5" s="179"/>
      <c r="M5" s="179"/>
      <c r="N5" s="179" t="s">
        <v>72</v>
      </c>
      <c r="O5" s="179"/>
      <c r="P5" s="179"/>
      <c r="Q5" s="179"/>
      <c r="R5" s="180" t="s">
        <v>73</v>
      </c>
      <c r="S5" s="180"/>
      <c r="T5" s="180"/>
      <c r="U5" s="180"/>
      <c r="V5" s="144" t="s">
        <v>74</v>
      </c>
      <c r="W5" s="180" t="s">
        <v>75</v>
      </c>
      <c r="X5" s="180"/>
      <c r="Y5" s="180"/>
      <c r="Z5" s="180"/>
      <c r="AA5" s="180"/>
      <c r="AB5" s="180"/>
    </row>
    <row r="6" spans="1:28" ht="52.4" customHeight="1" x14ac:dyDescent="0.35">
      <c r="A6" s="141" t="s">
        <v>76</v>
      </c>
      <c r="B6" s="141"/>
      <c r="C6" s="141"/>
      <c r="D6" s="141"/>
      <c r="E6" s="143"/>
      <c r="F6" s="141"/>
      <c r="G6" s="141"/>
      <c r="H6" s="141"/>
      <c r="I6" s="142"/>
      <c r="J6" s="141"/>
      <c r="K6" s="141"/>
      <c r="L6" s="141"/>
      <c r="M6" s="141"/>
      <c r="N6" s="141"/>
      <c r="O6" s="141"/>
      <c r="P6" s="141"/>
      <c r="Q6" s="141"/>
      <c r="R6" s="138"/>
      <c r="S6" s="138"/>
      <c r="T6" s="138"/>
      <c r="U6" s="138"/>
      <c r="V6" s="140"/>
      <c r="W6" s="139"/>
      <c r="X6" s="138"/>
      <c r="Y6" s="138"/>
      <c r="Z6" s="138"/>
      <c r="AA6" s="138"/>
      <c r="AB6" s="137"/>
    </row>
    <row r="7" spans="1:28" ht="48" customHeight="1" x14ac:dyDescent="0.35">
      <c r="A7" s="134" t="s">
        <v>77</v>
      </c>
      <c r="B7" s="134" t="s">
        <v>78</v>
      </c>
      <c r="C7" s="134" t="s">
        <v>79</v>
      </c>
      <c r="D7" s="134" t="s">
        <v>80</v>
      </c>
      <c r="E7" s="136" t="s">
        <v>81</v>
      </c>
      <c r="F7" s="134" t="s">
        <v>82</v>
      </c>
      <c r="G7" s="134" t="s">
        <v>83</v>
      </c>
      <c r="H7" s="134" t="s">
        <v>84</v>
      </c>
      <c r="I7" s="135" t="s">
        <v>85</v>
      </c>
      <c r="J7" s="134" t="s">
        <v>86</v>
      </c>
      <c r="K7" s="134" t="s">
        <v>87</v>
      </c>
      <c r="L7" s="134" t="s">
        <v>88</v>
      </c>
      <c r="M7" s="134" t="s">
        <v>89</v>
      </c>
      <c r="N7" s="134" t="s">
        <v>90</v>
      </c>
      <c r="O7" s="134" t="s">
        <v>91</v>
      </c>
      <c r="P7" s="134" t="s">
        <v>92</v>
      </c>
      <c r="Q7" s="134" t="s">
        <v>93</v>
      </c>
      <c r="R7" s="134" t="s">
        <v>94</v>
      </c>
      <c r="S7" s="134" t="s">
        <v>95</v>
      </c>
      <c r="T7" s="134" t="s">
        <v>96</v>
      </c>
      <c r="U7" s="134" t="s">
        <v>97</v>
      </c>
      <c r="V7" s="134" t="s">
        <v>98</v>
      </c>
      <c r="W7" s="134" t="s">
        <v>99</v>
      </c>
      <c r="X7" s="134" t="s">
        <v>100</v>
      </c>
      <c r="Y7" s="133" t="s">
        <v>101</v>
      </c>
      <c r="Z7" s="133" t="s">
        <v>102</v>
      </c>
      <c r="AA7" s="133" t="s">
        <v>103</v>
      </c>
      <c r="AB7" s="132" t="s">
        <v>104</v>
      </c>
    </row>
    <row r="8" spans="1:28" ht="16.399999999999999" customHeight="1" x14ac:dyDescent="0.35">
      <c r="A8" s="129" t="s">
        <v>105</v>
      </c>
      <c r="B8" s="129" t="s">
        <v>106</v>
      </c>
      <c r="C8" s="129" t="s">
        <v>107</v>
      </c>
      <c r="D8" s="129" t="s">
        <v>108</v>
      </c>
      <c r="E8" s="130">
        <v>39120</v>
      </c>
      <c r="F8" s="129" t="s">
        <v>109</v>
      </c>
      <c r="G8" s="129" t="s">
        <v>110</v>
      </c>
      <c r="H8" s="129" t="s">
        <v>111</v>
      </c>
      <c r="I8" s="128">
        <v>30.5823726292302</v>
      </c>
      <c r="J8" s="127">
        <v>1847.0602409638809</v>
      </c>
      <c r="K8" s="127">
        <v>270.71084337349492</v>
      </c>
      <c r="L8" s="127">
        <v>3.4337349397590362</v>
      </c>
      <c r="M8" s="127">
        <v>1.9759036144578312</v>
      </c>
      <c r="N8" s="127">
        <v>8.216867469879519</v>
      </c>
      <c r="O8" s="127">
        <v>2114.9638554217195</v>
      </c>
      <c r="P8" s="127">
        <v>0</v>
      </c>
      <c r="Q8" s="127">
        <v>0</v>
      </c>
      <c r="R8" s="127">
        <v>1.2168674698795181</v>
      </c>
      <c r="S8" s="127">
        <v>7.2289156626506021E-2</v>
      </c>
      <c r="T8" s="127">
        <v>2.7108433734939759</v>
      </c>
      <c r="U8" s="127">
        <v>2119.1807228916023</v>
      </c>
      <c r="V8" s="127">
        <v>808.54216867470893</v>
      </c>
      <c r="W8" s="126">
        <v>1100</v>
      </c>
      <c r="X8" s="125" t="s">
        <v>112</v>
      </c>
      <c r="Y8" s="166">
        <v>45519</v>
      </c>
      <c r="Z8" s="167" t="s">
        <v>113</v>
      </c>
      <c r="AA8" s="167" t="s">
        <v>114</v>
      </c>
      <c r="AB8" s="167" t="s">
        <v>115</v>
      </c>
    </row>
    <row r="9" spans="1:28" ht="16.399999999999999" customHeight="1" x14ac:dyDescent="0.35">
      <c r="A9" s="129" t="s">
        <v>116</v>
      </c>
      <c r="B9" s="129" t="s">
        <v>117</v>
      </c>
      <c r="C9" s="129" t="s">
        <v>118</v>
      </c>
      <c r="D9" s="129" t="s">
        <v>119</v>
      </c>
      <c r="E9" s="130">
        <v>92301</v>
      </c>
      <c r="F9" s="129" t="s">
        <v>120</v>
      </c>
      <c r="G9" s="129" t="s">
        <v>121</v>
      </c>
      <c r="H9" s="129" t="s">
        <v>111</v>
      </c>
      <c r="I9" s="128">
        <v>1796</v>
      </c>
      <c r="J9" s="127">
        <v>0</v>
      </c>
      <c r="K9" s="127">
        <v>0</v>
      </c>
      <c r="L9" s="127">
        <v>0</v>
      </c>
      <c r="M9" s="127">
        <v>3</v>
      </c>
      <c r="N9" s="127">
        <v>3</v>
      </c>
      <c r="O9" s="127">
        <v>0</v>
      </c>
      <c r="P9" s="127">
        <v>0</v>
      </c>
      <c r="Q9" s="127">
        <v>0</v>
      </c>
      <c r="R9" s="127">
        <v>3</v>
      </c>
      <c r="S9" s="127">
        <v>0</v>
      </c>
      <c r="T9" s="127">
        <v>0</v>
      </c>
      <c r="U9" s="127">
        <v>0</v>
      </c>
      <c r="V9" s="127">
        <v>3</v>
      </c>
      <c r="W9" s="126">
        <v>640</v>
      </c>
      <c r="X9" s="125" t="s">
        <v>112</v>
      </c>
      <c r="Y9" s="166">
        <v>45491</v>
      </c>
      <c r="Z9" s="167" t="s">
        <v>113</v>
      </c>
      <c r="AA9" s="166" t="s">
        <v>114</v>
      </c>
      <c r="AB9" s="166" t="s">
        <v>115</v>
      </c>
    </row>
    <row r="10" spans="1:28" ht="16.399999999999999" customHeight="1" x14ac:dyDescent="0.35">
      <c r="A10" s="129" t="s">
        <v>122</v>
      </c>
      <c r="B10" s="129" t="s">
        <v>123</v>
      </c>
      <c r="C10" s="129" t="s">
        <v>124</v>
      </c>
      <c r="D10" s="129" t="s">
        <v>125</v>
      </c>
      <c r="E10" s="130">
        <v>27253</v>
      </c>
      <c r="F10" s="129" t="s">
        <v>126</v>
      </c>
      <c r="G10" s="129" t="s">
        <v>127</v>
      </c>
      <c r="H10" s="129" t="s">
        <v>111</v>
      </c>
      <c r="I10" s="128">
        <v>4.4349112426035502</v>
      </c>
      <c r="J10" s="127">
        <v>3.0240963855421694</v>
      </c>
      <c r="K10" s="127">
        <v>4.096385542168675</v>
      </c>
      <c r="L10" s="127">
        <v>5.5783132530120509</v>
      </c>
      <c r="M10" s="127">
        <v>6.879518072289156</v>
      </c>
      <c r="N10" s="127">
        <v>15.385542168674682</v>
      </c>
      <c r="O10" s="127">
        <v>4.0722891566265069</v>
      </c>
      <c r="P10" s="127">
        <v>9.6385542168674704E-2</v>
      </c>
      <c r="Q10" s="127">
        <v>2.4096385542168676E-2</v>
      </c>
      <c r="R10" s="127">
        <v>0.54216867469879526</v>
      </c>
      <c r="S10" s="127">
        <v>0.37349397590361444</v>
      </c>
      <c r="T10" s="127">
        <v>0.5662650602409639</v>
      </c>
      <c r="U10" s="127">
        <v>18.096385542168669</v>
      </c>
      <c r="V10" s="127">
        <v>11.927710843373491</v>
      </c>
      <c r="W10" s="126">
        <v>40</v>
      </c>
      <c r="X10" s="125" t="s">
        <v>112</v>
      </c>
      <c r="Y10" s="166">
        <v>45554</v>
      </c>
      <c r="Z10" s="167" t="s">
        <v>113</v>
      </c>
      <c r="AA10" s="166" t="s">
        <v>128</v>
      </c>
      <c r="AB10" s="166" t="s">
        <v>115</v>
      </c>
    </row>
    <row r="11" spans="1:28" x14ac:dyDescent="0.35">
      <c r="A11" s="129" t="s">
        <v>129</v>
      </c>
      <c r="B11" s="129" t="s">
        <v>130</v>
      </c>
      <c r="C11" s="129" t="s">
        <v>131</v>
      </c>
      <c r="D11" s="129" t="s">
        <v>132</v>
      </c>
      <c r="E11" s="130">
        <v>71303</v>
      </c>
      <c r="F11" s="129" t="s">
        <v>109</v>
      </c>
      <c r="G11" s="129" t="s">
        <v>133</v>
      </c>
      <c r="H11" s="129" t="s">
        <v>134</v>
      </c>
      <c r="I11" s="128">
        <v>3.0759162303664902</v>
      </c>
      <c r="J11" s="127">
        <v>130.16867469879764</v>
      </c>
      <c r="K11" s="127">
        <v>45.698795180722257</v>
      </c>
      <c r="L11" s="127">
        <v>74.325301204818786</v>
      </c>
      <c r="M11" s="127">
        <v>50.180722891565608</v>
      </c>
      <c r="N11" s="127">
        <v>138.14457831325512</v>
      </c>
      <c r="O11" s="127">
        <v>162.19277108434093</v>
      </c>
      <c r="P11" s="127">
        <v>3.6144578313253017E-2</v>
      </c>
      <c r="Q11" s="127">
        <v>0</v>
      </c>
      <c r="R11" s="127">
        <v>53.421686746987341</v>
      </c>
      <c r="S11" s="127">
        <v>29.53012048192743</v>
      </c>
      <c r="T11" s="127">
        <v>33.072289156626134</v>
      </c>
      <c r="U11" s="127">
        <v>184.34939759036678</v>
      </c>
      <c r="V11" s="127">
        <v>295.68674698797491</v>
      </c>
      <c r="W11" s="126" t="s">
        <v>135</v>
      </c>
      <c r="X11" s="125" t="s">
        <v>112</v>
      </c>
      <c r="Y11" s="166">
        <v>45533</v>
      </c>
      <c r="Z11" s="167" t="s">
        <v>113</v>
      </c>
      <c r="AA11" s="166" t="s">
        <v>114</v>
      </c>
      <c r="AB11" s="166" t="s">
        <v>115</v>
      </c>
    </row>
    <row r="12" spans="1:28" ht="16.399999999999999" customHeight="1" x14ac:dyDescent="0.35">
      <c r="A12" s="129" t="s">
        <v>136</v>
      </c>
      <c r="B12" s="129" t="s">
        <v>137</v>
      </c>
      <c r="C12" s="129" t="s">
        <v>138</v>
      </c>
      <c r="D12" s="129" t="s">
        <v>132</v>
      </c>
      <c r="E12" s="130">
        <v>70655</v>
      </c>
      <c r="F12" s="129" t="s">
        <v>109</v>
      </c>
      <c r="G12" s="129" t="s">
        <v>127</v>
      </c>
      <c r="H12" s="129" t="s">
        <v>134</v>
      </c>
      <c r="I12" s="128">
        <v>59.5</v>
      </c>
      <c r="J12" s="127">
        <v>95.662650602409542</v>
      </c>
      <c r="K12" s="127">
        <v>28.78313253012049</v>
      </c>
      <c r="L12" s="127">
        <v>35.843373493975903</v>
      </c>
      <c r="M12" s="127">
        <v>10.819277108433734</v>
      </c>
      <c r="N12" s="127">
        <v>49.686746987951814</v>
      </c>
      <c r="O12" s="127">
        <v>121.42168674698785</v>
      </c>
      <c r="P12" s="127">
        <v>0</v>
      </c>
      <c r="Q12" s="127">
        <v>0</v>
      </c>
      <c r="R12" s="127">
        <v>20.024096385542169</v>
      </c>
      <c r="S12" s="127">
        <v>9.0120481927710827</v>
      </c>
      <c r="T12" s="127">
        <v>6.903614457831325</v>
      </c>
      <c r="U12" s="127">
        <v>135.16867469879514</v>
      </c>
      <c r="V12" s="127">
        <v>94.493975903614427</v>
      </c>
      <c r="W12" s="126">
        <v>170</v>
      </c>
      <c r="X12" s="125" t="s">
        <v>112</v>
      </c>
      <c r="Y12" s="166">
        <v>45577</v>
      </c>
      <c r="Z12" s="167" t="s">
        <v>113</v>
      </c>
      <c r="AA12" s="166" t="s">
        <v>114</v>
      </c>
      <c r="AB12" s="166" t="s">
        <v>139</v>
      </c>
    </row>
    <row r="13" spans="1:28" ht="16.399999999999999" customHeight="1" x14ac:dyDescent="0.35">
      <c r="A13" s="129" t="s">
        <v>140</v>
      </c>
      <c r="B13" s="129" t="s">
        <v>141</v>
      </c>
      <c r="C13" s="129" t="s">
        <v>142</v>
      </c>
      <c r="D13" s="129" t="s">
        <v>143</v>
      </c>
      <c r="E13" s="130">
        <v>32063</v>
      </c>
      <c r="F13" s="129" t="s">
        <v>144</v>
      </c>
      <c r="G13" s="129" t="s">
        <v>127</v>
      </c>
      <c r="H13" s="129" t="s">
        <v>111</v>
      </c>
      <c r="I13" s="128">
        <v>61.5490196078431</v>
      </c>
      <c r="J13" s="127">
        <v>23.987951807228924</v>
      </c>
      <c r="K13" s="127">
        <v>35.44578313253011</v>
      </c>
      <c r="L13" s="127">
        <v>92.253012048192772</v>
      </c>
      <c r="M13" s="127">
        <v>86.795180722891516</v>
      </c>
      <c r="N13" s="127">
        <v>163.28915662650599</v>
      </c>
      <c r="O13" s="127">
        <v>49.120481927710863</v>
      </c>
      <c r="P13" s="127">
        <v>16.012048192771083</v>
      </c>
      <c r="Q13" s="127">
        <v>10.060240963855419</v>
      </c>
      <c r="R13" s="127">
        <v>64.891566265060234</v>
      </c>
      <c r="S13" s="127">
        <v>26.843373493975903</v>
      </c>
      <c r="T13" s="127">
        <v>23.867469879518065</v>
      </c>
      <c r="U13" s="127">
        <v>122.87951807228909</v>
      </c>
      <c r="V13" s="127">
        <v>163.66265060240968</v>
      </c>
      <c r="W13" s="126">
        <v>192</v>
      </c>
      <c r="X13" s="125" t="s">
        <v>112</v>
      </c>
      <c r="Y13" s="166">
        <v>45589</v>
      </c>
      <c r="Z13" s="167" t="s">
        <v>113</v>
      </c>
      <c r="AA13" s="166" t="s">
        <v>128</v>
      </c>
      <c r="AB13" s="166" t="s">
        <v>115</v>
      </c>
    </row>
    <row r="14" spans="1:28" x14ac:dyDescent="0.35">
      <c r="A14" s="129" t="s">
        <v>145</v>
      </c>
      <c r="B14" s="129" t="s">
        <v>146</v>
      </c>
      <c r="C14" s="129" t="s">
        <v>147</v>
      </c>
      <c r="D14" s="129" t="s">
        <v>148</v>
      </c>
      <c r="E14" s="130">
        <v>36507</v>
      </c>
      <c r="F14" s="129" t="s">
        <v>109</v>
      </c>
      <c r="G14" s="129" t="s">
        <v>149</v>
      </c>
      <c r="H14" s="129" t="s">
        <v>111</v>
      </c>
      <c r="I14" s="128">
        <v>1.70588235294118</v>
      </c>
      <c r="J14" s="127">
        <v>0.31325301204819278</v>
      </c>
      <c r="K14" s="127">
        <v>0.46987951807228917</v>
      </c>
      <c r="L14" s="127">
        <v>0.39759036144578314</v>
      </c>
      <c r="M14" s="127">
        <v>9.6385542168674704E-2</v>
      </c>
      <c r="N14" s="127">
        <v>0.61445783132530152</v>
      </c>
      <c r="O14" s="127">
        <v>0.51807228915662651</v>
      </c>
      <c r="P14" s="127">
        <v>8.4337349397590355E-2</v>
      </c>
      <c r="Q14" s="127">
        <v>6.0240963855421686E-2</v>
      </c>
      <c r="R14" s="127">
        <v>0</v>
      </c>
      <c r="S14" s="127">
        <v>4.8192771084337352E-2</v>
      </c>
      <c r="T14" s="127">
        <v>1.2048192771084338E-2</v>
      </c>
      <c r="U14" s="127">
        <v>1.2168674698795188</v>
      </c>
      <c r="V14" s="127">
        <v>0.71084337349397608</v>
      </c>
      <c r="W14" s="126" t="s">
        <v>135</v>
      </c>
      <c r="X14" s="125" t="s">
        <v>112</v>
      </c>
      <c r="Y14" s="166">
        <v>45561</v>
      </c>
      <c r="Z14" s="167" t="s">
        <v>113</v>
      </c>
      <c r="AA14" s="166" t="s">
        <v>128</v>
      </c>
      <c r="AB14" s="166" t="s">
        <v>150</v>
      </c>
    </row>
    <row r="15" spans="1:28" ht="16.399999999999999" customHeight="1" x14ac:dyDescent="0.35">
      <c r="A15" s="129" t="s">
        <v>151</v>
      </c>
      <c r="B15" s="129" t="s">
        <v>152</v>
      </c>
      <c r="C15" s="129" t="s">
        <v>153</v>
      </c>
      <c r="D15" s="129" t="s">
        <v>154</v>
      </c>
      <c r="E15" s="130">
        <v>79501</v>
      </c>
      <c r="F15" s="129" t="s">
        <v>155</v>
      </c>
      <c r="G15" s="129" t="s">
        <v>110</v>
      </c>
      <c r="H15" s="129" t="s">
        <v>134</v>
      </c>
      <c r="I15" s="128">
        <v>56.1666666666667</v>
      </c>
      <c r="J15" s="127">
        <v>257.28915662650633</v>
      </c>
      <c r="K15" s="127">
        <v>154.85542168674698</v>
      </c>
      <c r="L15" s="127">
        <v>230.77108433734952</v>
      </c>
      <c r="M15" s="127">
        <v>109.34939759036148</v>
      </c>
      <c r="N15" s="127">
        <v>330.53012048192778</v>
      </c>
      <c r="O15" s="127">
        <v>372.95180722891644</v>
      </c>
      <c r="P15" s="127">
        <v>8.0120481927710827</v>
      </c>
      <c r="Q15" s="127">
        <v>40.771084337349393</v>
      </c>
      <c r="R15" s="127">
        <v>87.855421686747036</v>
      </c>
      <c r="S15" s="127">
        <v>55.096385542168676</v>
      </c>
      <c r="T15" s="127">
        <v>80.048192771084345</v>
      </c>
      <c r="U15" s="127">
        <v>529.26506024096545</v>
      </c>
      <c r="V15" s="127">
        <v>374.78313253012055</v>
      </c>
      <c r="W15" s="126">
        <v>750</v>
      </c>
      <c r="X15" s="125" t="s">
        <v>112</v>
      </c>
      <c r="Y15" s="166">
        <v>45638</v>
      </c>
      <c r="Z15" s="167" t="s">
        <v>113</v>
      </c>
      <c r="AA15" s="166" t="s">
        <v>114</v>
      </c>
      <c r="AB15" s="166" t="s">
        <v>115</v>
      </c>
    </row>
    <row r="16" spans="1:28" x14ac:dyDescent="0.35">
      <c r="A16" s="129" t="s">
        <v>156</v>
      </c>
      <c r="B16" s="129" t="s">
        <v>157</v>
      </c>
      <c r="C16" s="129" t="s">
        <v>158</v>
      </c>
      <c r="D16" s="129" t="s">
        <v>159</v>
      </c>
      <c r="E16" s="130">
        <v>41005</v>
      </c>
      <c r="F16" s="129" t="s">
        <v>160</v>
      </c>
      <c r="G16" s="129" t="s">
        <v>149</v>
      </c>
      <c r="H16" s="129" t="s">
        <v>111</v>
      </c>
      <c r="I16" s="128">
        <v>86</v>
      </c>
      <c r="J16" s="127">
        <v>22.530120481927696</v>
      </c>
      <c r="K16" s="127">
        <v>18.168674698795183</v>
      </c>
      <c r="L16" s="127">
        <v>30.939759036144569</v>
      </c>
      <c r="M16" s="127">
        <v>57.180722891566226</v>
      </c>
      <c r="N16" s="127">
        <v>93.397590361445822</v>
      </c>
      <c r="O16" s="127">
        <v>29.301204819277093</v>
      </c>
      <c r="P16" s="127">
        <v>4.5542168674698793</v>
      </c>
      <c r="Q16" s="127">
        <v>1.566265060240964</v>
      </c>
      <c r="R16" s="127">
        <v>44.722891566265048</v>
      </c>
      <c r="S16" s="127">
        <v>18.204819277108427</v>
      </c>
      <c r="T16" s="127">
        <v>9.4216867469879499</v>
      </c>
      <c r="U16" s="127">
        <v>56.469879518072304</v>
      </c>
      <c r="V16" s="127">
        <v>86.289156626506028</v>
      </c>
      <c r="W16" s="126" t="s">
        <v>135</v>
      </c>
      <c r="X16" s="125" t="s">
        <v>112</v>
      </c>
      <c r="Y16" s="166">
        <v>45617</v>
      </c>
      <c r="Z16" s="167" t="s">
        <v>113</v>
      </c>
      <c r="AA16" s="166" t="s">
        <v>128</v>
      </c>
      <c r="AB16" s="166" t="s">
        <v>115</v>
      </c>
    </row>
    <row r="17" spans="1:28" x14ac:dyDescent="0.35">
      <c r="A17" s="129" t="s">
        <v>161</v>
      </c>
      <c r="B17" s="129" t="s">
        <v>162</v>
      </c>
      <c r="C17" s="129" t="s">
        <v>163</v>
      </c>
      <c r="D17" s="129" t="s">
        <v>143</v>
      </c>
      <c r="E17" s="130">
        <v>33073</v>
      </c>
      <c r="F17" s="129" t="s">
        <v>144</v>
      </c>
      <c r="G17" s="129" t="s">
        <v>121</v>
      </c>
      <c r="H17" s="129" t="s">
        <v>111</v>
      </c>
      <c r="I17" s="128">
        <v>48.847560975609802</v>
      </c>
      <c r="J17" s="127">
        <v>497.31325301204959</v>
      </c>
      <c r="K17" s="127">
        <v>137.33734939759037</v>
      </c>
      <c r="L17" s="127">
        <v>2.5783132530120483</v>
      </c>
      <c r="M17" s="127">
        <v>0.43373493975903615</v>
      </c>
      <c r="N17" s="127">
        <v>108.0963855421686</v>
      </c>
      <c r="O17" s="127">
        <v>437.8795180722899</v>
      </c>
      <c r="P17" s="127">
        <v>13.096385542168671</v>
      </c>
      <c r="Q17" s="127">
        <v>78.590361445783174</v>
      </c>
      <c r="R17" s="127">
        <v>12.602409638554221</v>
      </c>
      <c r="S17" s="127">
        <v>38.36144578313251</v>
      </c>
      <c r="T17" s="127">
        <v>32.879518072289173</v>
      </c>
      <c r="U17" s="127">
        <v>553.81927710843615</v>
      </c>
      <c r="V17" s="127">
        <v>378.12048192771141</v>
      </c>
      <c r="W17" s="126">
        <v>700</v>
      </c>
      <c r="X17" s="125" t="s">
        <v>112</v>
      </c>
      <c r="Y17" s="166">
        <v>45643</v>
      </c>
      <c r="Z17" s="167" t="s">
        <v>113</v>
      </c>
      <c r="AA17" s="166" t="s">
        <v>114</v>
      </c>
      <c r="AB17" s="166" t="s">
        <v>139</v>
      </c>
    </row>
    <row r="18" spans="1:28" ht="16.399999999999999" customHeight="1" x14ac:dyDescent="0.35">
      <c r="A18" s="129" t="s">
        <v>164</v>
      </c>
      <c r="B18" s="129" t="s">
        <v>165</v>
      </c>
      <c r="C18" s="129" t="s">
        <v>166</v>
      </c>
      <c r="D18" s="129" t="s">
        <v>167</v>
      </c>
      <c r="E18" s="130">
        <v>14020</v>
      </c>
      <c r="F18" s="129" t="s">
        <v>168</v>
      </c>
      <c r="G18" s="129" t="s">
        <v>169</v>
      </c>
      <c r="H18" s="129" t="s">
        <v>111</v>
      </c>
      <c r="I18" s="128">
        <v>63.213333333333303</v>
      </c>
      <c r="J18" s="127">
        <v>225.51807228915476</v>
      </c>
      <c r="K18" s="127">
        <v>36.97590361445782</v>
      </c>
      <c r="L18" s="127">
        <v>134.57831325301208</v>
      </c>
      <c r="M18" s="127">
        <v>153.26506024096386</v>
      </c>
      <c r="N18" s="127">
        <v>250.07228915662643</v>
      </c>
      <c r="O18" s="127">
        <v>300.26506024096892</v>
      </c>
      <c r="P18" s="127">
        <v>0</v>
      </c>
      <c r="Q18" s="127">
        <v>0</v>
      </c>
      <c r="R18" s="127">
        <v>155.99999999999997</v>
      </c>
      <c r="S18" s="127">
        <v>25.192771084337352</v>
      </c>
      <c r="T18" s="127">
        <v>23.783132530120483</v>
      </c>
      <c r="U18" s="127">
        <v>345.36144578313986</v>
      </c>
      <c r="V18" s="127">
        <v>375.30120481928452</v>
      </c>
      <c r="W18" s="126">
        <v>400</v>
      </c>
      <c r="X18" s="125" t="s">
        <v>112</v>
      </c>
      <c r="Y18" s="166">
        <v>45596</v>
      </c>
      <c r="Z18" s="167" t="s">
        <v>113</v>
      </c>
      <c r="AA18" s="166" t="s">
        <v>114</v>
      </c>
      <c r="AB18" s="166" t="s">
        <v>115</v>
      </c>
    </row>
    <row r="19" spans="1:28" ht="16.399999999999999" customHeight="1" x14ac:dyDescent="0.35">
      <c r="A19" s="129" t="s">
        <v>170</v>
      </c>
      <c r="B19" s="129" t="s">
        <v>171</v>
      </c>
      <c r="C19" s="129" t="s">
        <v>172</v>
      </c>
      <c r="D19" s="129" t="s">
        <v>173</v>
      </c>
      <c r="E19" s="130">
        <v>49014</v>
      </c>
      <c r="F19" s="129" t="s">
        <v>174</v>
      </c>
      <c r="G19" s="129" t="s">
        <v>127</v>
      </c>
      <c r="H19" s="129" t="s">
        <v>111</v>
      </c>
      <c r="I19" s="128">
        <v>67.696969696969703</v>
      </c>
      <c r="J19" s="127">
        <v>55.554216867469911</v>
      </c>
      <c r="K19" s="127">
        <v>32.831325301204821</v>
      </c>
      <c r="L19" s="127">
        <v>31.638554216867465</v>
      </c>
      <c r="M19" s="127">
        <v>14.903614457831324</v>
      </c>
      <c r="N19" s="127">
        <v>46.46987951807229</v>
      </c>
      <c r="O19" s="127">
        <v>73.253012048192787</v>
      </c>
      <c r="P19" s="127">
        <v>2.8795180722891565</v>
      </c>
      <c r="Q19" s="127">
        <v>12.325301204819276</v>
      </c>
      <c r="R19" s="127">
        <v>17.662650602409641</v>
      </c>
      <c r="S19" s="127">
        <v>8.0722891566265051</v>
      </c>
      <c r="T19" s="127">
        <v>15.975903614457829</v>
      </c>
      <c r="U19" s="127">
        <v>93.216867469879546</v>
      </c>
      <c r="V19" s="127">
        <v>89.036144578313255</v>
      </c>
      <c r="W19" s="126">
        <v>75</v>
      </c>
      <c r="X19" s="125" t="s">
        <v>112</v>
      </c>
      <c r="Y19" s="166">
        <v>45526</v>
      </c>
      <c r="Z19" s="167" t="s">
        <v>113</v>
      </c>
      <c r="AA19" s="166" t="s">
        <v>128</v>
      </c>
      <c r="AB19" s="166" t="s">
        <v>115</v>
      </c>
    </row>
    <row r="20" spans="1:28" x14ac:dyDescent="0.35">
      <c r="A20" s="129" t="s">
        <v>175</v>
      </c>
      <c r="B20" s="129" t="s">
        <v>176</v>
      </c>
      <c r="C20" s="129" t="s">
        <v>177</v>
      </c>
      <c r="D20" s="129" t="s">
        <v>178</v>
      </c>
      <c r="E20" s="130">
        <v>22427</v>
      </c>
      <c r="F20" s="129" t="s">
        <v>179</v>
      </c>
      <c r="G20" s="129" t="s">
        <v>110</v>
      </c>
      <c r="H20" s="129" t="s">
        <v>111</v>
      </c>
      <c r="I20" s="128">
        <v>96.446280991735506</v>
      </c>
      <c r="J20" s="127">
        <v>106.87951807228914</v>
      </c>
      <c r="K20" s="127">
        <v>27.734939759036145</v>
      </c>
      <c r="L20" s="127">
        <v>53.277108433734924</v>
      </c>
      <c r="M20" s="127">
        <v>83.02409638554218</v>
      </c>
      <c r="N20" s="127">
        <v>128.5301204819277</v>
      </c>
      <c r="O20" s="127">
        <v>132.13253012048187</v>
      </c>
      <c r="P20" s="127">
        <v>8.6746987951807224</v>
      </c>
      <c r="Q20" s="127">
        <v>1.5783132530120483</v>
      </c>
      <c r="R20" s="127">
        <v>54.891566265060241</v>
      </c>
      <c r="S20" s="127">
        <v>16.53012048192771</v>
      </c>
      <c r="T20" s="127">
        <v>17.951807228915666</v>
      </c>
      <c r="U20" s="127">
        <v>181.54216867469844</v>
      </c>
      <c r="V20" s="127">
        <v>132.68674698795195</v>
      </c>
      <c r="W20" s="126">
        <v>224</v>
      </c>
      <c r="X20" s="125" t="s">
        <v>112</v>
      </c>
      <c r="Y20" s="166">
        <v>45484</v>
      </c>
      <c r="Z20" s="167" t="s">
        <v>113</v>
      </c>
      <c r="AA20" s="166" t="s">
        <v>114</v>
      </c>
      <c r="AB20" s="166" t="s">
        <v>115</v>
      </c>
    </row>
    <row r="21" spans="1:28" x14ac:dyDescent="0.35">
      <c r="A21" s="129" t="s">
        <v>180</v>
      </c>
      <c r="B21" s="129" t="s">
        <v>181</v>
      </c>
      <c r="C21" s="129" t="s">
        <v>182</v>
      </c>
      <c r="D21" s="129" t="s">
        <v>183</v>
      </c>
      <c r="E21" s="130">
        <v>85132</v>
      </c>
      <c r="F21" s="129" t="s">
        <v>184</v>
      </c>
      <c r="G21" s="129" t="s">
        <v>149</v>
      </c>
      <c r="H21" s="129" t="s">
        <v>134</v>
      </c>
      <c r="I21" s="128">
        <v>70.158333333333303</v>
      </c>
      <c r="J21" s="127">
        <v>52.180722891566241</v>
      </c>
      <c r="K21" s="127">
        <v>38.180722891566262</v>
      </c>
      <c r="L21" s="127">
        <v>140.87951807228919</v>
      </c>
      <c r="M21" s="127">
        <v>140.87951807228924</v>
      </c>
      <c r="N21" s="127">
        <v>230.6265060240961</v>
      </c>
      <c r="O21" s="127">
        <v>141.49397590361426</v>
      </c>
      <c r="P21" s="127">
        <v>0</v>
      </c>
      <c r="Q21" s="127">
        <v>0</v>
      </c>
      <c r="R21" s="127">
        <v>105.26506024096385</v>
      </c>
      <c r="S21" s="127">
        <v>28.409638554216869</v>
      </c>
      <c r="T21" s="127">
        <v>27.939759036144583</v>
      </c>
      <c r="U21" s="127">
        <v>210.50602409638535</v>
      </c>
      <c r="V21" s="127">
        <v>194.91566265060229</v>
      </c>
      <c r="W21" s="126" t="s">
        <v>135</v>
      </c>
      <c r="X21" s="125" t="s">
        <v>112</v>
      </c>
      <c r="Y21" s="166">
        <v>45638</v>
      </c>
      <c r="Z21" s="166" t="s">
        <v>113</v>
      </c>
      <c r="AA21" s="166" t="s">
        <v>128</v>
      </c>
      <c r="AB21" s="166" t="s">
        <v>139</v>
      </c>
    </row>
    <row r="22" spans="1:28" ht="16.399999999999999" customHeight="1" x14ac:dyDescent="0.35">
      <c r="A22" s="129" t="s">
        <v>185</v>
      </c>
      <c r="B22" s="129" t="s">
        <v>186</v>
      </c>
      <c r="C22" s="129" t="s">
        <v>187</v>
      </c>
      <c r="D22" s="129" t="s">
        <v>132</v>
      </c>
      <c r="E22" s="130">
        <v>71342</v>
      </c>
      <c r="F22" s="129" t="s">
        <v>109</v>
      </c>
      <c r="G22" s="129" t="s">
        <v>110</v>
      </c>
      <c r="H22" s="129" t="s">
        <v>111</v>
      </c>
      <c r="I22" s="128">
        <v>13.669117647058799</v>
      </c>
      <c r="J22" s="127">
        <v>424.33734939759097</v>
      </c>
      <c r="K22" s="127">
        <v>203.10843373494001</v>
      </c>
      <c r="L22" s="127">
        <v>354.46987951807216</v>
      </c>
      <c r="M22" s="127">
        <v>188.50602409638569</v>
      </c>
      <c r="N22" s="127">
        <v>507.86746987951813</v>
      </c>
      <c r="O22" s="127">
        <v>662.32530120482181</v>
      </c>
      <c r="P22" s="127">
        <v>0.12048192771084336</v>
      </c>
      <c r="Q22" s="127">
        <v>0.10843373493975902</v>
      </c>
      <c r="R22" s="127">
        <v>155.56626506024091</v>
      </c>
      <c r="S22" s="127">
        <v>81.530120481927653</v>
      </c>
      <c r="T22" s="127">
        <v>97.14457831325295</v>
      </c>
      <c r="U22" s="127">
        <v>836.1807228915701</v>
      </c>
      <c r="V22" s="127">
        <v>720.22891566265275</v>
      </c>
      <c r="W22" s="126">
        <v>1170</v>
      </c>
      <c r="X22" s="125" t="s">
        <v>112</v>
      </c>
      <c r="Y22" s="166">
        <v>45456</v>
      </c>
      <c r="Z22" s="166" t="s">
        <v>188</v>
      </c>
      <c r="AA22" s="166" t="s">
        <v>114</v>
      </c>
      <c r="AB22" s="166" t="s">
        <v>115</v>
      </c>
    </row>
    <row r="23" spans="1:28" x14ac:dyDescent="0.35">
      <c r="A23" s="129" t="s">
        <v>189</v>
      </c>
      <c r="B23" s="129" t="s">
        <v>190</v>
      </c>
      <c r="C23" s="129" t="s">
        <v>191</v>
      </c>
      <c r="D23" s="129" t="s">
        <v>192</v>
      </c>
      <c r="E23" s="130">
        <v>66845</v>
      </c>
      <c r="F23" s="129" t="s">
        <v>160</v>
      </c>
      <c r="G23" s="129" t="s">
        <v>127</v>
      </c>
      <c r="H23" s="129" t="s">
        <v>111</v>
      </c>
      <c r="I23" s="128">
        <v>54.466666666666697</v>
      </c>
      <c r="J23" s="127">
        <v>13.831325301204817</v>
      </c>
      <c r="K23" s="127">
        <v>14.626506024096384</v>
      </c>
      <c r="L23" s="127">
        <v>31.867469879518072</v>
      </c>
      <c r="M23" s="127">
        <v>17.698795180722886</v>
      </c>
      <c r="N23" s="127">
        <v>45.915662650602393</v>
      </c>
      <c r="O23" s="127">
        <v>24.445783132530124</v>
      </c>
      <c r="P23" s="127">
        <v>5.4216867469879517</v>
      </c>
      <c r="Q23" s="127">
        <v>2.2409638554216866</v>
      </c>
      <c r="R23" s="127">
        <v>17.228915662650596</v>
      </c>
      <c r="S23" s="127">
        <v>7.3614457831325293</v>
      </c>
      <c r="T23" s="127">
        <v>9.3855421686747018</v>
      </c>
      <c r="U23" s="127">
        <v>44.048192771084331</v>
      </c>
      <c r="V23" s="127">
        <v>65.722891566265048</v>
      </c>
      <c r="W23" s="126" t="s">
        <v>135</v>
      </c>
      <c r="X23" s="125" t="s">
        <v>112</v>
      </c>
      <c r="Y23" s="166">
        <v>45526</v>
      </c>
      <c r="Z23" s="166" t="s">
        <v>113</v>
      </c>
      <c r="AA23" s="166" t="s">
        <v>128</v>
      </c>
      <c r="AB23" s="166" t="s">
        <v>115</v>
      </c>
    </row>
    <row r="24" spans="1:28" x14ac:dyDescent="0.35">
      <c r="A24" s="129" t="s">
        <v>193</v>
      </c>
      <c r="B24" s="129" t="s">
        <v>194</v>
      </c>
      <c r="C24" s="129" t="s">
        <v>195</v>
      </c>
      <c r="D24" s="129" t="s">
        <v>173</v>
      </c>
      <c r="E24" s="130">
        <v>49783</v>
      </c>
      <c r="F24" s="129" t="s">
        <v>174</v>
      </c>
      <c r="G24" s="129" t="s">
        <v>127</v>
      </c>
      <c r="H24" s="129" t="s">
        <v>111</v>
      </c>
      <c r="I24" s="128">
        <v>69</v>
      </c>
      <c r="J24" s="127">
        <v>5.1927710843373482</v>
      </c>
      <c r="K24" s="127">
        <v>1.2168674698795181</v>
      </c>
      <c r="L24" s="127">
        <v>5.9518072289156612</v>
      </c>
      <c r="M24" s="127">
        <v>5.4457831325301207</v>
      </c>
      <c r="N24" s="127">
        <v>11.361445783132531</v>
      </c>
      <c r="O24" s="127">
        <v>6.4457831325301198</v>
      </c>
      <c r="P24" s="127">
        <v>0</v>
      </c>
      <c r="Q24" s="127">
        <v>0</v>
      </c>
      <c r="R24" s="127">
        <v>8.6867469879518069</v>
      </c>
      <c r="S24" s="127">
        <v>0.46987951807228917</v>
      </c>
      <c r="T24" s="127">
        <v>1.2891566265060241</v>
      </c>
      <c r="U24" s="127">
        <v>7.3614457831325293</v>
      </c>
      <c r="V24" s="127">
        <v>16.240963855421686</v>
      </c>
      <c r="W24" s="126" t="s">
        <v>135</v>
      </c>
      <c r="X24" s="125" t="s">
        <v>112</v>
      </c>
      <c r="Y24" s="166">
        <v>45407</v>
      </c>
      <c r="Z24" s="166" t="s">
        <v>188</v>
      </c>
      <c r="AA24" s="166" t="s">
        <v>128</v>
      </c>
      <c r="AB24" s="166" t="s">
        <v>115</v>
      </c>
    </row>
    <row r="25" spans="1:28" x14ac:dyDescent="0.35">
      <c r="A25" s="129" t="s">
        <v>196</v>
      </c>
      <c r="B25" s="129" t="s">
        <v>197</v>
      </c>
      <c r="C25" s="129" t="s">
        <v>198</v>
      </c>
      <c r="D25" s="129" t="s">
        <v>199</v>
      </c>
      <c r="E25" s="130">
        <v>87021</v>
      </c>
      <c r="F25" s="129" t="s">
        <v>200</v>
      </c>
      <c r="G25" s="129" t="s">
        <v>127</v>
      </c>
      <c r="H25" s="129" t="s">
        <v>134</v>
      </c>
      <c r="I25" s="128">
        <v>26.9821428571429</v>
      </c>
      <c r="J25" s="127">
        <v>136.55421686747036</v>
      </c>
      <c r="K25" s="127">
        <v>19.7710843373494</v>
      </c>
      <c r="L25" s="127">
        <v>4.8192771084337352E-2</v>
      </c>
      <c r="M25" s="127">
        <v>0.6987951807228916</v>
      </c>
      <c r="N25" s="127">
        <v>15.120481927710841</v>
      </c>
      <c r="O25" s="127">
        <v>141.9518072289161</v>
      </c>
      <c r="P25" s="127">
        <v>0</v>
      </c>
      <c r="Q25" s="127">
        <v>0</v>
      </c>
      <c r="R25" s="127">
        <v>0.16867469879518071</v>
      </c>
      <c r="S25" s="127">
        <v>0.48192771084337349</v>
      </c>
      <c r="T25" s="127">
        <v>8.783132530120481</v>
      </c>
      <c r="U25" s="127">
        <v>147.6385542168679</v>
      </c>
      <c r="V25" s="127">
        <v>155.518072289157</v>
      </c>
      <c r="W25" s="126" t="s">
        <v>135</v>
      </c>
      <c r="X25" s="125" t="s">
        <v>112</v>
      </c>
      <c r="Y25" s="166">
        <v>45533</v>
      </c>
      <c r="Z25" s="166" t="s">
        <v>113</v>
      </c>
      <c r="AA25" s="166" t="s">
        <v>114</v>
      </c>
      <c r="AB25" s="166" t="s">
        <v>115</v>
      </c>
    </row>
    <row r="26" spans="1:28" ht="16.399999999999999" customHeight="1" x14ac:dyDescent="0.35">
      <c r="A26" s="129" t="s">
        <v>201</v>
      </c>
      <c r="B26" s="129" t="s">
        <v>202</v>
      </c>
      <c r="C26" s="129" t="s">
        <v>203</v>
      </c>
      <c r="D26" s="129" t="s">
        <v>204</v>
      </c>
      <c r="E26" s="130">
        <v>47834</v>
      </c>
      <c r="F26" s="129" t="s">
        <v>160</v>
      </c>
      <c r="G26" s="129" t="s">
        <v>149</v>
      </c>
      <c r="H26" s="129" t="s">
        <v>111</v>
      </c>
      <c r="I26" s="128">
        <v>19.1904761904762</v>
      </c>
      <c r="J26" s="127">
        <v>45.650602409638523</v>
      </c>
      <c r="K26" s="127">
        <v>31.469879518072272</v>
      </c>
      <c r="L26" s="127">
        <v>89.951807228915655</v>
      </c>
      <c r="M26" s="127">
        <v>62.469879518072233</v>
      </c>
      <c r="N26" s="127">
        <v>135.74698795180726</v>
      </c>
      <c r="O26" s="127">
        <v>81.361445783132581</v>
      </c>
      <c r="P26" s="127">
        <v>7.6024096385542173</v>
      </c>
      <c r="Q26" s="127">
        <v>4.8313253012048181</v>
      </c>
      <c r="R26" s="127">
        <v>53.156626506024097</v>
      </c>
      <c r="S26" s="127">
        <v>19.807228915662652</v>
      </c>
      <c r="T26" s="127">
        <v>20.240963855421679</v>
      </c>
      <c r="U26" s="127">
        <v>136.33734939759049</v>
      </c>
      <c r="V26" s="127">
        <v>147.02409638554221</v>
      </c>
      <c r="W26" s="126" t="s">
        <v>135</v>
      </c>
      <c r="X26" s="125" t="s">
        <v>112</v>
      </c>
      <c r="Y26" s="166">
        <v>45470</v>
      </c>
      <c r="Z26" s="166" t="s">
        <v>188</v>
      </c>
      <c r="AA26" s="166" t="s">
        <v>128</v>
      </c>
      <c r="AB26" s="166" t="s">
        <v>115</v>
      </c>
    </row>
    <row r="27" spans="1:28" ht="16.399999999999999" customHeight="1" x14ac:dyDescent="0.35">
      <c r="A27" s="129" t="s">
        <v>205</v>
      </c>
      <c r="B27" s="129" t="s">
        <v>206</v>
      </c>
      <c r="C27" s="129" t="s">
        <v>207</v>
      </c>
      <c r="D27" s="129" t="s">
        <v>208</v>
      </c>
      <c r="E27" s="130">
        <v>17748</v>
      </c>
      <c r="F27" s="129" t="s">
        <v>209</v>
      </c>
      <c r="G27" s="129" t="s">
        <v>149</v>
      </c>
      <c r="H27" s="129" t="s">
        <v>134</v>
      </c>
      <c r="I27" s="128">
        <v>180.42857142857099</v>
      </c>
      <c r="J27" s="127">
        <v>2.2530120481927711</v>
      </c>
      <c r="K27" s="127">
        <v>22.156626506024093</v>
      </c>
      <c r="L27" s="127">
        <v>34.819277108433738</v>
      </c>
      <c r="M27" s="127">
        <v>15.951807228915662</v>
      </c>
      <c r="N27" s="127">
        <v>68.87951807228913</v>
      </c>
      <c r="O27" s="127">
        <v>3.3855421686746991</v>
      </c>
      <c r="P27" s="127">
        <v>2.2530120481927711</v>
      </c>
      <c r="Q27" s="127">
        <v>0.66265060240963858</v>
      </c>
      <c r="R27" s="127">
        <v>38.349397590361455</v>
      </c>
      <c r="S27" s="127">
        <v>15.951807228915662</v>
      </c>
      <c r="T27" s="127">
        <v>0.48192771084337349</v>
      </c>
      <c r="U27" s="127">
        <v>20.397590361445779</v>
      </c>
      <c r="V27" s="127">
        <v>65.012048192771047</v>
      </c>
      <c r="W27" s="126" t="s">
        <v>135</v>
      </c>
      <c r="X27" s="125" t="s">
        <v>112</v>
      </c>
      <c r="Y27" s="166">
        <v>45491</v>
      </c>
      <c r="Z27" s="167" t="s">
        <v>113</v>
      </c>
      <c r="AA27" s="166" t="s">
        <v>128</v>
      </c>
      <c r="AB27" s="166" t="s">
        <v>115</v>
      </c>
    </row>
    <row r="28" spans="1:28" ht="16.399999999999999" customHeight="1" x14ac:dyDescent="0.35">
      <c r="A28" s="129" t="s">
        <v>210</v>
      </c>
      <c r="B28" s="129" t="s">
        <v>211</v>
      </c>
      <c r="C28" s="129" t="s">
        <v>212</v>
      </c>
      <c r="D28" s="129" t="s">
        <v>167</v>
      </c>
      <c r="E28" s="130">
        <v>12901</v>
      </c>
      <c r="F28" s="129" t="s">
        <v>168</v>
      </c>
      <c r="G28" s="129" t="s">
        <v>149</v>
      </c>
      <c r="H28" s="129" t="s">
        <v>111</v>
      </c>
      <c r="I28" s="128">
        <v>11.9142857142857</v>
      </c>
      <c r="J28" s="127">
        <v>0.26506024096385539</v>
      </c>
      <c r="K28" s="127">
        <v>0.13253012048192772</v>
      </c>
      <c r="L28" s="127">
        <v>1.4819277108433733</v>
      </c>
      <c r="M28" s="127">
        <v>0.13253012048192772</v>
      </c>
      <c r="N28" s="127">
        <v>0.3493975903614458</v>
      </c>
      <c r="O28" s="127">
        <v>0.46987951807228912</v>
      </c>
      <c r="P28" s="127">
        <v>0.46987951807228917</v>
      </c>
      <c r="Q28" s="127">
        <v>0.72289156626506024</v>
      </c>
      <c r="R28" s="127">
        <v>0.46987951807228917</v>
      </c>
      <c r="S28" s="127">
        <v>0</v>
      </c>
      <c r="T28" s="127">
        <v>0</v>
      </c>
      <c r="U28" s="127">
        <v>1.5421686746987948</v>
      </c>
      <c r="V28" s="127">
        <v>1.1927710843373491</v>
      </c>
      <c r="W28" s="126" t="s">
        <v>135</v>
      </c>
      <c r="X28" s="125" t="s">
        <v>112</v>
      </c>
      <c r="Y28" s="166">
        <v>45449</v>
      </c>
      <c r="Z28" s="166" t="s">
        <v>188</v>
      </c>
      <c r="AA28" s="166" t="s">
        <v>128</v>
      </c>
      <c r="AB28" s="166" t="s">
        <v>115</v>
      </c>
    </row>
    <row r="29" spans="1:28" ht="16.399999999999999" customHeight="1" x14ac:dyDescent="0.35">
      <c r="A29" s="129" t="s">
        <v>213</v>
      </c>
      <c r="B29" s="129" t="s">
        <v>214</v>
      </c>
      <c r="C29" s="129" t="s">
        <v>215</v>
      </c>
      <c r="D29" s="129" t="s">
        <v>154</v>
      </c>
      <c r="E29" s="130">
        <v>78380</v>
      </c>
      <c r="F29" s="129" t="s">
        <v>216</v>
      </c>
      <c r="G29" s="129" t="s">
        <v>149</v>
      </c>
      <c r="H29" s="129" t="s">
        <v>134</v>
      </c>
      <c r="I29" s="128">
        <v>0.518987341772152</v>
      </c>
      <c r="J29" s="127">
        <v>0.56626506024096401</v>
      </c>
      <c r="K29" s="127">
        <v>0.91566265060241037</v>
      </c>
      <c r="L29" s="127">
        <v>0.19277108433734944</v>
      </c>
      <c r="M29" s="127">
        <v>3.6144578313253017E-2</v>
      </c>
      <c r="N29" s="127">
        <v>0.86746987951807286</v>
      </c>
      <c r="O29" s="127">
        <v>0.61445783132530141</v>
      </c>
      <c r="P29" s="127">
        <v>0</v>
      </c>
      <c r="Q29" s="127">
        <v>0.22891566265060243</v>
      </c>
      <c r="R29" s="127">
        <v>7.2289156626506035E-2</v>
      </c>
      <c r="S29" s="127">
        <v>6.0240963855421686E-2</v>
      </c>
      <c r="T29" s="127">
        <v>4.8192771084337352E-2</v>
      </c>
      <c r="U29" s="127">
        <v>1.530120481927711</v>
      </c>
      <c r="V29" s="127">
        <v>1.5060240963855422</v>
      </c>
      <c r="W29" s="131" t="s">
        <v>135</v>
      </c>
      <c r="X29" s="125" t="s">
        <v>112</v>
      </c>
      <c r="Y29" s="166">
        <v>45330</v>
      </c>
      <c r="Z29" s="166" t="s">
        <v>188</v>
      </c>
      <c r="AA29" s="166" t="s">
        <v>128</v>
      </c>
      <c r="AB29" s="166" t="s">
        <v>115</v>
      </c>
    </row>
    <row r="30" spans="1:28" x14ac:dyDescent="0.35">
      <c r="A30" s="129" t="s">
        <v>217</v>
      </c>
      <c r="B30" s="129" t="s">
        <v>218</v>
      </c>
      <c r="C30" s="129" t="s">
        <v>219</v>
      </c>
      <c r="D30" s="129" t="s">
        <v>143</v>
      </c>
      <c r="E30" s="130">
        <v>34112</v>
      </c>
      <c r="F30" s="129" t="s">
        <v>144</v>
      </c>
      <c r="G30" s="129" t="s">
        <v>127</v>
      </c>
      <c r="H30" s="129" t="s">
        <v>111</v>
      </c>
      <c r="I30" s="128">
        <v>3.1615384615384601</v>
      </c>
      <c r="J30" s="127">
        <v>4.6867469879518069</v>
      </c>
      <c r="K30" s="127">
        <v>2.1927710843373487</v>
      </c>
      <c r="L30" s="127">
        <v>2.180722891566266</v>
      </c>
      <c r="M30" s="127">
        <v>2.216867469879519</v>
      </c>
      <c r="N30" s="127">
        <v>6.4096385542168672</v>
      </c>
      <c r="O30" s="127">
        <v>4.4578313253012025</v>
      </c>
      <c r="P30" s="127">
        <v>0.16867469879518074</v>
      </c>
      <c r="Q30" s="127">
        <v>0.24096385542168675</v>
      </c>
      <c r="R30" s="127">
        <v>0.33734939759036148</v>
      </c>
      <c r="S30" s="127">
        <v>0.15662650602409639</v>
      </c>
      <c r="T30" s="127">
        <v>0.39759036144578319</v>
      </c>
      <c r="U30" s="127">
        <v>10.385542168674707</v>
      </c>
      <c r="V30" s="127">
        <v>6.8192771084337291</v>
      </c>
      <c r="W30" s="126" t="s">
        <v>135</v>
      </c>
      <c r="X30" s="125" t="s">
        <v>112</v>
      </c>
      <c r="Y30" s="166">
        <v>45631</v>
      </c>
      <c r="Z30" s="166" t="s">
        <v>113</v>
      </c>
      <c r="AA30" s="166" t="s">
        <v>128</v>
      </c>
      <c r="AB30" s="166" t="s">
        <v>139</v>
      </c>
    </row>
    <row r="31" spans="1:28" ht="16.399999999999999" customHeight="1" x14ac:dyDescent="0.35">
      <c r="A31" s="129" t="s">
        <v>220</v>
      </c>
      <c r="B31" s="129" t="s">
        <v>221</v>
      </c>
      <c r="C31" s="129" t="s">
        <v>222</v>
      </c>
      <c r="D31" s="129" t="s">
        <v>223</v>
      </c>
      <c r="E31" s="130">
        <v>4102</v>
      </c>
      <c r="F31" s="129" t="s">
        <v>224</v>
      </c>
      <c r="G31" s="129" t="s">
        <v>149</v>
      </c>
      <c r="H31" s="129" t="s">
        <v>111</v>
      </c>
      <c r="I31" s="128">
        <v>7.0847457627118597</v>
      </c>
      <c r="J31" s="127">
        <v>5.8554216867469888</v>
      </c>
      <c r="K31" s="127">
        <v>0.36144578313253012</v>
      </c>
      <c r="L31" s="127">
        <v>13.987951807228912</v>
      </c>
      <c r="M31" s="127">
        <v>12.951807228915662</v>
      </c>
      <c r="N31" s="127">
        <v>18.879518072289155</v>
      </c>
      <c r="O31" s="127">
        <v>11.12048192771084</v>
      </c>
      <c r="P31" s="127">
        <v>0.66265060240963858</v>
      </c>
      <c r="Q31" s="127">
        <v>2.4939759036144578</v>
      </c>
      <c r="R31" s="127">
        <v>10.831325301204819</v>
      </c>
      <c r="S31" s="127">
        <v>4.8192771084337352E-2</v>
      </c>
      <c r="T31" s="127">
        <v>2.8433734939759034</v>
      </c>
      <c r="U31" s="127">
        <v>19.433734939759031</v>
      </c>
      <c r="V31" s="127">
        <v>22.301204819277107</v>
      </c>
      <c r="W31" s="126" t="s">
        <v>135</v>
      </c>
      <c r="X31" s="125" t="s">
        <v>112</v>
      </c>
      <c r="Y31" s="166">
        <v>45547</v>
      </c>
      <c r="Z31" s="166" t="s">
        <v>113</v>
      </c>
      <c r="AA31" s="166" t="s">
        <v>128</v>
      </c>
      <c r="AB31" s="166" t="s">
        <v>115</v>
      </c>
    </row>
    <row r="32" spans="1:28" ht="16.399999999999999" customHeight="1" x14ac:dyDescent="0.35">
      <c r="A32" s="129" t="s">
        <v>225</v>
      </c>
      <c r="B32" s="129" t="s">
        <v>226</v>
      </c>
      <c r="C32" s="129" t="s">
        <v>227</v>
      </c>
      <c r="D32" s="129" t="s">
        <v>154</v>
      </c>
      <c r="E32" s="130">
        <v>75202</v>
      </c>
      <c r="F32" s="129" t="s">
        <v>155</v>
      </c>
      <c r="G32" s="129" t="s">
        <v>149</v>
      </c>
      <c r="H32" s="129" t="s">
        <v>111</v>
      </c>
      <c r="I32" s="128">
        <v>1.26181818181818</v>
      </c>
      <c r="J32" s="127">
        <v>6.8072289156626899</v>
      </c>
      <c r="K32" s="127">
        <v>0</v>
      </c>
      <c r="L32" s="127">
        <v>1.2048192771084338E-2</v>
      </c>
      <c r="M32" s="127">
        <v>0</v>
      </c>
      <c r="N32" s="127">
        <v>2.8674698795180715</v>
      </c>
      <c r="O32" s="127">
        <v>3.6626506024096432</v>
      </c>
      <c r="P32" s="127">
        <v>0.14457831325301204</v>
      </c>
      <c r="Q32" s="127">
        <v>0.14457831325301204</v>
      </c>
      <c r="R32" s="127">
        <v>2.4096385542168676E-2</v>
      </c>
      <c r="S32" s="127">
        <v>6.0240963855421693E-2</v>
      </c>
      <c r="T32" s="127">
        <v>0</v>
      </c>
      <c r="U32" s="127">
        <v>6.734939759036183</v>
      </c>
      <c r="V32" s="127">
        <v>3.1927710843373553</v>
      </c>
      <c r="W32" s="126" t="s">
        <v>135</v>
      </c>
      <c r="X32" s="125" t="s">
        <v>112</v>
      </c>
      <c r="Y32" s="166">
        <v>45491</v>
      </c>
      <c r="Z32" s="167" t="s">
        <v>113</v>
      </c>
      <c r="AA32" s="166" t="s">
        <v>128</v>
      </c>
      <c r="AB32" s="166" t="s">
        <v>115</v>
      </c>
    </row>
    <row r="33" spans="1:28" ht="16.399999999999999" customHeight="1" x14ac:dyDescent="0.35">
      <c r="A33" s="129" t="s">
        <v>228</v>
      </c>
      <c r="B33" s="129" t="s">
        <v>229</v>
      </c>
      <c r="C33" s="129" t="s">
        <v>230</v>
      </c>
      <c r="D33" s="129" t="s">
        <v>231</v>
      </c>
      <c r="E33" s="130">
        <v>80010</v>
      </c>
      <c r="F33" s="129" t="s">
        <v>232</v>
      </c>
      <c r="G33" s="129" t="s">
        <v>121</v>
      </c>
      <c r="H33" s="129" t="s">
        <v>111</v>
      </c>
      <c r="I33" s="128">
        <v>47.161835748792299</v>
      </c>
      <c r="J33" s="127">
        <v>688.21686746987541</v>
      </c>
      <c r="K33" s="127">
        <v>182.03614457831313</v>
      </c>
      <c r="L33" s="127">
        <v>178.44578313253012</v>
      </c>
      <c r="M33" s="127">
        <v>122.12048192771091</v>
      </c>
      <c r="N33" s="127">
        <v>252.53012048192764</v>
      </c>
      <c r="O33" s="127">
        <v>856.42168674698439</v>
      </c>
      <c r="P33" s="127">
        <v>17.060240963855424</v>
      </c>
      <c r="Q33" s="127">
        <v>44.807228915662634</v>
      </c>
      <c r="R33" s="127">
        <v>130.01204819277109</v>
      </c>
      <c r="S33" s="127">
        <v>55.01204819277109</v>
      </c>
      <c r="T33" s="127">
        <v>52.554216867469869</v>
      </c>
      <c r="U33" s="127">
        <v>933.24096385541861</v>
      </c>
      <c r="V33" s="127">
        <v>502.12048192771141</v>
      </c>
      <c r="W33" s="126">
        <v>600</v>
      </c>
      <c r="X33" s="125" t="s">
        <v>112</v>
      </c>
      <c r="Y33" s="166">
        <v>45519</v>
      </c>
      <c r="Z33" s="166" t="s">
        <v>113</v>
      </c>
      <c r="AA33" s="166" t="s">
        <v>114</v>
      </c>
      <c r="AB33" s="166" t="s">
        <v>115</v>
      </c>
    </row>
    <row r="34" spans="1:28" ht="16.399999999999999" customHeight="1" x14ac:dyDescent="0.35">
      <c r="A34" s="129" t="s">
        <v>233</v>
      </c>
      <c r="B34" s="129" t="s">
        <v>234</v>
      </c>
      <c r="C34" s="129" t="s">
        <v>235</v>
      </c>
      <c r="D34" s="129" t="s">
        <v>236</v>
      </c>
      <c r="E34" s="130">
        <v>96910</v>
      </c>
      <c r="F34" s="129" t="s">
        <v>237</v>
      </c>
      <c r="G34" s="129" t="s">
        <v>149</v>
      </c>
      <c r="H34" s="129" t="s">
        <v>111</v>
      </c>
      <c r="I34" s="128"/>
      <c r="J34" s="127">
        <v>0</v>
      </c>
      <c r="K34" s="127">
        <v>0.27710843373493976</v>
      </c>
      <c r="L34" s="127">
        <v>3.8433734939759034</v>
      </c>
      <c r="M34" s="127">
        <v>0.4337349397590361</v>
      </c>
      <c r="N34" s="127">
        <v>4.2771084337349405</v>
      </c>
      <c r="O34" s="127">
        <v>0.27710843373493976</v>
      </c>
      <c r="P34" s="127">
        <v>0</v>
      </c>
      <c r="Q34" s="127">
        <v>0</v>
      </c>
      <c r="R34" s="127">
        <v>3.5060240963855422</v>
      </c>
      <c r="S34" s="127">
        <v>0.44578313253012047</v>
      </c>
      <c r="T34" s="127">
        <v>0</v>
      </c>
      <c r="U34" s="127">
        <v>0.60240963855421681</v>
      </c>
      <c r="V34" s="127">
        <v>4.5542168674698802</v>
      </c>
      <c r="W34" s="126" t="s">
        <v>135</v>
      </c>
      <c r="X34" s="125" t="s">
        <v>238</v>
      </c>
      <c r="Y34" s="166">
        <v>45365</v>
      </c>
      <c r="Z34" s="166"/>
      <c r="AA34" s="166" t="s">
        <v>239</v>
      </c>
      <c r="AB34" s="166" t="s">
        <v>115</v>
      </c>
    </row>
    <row r="35" spans="1:28" x14ac:dyDescent="0.35">
      <c r="A35" s="129" t="s">
        <v>240</v>
      </c>
      <c r="B35" s="129" t="s">
        <v>241</v>
      </c>
      <c r="C35" s="129" t="s">
        <v>118</v>
      </c>
      <c r="D35" s="129" t="s">
        <v>119</v>
      </c>
      <c r="E35" s="130">
        <v>92301</v>
      </c>
      <c r="F35" s="129" t="s">
        <v>120</v>
      </c>
      <c r="G35" s="129" t="s">
        <v>121</v>
      </c>
      <c r="H35" s="129" t="s">
        <v>111</v>
      </c>
      <c r="I35" s="128">
        <v>37.470238095238102</v>
      </c>
      <c r="J35" s="127">
        <v>205.42168674698794</v>
      </c>
      <c r="K35" s="127">
        <v>16.891566265060238</v>
      </c>
      <c r="L35" s="127">
        <v>81.433734939759034</v>
      </c>
      <c r="M35" s="127">
        <v>117.25301204819279</v>
      </c>
      <c r="N35" s="127">
        <v>186.56626506024094</v>
      </c>
      <c r="O35" s="127">
        <v>234.43373493975929</v>
      </c>
      <c r="P35" s="127">
        <v>0</v>
      </c>
      <c r="Q35" s="127">
        <v>0</v>
      </c>
      <c r="R35" s="127">
        <v>112.89156626506023</v>
      </c>
      <c r="S35" s="127">
        <v>38.903614457831324</v>
      </c>
      <c r="T35" s="127">
        <v>6.4457831325301207</v>
      </c>
      <c r="U35" s="127">
        <v>262.75903614457854</v>
      </c>
      <c r="V35" s="127">
        <v>245.2891566265061</v>
      </c>
      <c r="W35" s="126">
        <v>480</v>
      </c>
      <c r="X35" s="125" t="s">
        <v>112</v>
      </c>
      <c r="Y35" s="166">
        <v>45519</v>
      </c>
      <c r="Z35" s="166" t="s">
        <v>113</v>
      </c>
      <c r="AA35" s="166" t="s">
        <v>114</v>
      </c>
      <c r="AB35" s="166" t="s">
        <v>115</v>
      </c>
    </row>
    <row r="36" spans="1:28" ht="16.399999999999999" customHeight="1" x14ac:dyDescent="0.35">
      <c r="A36" s="129" t="s">
        <v>242</v>
      </c>
      <c r="B36" s="129" t="s">
        <v>243</v>
      </c>
      <c r="C36" s="129" t="s">
        <v>244</v>
      </c>
      <c r="D36" s="129" t="s">
        <v>245</v>
      </c>
      <c r="E36" s="130">
        <v>53039</v>
      </c>
      <c r="F36" s="129" t="s">
        <v>160</v>
      </c>
      <c r="G36" s="129" t="s">
        <v>149</v>
      </c>
      <c r="H36" s="129" t="s">
        <v>111</v>
      </c>
      <c r="I36" s="128">
        <v>111.54838709677399</v>
      </c>
      <c r="J36" s="127">
        <v>7.1325301204819285</v>
      </c>
      <c r="K36" s="127">
        <v>16.433734939759034</v>
      </c>
      <c r="L36" s="127">
        <v>44.168674698795172</v>
      </c>
      <c r="M36" s="127">
        <v>38.963855421686752</v>
      </c>
      <c r="N36" s="127">
        <v>84.445783132530153</v>
      </c>
      <c r="O36" s="127">
        <v>21.253012048192772</v>
      </c>
      <c r="P36" s="127">
        <v>0</v>
      </c>
      <c r="Q36" s="127">
        <v>1</v>
      </c>
      <c r="R36" s="127">
        <v>36.036144578313248</v>
      </c>
      <c r="S36" s="127">
        <v>17.421686746987948</v>
      </c>
      <c r="T36" s="127">
        <v>7.7590361445783138</v>
      </c>
      <c r="U36" s="127">
        <v>45.481927710843365</v>
      </c>
      <c r="V36" s="127">
        <v>78.409638554216869</v>
      </c>
      <c r="W36" s="126" t="s">
        <v>135</v>
      </c>
      <c r="X36" s="125" t="s">
        <v>112</v>
      </c>
      <c r="Y36" s="166">
        <v>45519</v>
      </c>
      <c r="Z36" s="166" t="s">
        <v>113</v>
      </c>
      <c r="AA36" s="166" t="s">
        <v>128</v>
      </c>
      <c r="AB36" s="166" t="s">
        <v>115</v>
      </c>
    </row>
    <row r="37" spans="1:28" ht="16.399999999999999" customHeight="1" x14ac:dyDescent="0.35">
      <c r="A37" s="129" t="s">
        <v>246</v>
      </c>
      <c r="B37" s="129" t="s">
        <v>247</v>
      </c>
      <c r="C37" s="129" t="s">
        <v>248</v>
      </c>
      <c r="D37" s="129" t="s">
        <v>154</v>
      </c>
      <c r="E37" s="130">
        <v>76837</v>
      </c>
      <c r="F37" s="129" t="s">
        <v>155</v>
      </c>
      <c r="G37" s="129" t="s">
        <v>149</v>
      </c>
      <c r="H37" s="129" t="s">
        <v>134</v>
      </c>
      <c r="I37" s="128">
        <v>27.031007751937999</v>
      </c>
      <c r="J37" s="127">
        <v>121.32530120481945</v>
      </c>
      <c r="K37" s="127">
        <v>3.8795180722891565</v>
      </c>
      <c r="L37" s="127">
        <v>0.49397590361445781</v>
      </c>
      <c r="M37" s="127">
        <v>0.30120481927710846</v>
      </c>
      <c r="N37" s="127">
        <v>2.4819277108433746</v>
      </c>
      <c r="O37" s="127">
        <v>123.51807228915679</v>
      </c>
      <c r="P37" s="127">
        <v>0</v>
      </c>
      <c r="Q37" s="127">
        <v>0</v>
      </c>
      <c r="R37" s="127">
        <v>6.0240963855421686E-2</v>
      </c>
      <c r="S37" s="127">
        <v>3.614457831325301E-2</v>
      </c>
      <c r="T37" s="127">
        <v>0</v>
      </c>
      <c r="U37" s="127">
        <v>125.90361445783149</v>
      </c>
      <c r="V37" s="127">
        <v>57.771084337349443</v>
      </c>
      <c r="W37" s="126" t="s">
        <v>135</v>
      </c>
      <c r="X37" s="125" t="s">
        <v>112</v>
      </c>
      <c r="Y37" s="166">
        <v>45512</v>
      </c>
      <c r="Z37" s="166" t="s">
        <v>113</v>
      </c>
      <c r="AA37" s="166" t="s">
        <v>128</v>
      </c>
      <c r="AB37" s="166" t="s">
        <v>115</v>
      </c>
    </row>
    <row r="38" spans="1:28" x14ac:dyDescent="0.35">
      <c r="A38" s="129" t="s">
        <v>249</v>
      </c>
      <c r="B38" s="129" t="s">
        <v>250</v>
      </c>
      <c r="C38" s="129" t="s">
        <v>251</v>
      </c>
      <c r="D38" s="129" t="s">
        <v>154</v>
      </c>
      <c r="E38" s="130">
        <v>79925</v>
      </c>
      <c r="F38" s="129" t="s">
        <v>200</v>
      </c>
      <c r="G38" s="129" t="s">
        <v>169</v>
      </c>
      <c r="H38" s="129" t="s">
        <v>111</v>
      </c>
      <c r="I38" s="128">
        <v>42.984375</v>
      </c>
      <c r="J38" s="127">
        <v>318.42168674698922</v>
      </c>
      <c r="K38" s="127">
        <v>174.91566265060263</v>
      </c>
      <c r="L38" s="127">
        <v>135.33734939759034</v>
      </c>
      <c r="M38" s="127">
        <v>79.650602409638552</v>
      </c>
      <c r="N38" s="127">
        <v>282.71084337349521</v>
      </c>
      <c r="O38" s="127">
        <v>219.00000000000037</v>
      </c>
      <c r="P38" s="127">
        <v>48.156626506024068</v>
      </c>
      <c r="Q38" s="127">
        <v>158.45783132530124</v>
      </c>
      <c r="R38" s="127">
        <v>86.759036144578289</v>
      </c>
      <c r="S38" s="127">
        <v>72.746987951807355</v>
      </c>
      <c r="T38" s="127">
        <v>112.08433734939777</v>
      </c>
      <c r="U38" s="127">
        <v>436.73493975903779</v>
      </c>
      <c r="V38" s="127">
        <v>564.19277108434062</v>
      </c>
      <c r="W38" s="126">
        <v>450</v>
      </c>
      <c r="X38" s="125" t="s">
        <v>112</v>
      </c>
      <c r="Y38" s="166">
        <v>45526</v>
      </c>
      <c r="Z38" s="166" t="s">
        <v>113</v>
      </c>
      <c r="AA38" s="166" t="s">
        <v>114</v>
      </c>
      <c r="AB38" s="166" t="s">
        <v>115</v>
      </c>
    </row>
    <row r="39" spans="1:28" ht="16.399999999999999" customHeight="1" x14ac:dyDescent="0.35">
      <c r="A39" s="129" t="s">
        <v>252</v>
      </c>
      <c r="B39" s="129" t="s">
        <v>253</v>
      </c>
      <c r="C39" s="129" t="s">
        <v>254</v>
      </c>
      <c r="D39" s="129" t="s">
        <v>154</v>
      </c>
      <c r="E39" s="130">
        <v>78580</v>
      </c>
      <c r="F39" s="129" t="s">
        <v>216</v>
      </c>
      <c r="G39" s="129" t="s">
        <v>110</v>
      </c>
      <c r="H39" s="129" t="s">
        <v>111</v>
      </c>
      <c r="I39" s="128">
        <v>26.624203821656</v>
      </c>
      <c r="J39" s="127">
        <v>783.93975903615183</v>
      </c>
      <c r="K39" s="127">
        <v>29.867469879518069</v>
      </c>
      <c r="L39" s="127">
        <v>23.927710843373493</v>
      </c>
      <c r="M39" s="127">
        <v>28.807228915662638</v>
      </c>
      <c r="N39" s="127">
        <v>103.20481927710841</v>
      </c>
      <c r="O39" s="127">
        <v>259.62650602409616</v>
      </c>
      <c r="P39" s="127">
        <v>16.963855421686745</v>
      </c>
      <c r="Q39" s="127">
        <v>486.74698795180723</v>
      </c>
      <c r="R39" s="127">
        <v>41.168674698795193</v>
      </c>
      <c r="S39" s="127">
        <v>20.16867469879519</v>
      </c>
      <c r="T39" s="127">
        <v>19.325301204819276</v>
      </c>
      <c r="U39" s="127">
        <v>785.87951807229661</v>
      </c>
      <c r="V39" s="127">
        <v>554.42168674698883</v>
      </c>
      <c r="W39" s="126">
        <v>600</v>
      </c>
      <c r="X39" s="125" t="s">
        <v>112</v>
      </c>
      <c r="Y39" s="166">
        <v>45547</v>
      </c>
      <c r="Z39" s="166" t="s">
        <v>113</v>
      </c>
      <c r="AA39" s="166" t="s">
        <v>114</v>
      </c>
      <c r="AB39" s="166" t="s">
        <v>115</v>
      </c>
    </row>
    <row r="40" spans="1:28" ht="16.399999999999999" customHeight="1" x14ac:dyDescent="0.35">
      <c r="A40" s="129" t="s">
        <v>255</v>
      </c>
      <c r="B40" s="129" t="s">
        <v>256</v>
      </c>
      <c r="C40" s="129" t="s">
        <v>257</v>
      </c>
      <c r="D40" s="129" t="s">
        <v>258</v>
      </c>
      <c r="E40" s="130">
        <v>7201</v>
      </c>
      <c r="F40" s="129" t="s">
        <v>259</v>
      </c>
      <c r="G40" s="129" t="s">
        <v>121</v>
      </c>
      <c r="H40" s="129" t="s">
        <v>111</v>
      </c>
      <c r="I40" s="128">
        <v>4.0787716955941304</v>
      </c>
      <c r="J40" s="127">
        <v>77.144578313253049</v>
      </c>
      <c r="K40" s="127">
        <v>174.73493975903625</v>
      </c>
      <c r="L40" s="127">
        <v>16.963855421686766</v>
      </c>
      <c r="M40" s="127">
        <v>5.1325301204819294</v>
      </c>
      <c r="N40" s="127">
        <v>46.662650602409549</v>
      </c>
      <c r="O40" s="127">
        <v>211.56626506024108</v>
      </c>
      <c r="P40" s="127">
        <v>0.92771084337349397</v>
      </c>
      <c r="Q40" s="127">
        <v>14.819277108433743</v>
      </c>
      <c r="R40" s="127">
        <v>5.9397590361445793</v>
      </c>
      <c r="S40" s="127">
        <v>7.3734939759036147</v>
      </c>
      <c r="T40" s="127">
        <v>16.975903614457831</v>
      </c>
      <c r="U40" s="127">
        <v>243.68674698795229</v>
      </c>
      <c r="V40" s="127">
        <v>93.096385542168591</v>
      </c>
      <c r="W40" s="126">
        <v>285</v>
      </c>
      <c r="X40" s="125" t="s">
        <v>112</v>
      </c>
      <c r="Y40" s="166">
        <v>45631</v>
      </c>
      <c r="Z40" s="166" t="s">
        <v>113</v>
      </c>
      <c r="AA40" s="166" t="s">
        <v>114</v>
      </c>
      <c r="AB40" s="166" t="s">
        <v>139</v>
      </c>
    </row>
    <row r="41" spans="1:28" ht="17.149999999999999" customHeight="1" x14ac:dyDescent="0.35">
      <c r="A41" s="129" t="s">
        <v>260</v>
      </c>
      <c r="B41" s="129" t="s">
        <v>261</v>
      </c>
      <c r="C41" s="129" t="s">
        <v>262</v>
      </c>
      <c r="D41" s="129" t="s">
        <v>183</v>
      </c>
      <c r="E41" s="130">
        <v>85131</v>
      </c>
      <c r="F41" s="129" t="s">
        <v>184</v>
      </c>
      <c r="G41" s="129" t="s">
        <v>110</v>
      </c>
      <c r="H41" s="129" t="s">
        <v>111</v>
      </c>
      <c r="I41" s="128">
        <v>13.5991967871486</v>
      </c>
      <c r="J41" s="127">
        <v>1033.6385542169173</v>
      </c>
      <c r="K41" s="127">
        <v>42.807228915662627</v>
      </c>
      <c r="L41" s="127">
        <v>99.951807228915655</v>
      </c>
      <c r="M41" s="127">
        <v>118.96385542168677</v>
      </c>
      <c r="N41" s="127">
        <v>146.97590361445782</v>
      </c>
      <c r="O41" s="127">
        <v>543.90361445782912</v>
      </c>
      <c r="P41" s="127">
        <v>70.3734939759036</v>
      </c>
      <c r="Q41" s="127">
        <v>534.10843373494083</v>
      </c>
      <c r="R41" s="127">
        <v>91.048192771084331</v>
      </c>
      <c r="S41" s="127">
        <v>43.108433734939759</v>
      </c>
      <c r="T41" s="127">
        <v>63.072289156626496</v>
      </c>
      <c r="U41" s="127">
        <v>1098.1325301205561</v>
      </c>
      <c r="V41" s="127">
        <v>741.98795180726302</v>
      </c>
      <c r="W41" s="126">
        <v>900</v>
      </c>
      <c r="X41" s="125" t="s">
        <v>112</v>
      </c>
      <c r="Y41" s="166">
        <v>45596</v>
      </c>
      <c r="Z41" s="166" t="s">
        <v>113</v>
      </c>
      <c r="AA41" s="166" t="s">
        <v>114</v>
      </c>
      <c r="AB41" s="166" t="s">
        <v>115</v>
      </c>
    </row>
    <row r="42" spans="1:28" x14ac:dyDescent="0.35">
      <c r="A42" s="129" t="s">
        <v>263</v>
      </c>
      <c r="B42" s="129" t="s">
        <v>264</v>
      </c>
      <c r="C42" s="129" t="s">
        <v>182</v>
      </c>
      <c r="D42" s="129" t="s">
        <v>183</v>
      </c>
      <c r="E42" s="130">
        <v>85132</v>
      </c>
      <c r="F42" s="129" t="s">
        <v>184</v>
      </c>
      <c r="G42" s="129" t="s">
        <v>169</v>
      </c>
      <c r="H42" s="129" t="s">
        <v>134</v>
      </c>
      <c r="I42" s="128">
        <v>6.62656784492588</v>
      </c>
      <c r="J42" s="127">
        <v>309.21686746988536</v>
      </c>
      <c r="K42" s="127">
        <v>63.771084337349322</v>
      </c>
      <c r="L42" s="127">
        <v>1.5662650602409642</v>
      </c>
      <c r="M42" s="127">
        <v>1.2168674698795185</v>
      </c>
      <c r="N42" s="127">
        <v>61.433734939758864</v>
      </c>
      <c r="O42" s="127">
        <v>314.26506024096989</v>
      </c>
      <c r="P42" s="127">
        <v>1.2048192771084338E-2</v>
      </c>
      <c r="Q42" s="127">
        <v>6.0240963855421686E-2</v>
      </c>
      <c r="R42" s="127">
        <v>4.5180722891566267</v>
      </c>
      <c r="S42" s="127">
        <v>3.7108433734939759</v>
      </c>
      <c r="T42" s="127">
        <v>27.277108433734934</v>
      </c>
      <c r="U42" s="127">
        <v>340.26506024097074</v>
      </c>
      <c r="V42" s="127">
        <v>180.54216867470313</v>
      </c>
      <c r="W42" s="126">
        <v>392</v>
      </c>
      <c r="X42" s="125" t="s">
        <v>112</v>
      </c>
      <c r="Y42" s="166">
        <v>45526</v>
      </c>
      <c r="Z42" s="166" t="s">
        <v>113</v>
      </c>
      <c r="AA42" s="166" t="s">
        <v>114</v>
      </c>
      <c r="AB42" s="166" t="s">
        <v>115</v>
      </c>
    </row>
    <row r="43" spans="1:28" ht="15.65" customHeight="1" x14ac:dyDescent="0.35">
      <c r="A43" s="129" t="s">
        <v>265</v>
      </c>
      <c r="B43" s="129" t="s">
        <v>264</v>
      </c>
      <c r="C43" s="129" t="s">
        <v>182</v>
      </c>
      <c r="D43" s="129" t="s">
        <v>183</v>
      </c>
      <c r="E43" s="130">
        <v>85232</v>
      </c>
      <c r="F43" s="129" t="s">
        <v>184</v>
      </c>
      <c r="G43" s="129" t="s">
        <v>133</v>
      </c>
      <c r="H43" s="129" t="s">
        <v>134</v>
      </c>
      <c r="I43" s="128">
        <v>3.3904791537025498</v>
      </c>
      <c r="J43" s="127">
        <v>119.84337349397595</v>
      </c>
      <c r="K43" s="127">
        <v>36.060240963855222</v>
      </c>
      <c r="L43" s="127">
        <v>16.132530120481956</v>
      </c>
      <c r="M43" s="127">
        <v>8.1084337349397728</v>
      </c>
      <c r="N43" s="127">
        <v>43.144578313252481</v>
      </c>
      <c r="O43" s="127">
        <v>133.74698795180839</v>
      </c>
      <c r="P43" s="127">
        <v>0.84337349397590355</v>
      </c>
      <c r="Q43" s="127">
        <v>2.4096385542168708</v>
      </c>
      <c r="R43" s="127">
        <v>3.6746987951807326</v>
      </c>
      <c r="S43" s="127">
        <v>2.0361445783132504</v>
      </c>
      <c r="T43" s="127">
        <v>1.7710843373493954</v>
      </c>
      <c r="U43" s="127">
        <v>172.66265060241187</v>
      </c>
      <c r="V43" s="127">
        <v>120.0361445783129</v>
      </c>
      <c r="W43" s="126" t="s">
        <v>135</v>
      </c>
      <c r="X43" s="125" t="s">
        <v>112</v>
      </c>
      <c r="Y43" s="166">
        <v>45456</v>
      </c>
      <c r="Z43" s="166" t="s">
        <v>188</v>
      </c>
      <c r="AA43" s="166" t="s">
        <v>114</v>
      </c>
      <c r="AB43" s="166" t="s">
        <v>115</v>
      </c>
    </row>
    <row r="44" spans="1:28" ht="15.65" customHeight="1" x14ac:dyDescent="0.35">
      <c r="A44" s="129" t="s">
        <v>266</v>
      </c>
      <c r="B44" s="129" t="s">
        <v>267</v>
      </c>
      <c r="C44" s="129" t="s">
        <v>268</v>
      </c>
      <c r="D44" s="129" t="s">
        <v>269</v>
      </c>
      <c r="E44" s="130">
        <v>31537</v>
      </c>
      <c r="F44" s="129" t="s">
        <v>126</v>
      </c>
      <c r="G44" s="129" t="s">
        <v>110</v>
      </c>
      <c r="H44" s="129" t="s">
        <v>134</v>
      </c>
      <c r="I44" s="128">
        <v>62.876106194690301</v>
      </c>
      <c r="J44" s="127">
        <v>185.79518072289227</v>
      </c>
      <c r="K44" s="127">
        <v>21.3012048192771</v>
      </c>
      <c r="L44" s="127">
        <v>35.734939759036145</v>
      </c>
      <c r="M44" s="127">
        <v>16.3855421686747</v>
      </c>
      <c r="N44" s="127">
        <v>55.939759036144586</v>
      </c>
      <c r="O44" s="127">
        <v>203.27710843373524</v>
      </c>
      <c r="P44" s="127">
        <v>0</v>
      </c>
      <c r="Q44" s="127">
        <v>0</v>
      </c>
      <c r="R44" s="127">
        <v>24.445783132530124</v>
      </c>
      <c r="S44" s="127">
        <v>5.7590361445783138</v>
      </c>
      <c r="T44" s="127">
        <v>9.3373493975903603</v>
      </c>
      <c r="U44" s="127">
        <v>219.67469879518092</v>
      </c>
      <c r="V44" s="127">
        <v>154.90361445783236</v>
      </c>
      <c r="W44" s="126">
        <v>338</v>
      </c>
      <c r="X44" s="125" t="s">
        <v>112</v>
      </c>
      <c r="Y44" s="166">
        <v>45484</v>
      </c>
      <c r="Z44" s="167" t="s">
        <v>113</v>
      </c>
      <c r="AA44" s="166" t="s">
        <v>114</v>
      </c>
      <c r="AB44" s="166" t="s">
        <v>115</v>
      </c>
    </row>
    <row r="45" spans="1:28" x14ac:dyDescent="0.35">
      <c r="A45" s="129" t="s">
        <v>270</v>
      </c>
      <c r="B45" s="129" t="s">
        <v>271</v>
      </c>
      <c r="C45" s="129" t="s">
        <v>268</v>
      </c>
      <c r="D45" s="129" t="s">
        <v>269</v>
      </c>
      <c r="E45" s="130">
        <v>31537</v>
      </c>
      <c r="F45" s="129" t="s">
        <v>126</v>
      </c>
      <c r="G45" s="129" t="s">
        <v>110</v>
      </c>
      <c r="H45" s="129" t="s">
        <v>134</v>
      </c>
      <c r="I45" s="128">
        <v>44.28125</v>
      </c>
      <c r="J45" s="127">
        <v>376.22891566264934</v>
      </c>
      <c r="K45" s="127">
        <v>108.67469879518072</v>
      </c>
      <c r="L45" s="127">
        <v>77.132530120481903</v>
      </c>
      <c r="M45" s="127">
        <v>41.000000000000007</v>
      </c>
      <c r="N45" s="127">
        <v>151.65060240963848</v>
      </c>
      <c r="O45" s="127">
        <v>451.38554216867317</v>
      </c>
      <c r="P45" s="127">
        <v>0</v>
      </c>
      <c r="Q45" s="127">
        <v>0</v>
      </c>
      <c r="R45" s="127">
        <v>39.385542168674696</v>
      </c>
      <c r="S45" s="127">
        <v>24.987951807228924</v>
      </c>
      <c r="T45" s="127">
        <v>23.867469879518072</v>
      </c>
      <c r="U45" s="127">
        <v>514.79518072289034</v>
      </c>
      <c r="V45" s="127">
        <v>367.61445783132422</v>
      </c>
      <c r="W45" s="126">
        <v>544</v>
      </c>
      <c r="X45" s="125" t="s">
        <v>112</v>
      </c>
      <c r="Y45" s="166">
        <v>45484</v>
      </c>
      <c r="Z45" s="167" t="s">
        <v>113</v>
      </c>
      <c r="AA45" s="166" t="s">
        <v>114</v>
      </c>
      <c r="AB45" s="166" t="s">
        <v>115</v>
      </c>
    </row>
    <row r="46" spans="1:28" ht="15.65" customHeight="1" x14ac:dyDescent="0.35">
      <c r="A46" s="129" t="s">
        <v>272</v>
      </c>
      <c r="B46" s="129" t="s">
        <v>273</v>
      </c>
      <c r="C46" s="129" t="s">
        <v>274</v>
      </c>
      <c r="D46" s="129" t="s">
        <v>275</v>
      </c>
      <c r="E46" s="130">
        <v>56007</v>
      </c>
      <c r="F46" s="129" t="s">
        <v>276</v>
      </c>
      <c r="G46" s="129" t="s">
        <v>127</v>
      </c>
      <c r="H46" s="129" t="s">
        <v>134</v>
      </c>
      <c r="I46" s="128">
        <v>78.3333333333333</v>
      </c>
      <c r="J46" s="127">
        <v>17.795180722891569</v>
      </c>
      <c r="K46" s="127">
        <v>9.1325301204819276</v>
      </c>
      <c r="L46" s="127">
        <v>34.481927710843365</v>
      </c>
      <c r="M46" s="127">
        <v>10.46987951807229</v>
      </c>
      <c r="N46" s="127">
        <v>38.87951807228913</v>
      </c>
      <c r="O46" s="127">
        <v>32.999999999999993</v>
      </c>
      <c r="P46" s="127">
        <v>0</v>
      </c>
      <c r="Q46" s="127">
        <v>0</v>
      </c>
      <c r="R46" s="127">
        <v>16.132530120481928</v>
      </c>
      <c r="S46" s="127">
        <v>5.3734939759036147</v>
      </c>
      <c r="T46" s="127">
        <v>4.4939759036144586</v>
      </c>
      <c r="U46" s="127">
        <v>45.879518072289152</v>
      </c>
      <c r="V46" s="127">
        <v>41.469879518072254</v>
      </c>
      <c r="W46" s="126" t="s">
        <v>135</v>
      </c>
      <c r="X46" s="125" t="s">
        <v>112</v>
      </c>
      <c r="Y46" s="166">
        <v>45512</v>
      </c>
      <c r="Z46" s="167" t="s">
        <v>113</v>
      </c>
      <c r="AA46" s="166" t="s">
        <v>128</v>
      </c>
      <c r="AB46" s="166" t="s">
        <v>115</v>
      </c>
    </row>
    <row r="47" spans="1:28" ht="15.65" customHeight="1" x14ac:dyDescent="0.35">
      <c r="A47" s="129" t="s">
        <v>277</v>
      </c>
      <c r="B47" s="129" t="s">
        <v>278</v>
      </c>
      <c r="C47" s="129" t="s">
        <v>279</v>
      </c>
      <c r="D47" s="129" t="s">
        <v>280</v>
      </c>
      <c r="E47" s="130">
        <v>44024</v>
      </c>
      <c r="F47" s="129" t="s">
        <v>174</v>
      </c>
      <c r="G47" s="129" t="s">
        <v>149</v>
      </c>
      <c r="H47" s="129" t="s">
        <v>111</v>
      </c>
      <c r="I47" s="128">
        <v>133.80000000000001</v>
      </c>
      <c r="J47" s="127">
        <v>26.108433734939748</v>
      </c>
      <c r="K47" s="127">
        <v>14.457831325301203</v>
      </c>
      <c r="L47" s="127">
        <v>8.19277108433735</v>
      </c>
      <c r="M47" s="127">
        <v>2.7951807228915664</v>
      </c>
      <c r="N47" s="127">
        <v>23.493975903614455</v>
      </c>
      <c r="O47" s="127">
        <v>22.951807228915651</v>
      </c>
      <c r="P47" s="127">
        <v>2.7349397590361448</v>
      </c>
      <c r="Q47" s="127">
        <v>2.3734939759036147</v>
      </c>
      <c r="R47" s="127">
        <v>7.3734939759036147</v>
      </c>
      <c r="S47" s="127">
        <v>7.686746987951806</v>
      </c>
      <c r="T47" s="127">
        <v>6.3734939759036147</v>
      </c>
      <c r="U47" s="127">
        <v>30.12048192771082</v>
      </c>
      <c r="V47" s="127">
        <v>32.698795180722882</v>
      </c>
      <c r="W47" s="126" t="s">
        <v>135</v>
      </c>
      <c r="X47" s="125" t="s">
        <v>112</v>
      </c>
      <c r="Y47" s="166">
        <v>45491</v>
      </c>
      <c r="Z47" s="167" t="s">
        <v>113</v>
      </c>
      <c r="AA47" s="166" t="s">
        <v>128</v>
      </c>
      <c r="AB47" s="166" t="s">
        <v>115</v>
      </c>
    </row>
    <row r="48" spans="1:28" ht="15.65" customHeight="1" x14ac:dyDescent="0.35">
      <c r="A48" s="129" t="s">
        <v>281</v>
      </c>
      <c r="B48" s="129" t="s">
        <v>282</v>
      </c>
      <c r="C48" s="129" t="s">
        <v>283</v>
      </c>
      <c r="D48" s="129" t="s">
        <v>119</v>
      </c>
      <c r="E48" s="130">
        <v>93250</v>
      </c>
      <c r="F48" s="129" t="s">
        <v>237</v>
      </c>
      <c r="G48" s="129" t="s">
        <v>121</v>
      </c>
      <c r="H48" s="129" t="s">
        <v>111</v>
      </c>
      <c r="I48" s="128">
        <v>139.53125</v>
      </c>
      <c r="J48" s="127">
        <v>168.98795180722865</v>
      </c>
      <c r="K48" s="127">
        <v>57.63855421686749</v>
      </c>
      <c r="L48" s="127">
        <v>94.963855421686759</v>
      </c>
      <c r="M48" s="127">
        <v>150.69879518072287</v>
      </c>
      <c r="N48" s="127">
        <v>245.83132530120477</v>
      </c>
      <c r="O48" s="127">
        <v>226.45783132530079</v>
      </c>
      <c r="P48" s="127">
        <v>0</v>
      </c>
      <c r="Q48" s="127">
        <v>0</v>
      </c>
      <c r="R48" s="127">
        <v>150.32530120481923</v>
      </c>
      <c r="S48" s="127">
        <v>21.325301204819276</v>
      </c>
      <c r="T48" s="127">
        <v>15.132530120481929</v>
      </c>
      <c r="U48" s="127">
        <v>285.50602409638657</v>
      </c>
      <c r="V48" s="127">
        <v>193.55421686746939</v>
      </c>
      <c r="W48" s="126">
        <v>560</v>
      </c>
      <c r="X48" s="125" t="s">
        <v>112</v>
      </c>
      <c r="Y48" s="166">
        <v>45505</v>
      </c>
      <c r="Z48" s="167" t="s">
        <v>113</v>
      </c>
      <c r="AA48" s="166" t="s">
        <v>114</v>
      </c>
      <c r="AB48" s="166" t="s">
        <v>115</v>
      </c>
    </row>
    <row r="49" spans="1:28" ht="15.65" customHeight="1" x14ac:dyDescent="0.35">
      <c r="A49" s="129" t="s">
        <v>284</v>
      </c>
      <c r="B49" s="129" t="s">
        <v>285</v>
      </c>
      <c r="C49" s="129" t="s">
        <v>286</v>
      </c>
      <c r="D49" s="129" t="s">
        <v>287</v>
      </c>
      <c r="E49" s="130">
        <v>939</v>
      </c>
      <c r="F49" s="129" t="s">
        <v>144</v>
      </c>
      <c r="G49" s="129" t="s">
        <v>288</v>
      </c>
      <c r="H49" s="129" t="s">
        <v>111</v>
      </c>
      <c r="I49" s="128">
        <v>8.3157894736842106</v>
      </c>
      <c r="J49" s="127">
        <v>0.37349397590361444</v>
      </c>
      <c r="K49" s="127">
        <v>0.90361445783132521</v>
      </c>
      <c r="L49" s="127">
        <v>4.3493975903614475</v>
      </c>
      <c r="M49" s="127">
        <v>0.83132530120481929</v>
      </c>
      <c r="N49" s="127">
        <v>3.4819277108433742</v>
      </c>
      <c r="O49" s="127">
        <v>2.2409638554216871</v>
      </c>
      <c r="P49" s="127">
        <v>0.28915662650602408</v>
      </c>
      <c r="Q49" s="127">
        <v>0.44578313253012047</v>
      </c>
      <c r="R49" s="127">
        <v>0</v>
      </c>
      <c r="S49" s="127">
        <v>0.12048192771084337</v>
      </c>
      <c r="T49" s="127">
        <v>8.4337349397590355E-2</v>
      </c>
      <c r="U49" s="127">
        <v>6.2530120481927698</v>
      </c>
      <c r="V49" s="127">
        <v>4.0843373493975905</v>
      </c>
      <c r="W49" s="131" t="s">
        <v>135</v>
      </c>
      <c r="X49" s="125" t="s">
        <v>238</v>
      </c>
      <c r="Y49" s="166">
        <v>45378</v>
      </c>
      <c r="Z49" s="166"/>
      <c r="AA49" s="166" t="s">
        <v>239</v>
      </c>
      <c r="AB49" s="166" t="s">
        <v>115</v>
      </c>
    </row>
    <row r="50" spans="1:28" x14ac:dyDescent="0.35">
      <c r="A50" s="129" t="s">
        <v>289</v>
      </c>
      <c r="B50" s="129" t="s">
        <v>290</v>
      </c>
      <c r="C50" s="129" t="s">
        <v>291</v>
      </c>
      <c r="D50" s="129" t="s">
        <v>108</v>
      </c>
      <c r="E50" s="130">
        <v>39520</v>
      </c>
      <c r="F50" s="129" t="s">
        <v>109</v>
      </c>
      <c r="G50" s="129" t="s">
        <v>127</v>
      </c>
      <c r="H50" s="129" t="s">
        <v>111</v>
      </c>
      <c r="I50" s="128">
        <v>2.2383900928792602</v>
      </c>
      <c r="J50" s="127">
        <v>6.0481927710843344</v>
      </c>
      <c r="K50" s="127">
        <v>3.1084337349397613</v>
      </c>
      <c r="L50" s="127">
        <v>2.7590361445783143</v>
      </c>
      <c r="M50" s="127">
        <v>0.78313253012048223</v>
      </c>
      <c r="N50" s="127">
        <v>3.9036144578313268</v>
      </c>
      <c r="O50" s="127">
        <v>8.1084337349397568</v>
      </c>
      <c r="P50" s="127">
        <v>9.6385542168674704E-2</v>
      </c>
      <c r="Q50" s="127">
        <v>0.59036144578313265</v>
      </c>
      <c r="R50" s="127">
        <v>0.12048192771084337</v>
      </c>
      <c r="S50" s="127">
        <v>0.12048192771084337</v>
      </c>
      <c r="T50" s="127">
        <v>0.15662650602409639</v>
      </c>
      <c r="U50" s="127">
        <v>12.301204819277158</v>
      </c>
      <c r="V50" s="127">
        <v>6.1686746987951775</v>
      </c>
      <c r="W50" s="126" t="s">
        <v>135</v>
      </c>
      <c r="X50" s="125" t="s">
        <v>112</v>
      </c>
      <c r="Y50" s="166">
        <v>45421</v>
      </c>
      <c r="Z50" s="166" t="s">
        <v>188</v>
      </c>
      <c r="AA50" s="166" t="s">
        <v>128</v>
      </c>
      <c r="AB50" s="166" t="s">
        <v>150</v>
      </c>
    </row>
    <row r="51" spans="1:28" ht="15.65" customHeight="1" x14ac:dyDescent="0.35">
      <c r="A51" s="129" t="s">
        <v>292</v>
      </c>
      <c r="B51" s="129" t="s">
        <v>293</v>
      </c>
      <c r="C51" s="129" t="s">
        <v>294</v>
      </c>
      <c r="D51" s="129" t="s">
        <v>295</v>
      </c>
      <c r="E51" s="130">
        <v>89015</v>
      </c>
      <c r="F51" s="129" t="s">
        <v>296</v>
      </c>
      <c r="G51" s="129" t="s">
        <v>149</v>
      </c>
      <c r="H51" s="129" t="s">
        <v>111</v>
      </c>
      <c r="I51" s="128">
        <v>12.117647058823501</v>
      </c>
      <c r="J51" s="127">
        <v>6.8674698795180733</v>
      </c>
      <c r="K51" s="127">
        <v>20.506024096385534</v>
      </c>
      <c r="L51" s="127">
        <v>24.265060240963852</v>
      </c>
      <c r="M51" s="127">
        <v>9.7349397590361448</v>
      </c>
      <c r="N51" s="127">
        <v>40.759036144578324</v>
      </c>
      <c r="O51" s="127">
        <v>10.180722891566264</v>
      </c>
      <c r="P51" s="127">
        <v>7.168674698795181</v>
      </c>
      <c r="Q51" s="127">
        <v>3.2650602409638561</v>
      </c>
      <c r="R51" s="127">
        <v>20.469879518072286</v>
      </c>
      <c r="S51" s="127">
        <v>15.481927710843371</v>
      </c>
      <c r="T51" s="127">
        <v>6.0481927710843379</v>
      </c>
      <c r="U51" s="127">
        <v>19.37349397590361</v>
      </c>
      <c r="V51" s="127">
        <v>46.337349397590359</v>
      </c>
      <c r="W51" s="126" t="s">
        <v>135</v>
      </c>
      <c r="X51" s="125" t="s">
        <v>112</v>
      </c>
      <c r="Y51" s="166">
        <v>45554</v>
      </c>
      <c r="Z51" s="166" t="s">
        <v>113</v>
      </c>
      <c r="AA51" s="166" t="s">
        <v>128</v>
      </c>
      <c r="AB51" s="166" t="s">
        <v>115</v>
      </c>
    </row>
    <row r="52" spans="1:28" ht="15.65" customHeight="1" x14ac:dyDescent="0.35">
      <c r="A52" s="129" t="s">
        <v>297</v>
      </c>
      <c r="B52" s="129" t="s">
        <v>298</v>
      </c>
      <c r="C52" s="129" t="s">
        <v>299</v>
      </c>
      <c r="D52" s="129" t="s">
        <v>300</v>
      </c>
      <c r="E52" s="130">
        <v>96819</v>
      </c>
      <c r="F52" s="129" t="s">
        <v>237</v>
      </c>
      <c r="G52" s="129" t="s">
        <v>288</v>
      </c>
      <c r="H52" s="129" t="s">
        <v>111</v>
      </c>
      <c r="I52" s="128"/>
      <c r="J52" s="127">
        <v>3.3614457831325302</v>
      </c>
      <c r="K52" s="127">
        <v>4.6506024096385543</v>
      </c>
      <c r="L52" s="127">
        <v>3.3253012048192772</v>
      </c>
      <c r="M52" s="127">
        <v>3.5180722891566276</v>
      </c>
      <c r="N52" s="127">
        <v>8.4216867469879517</v>
      </c>
      <c r="O52" s="127">
        <v>3.4216867469879522</v>
      </c>
      <c r="P52" s="127">
        <v>0</v>
      </c>
      <c r="Q52" s="127">
        <v>3.0120481927710845</v>
      </c>
      <c r="R52" s="127">
        <v>5.1686746987951828</v>
      </c>
      <c r="S52" s="127">
        <v>1.5542168674698793</v>
      </c>
      <c r="T52" s="127">
        <v>0.49397590361445781</v>
      </c>
      <c r="U52" s="127">
        <v>7.6385542168674698</v>
      </c>
      <c r="V52" s="127">
        <v>11.987951807228914</v>
      </c>
      <c r="W52" s="126" t="s">
        <v>135</v>
      </c>
      <c r="X52" s="125" t="s">
        <v>135</v>
      </c>
      <c r="Y52" s="166" t="s">
        <v>135</v>
      </c>
      <c r="Z52" s="166" t="s">
        <v>113</v>
      </c>
      <c r="AA52" s="166" t="s">
        <v>135</v>
      </c>
      <c r="AB52" s="166" t="s">
        <v>135</v>
      </c>
    </row>
    <row r="53" spans="1:28" ht="15.65" customHeight="1" x14ac:dyDescent="0.35">
      <c r="A53" s="124" t="s">
        <v>301</v>
      </c>
      <c r="B53" s="124" t="s">
        <v>302</v>
      </c>
      <c r="C53" s="129" t="s">
        <v>303</v>
      </c>
      <c r="D53" s="129" t="s">
        <v>154</v>
      </c>
      <c r="E53" s="130">
        <v>77032</v>
      </c>
      <c r="F53" s="129" t="s">
        <v>304</v>
      </c>
      <c r="G53" s="129" t="s">
        <v>121</v>
      </c>
      <c r="H53" s="129" t="s">
        <v>111</v>
      </c>
      <c r="I53" s="128">
        <v>42.780219780219802</v>
      </c>
      <c r="J53" s="127">
        <v>848.96385542168321</v>
      </c>
      <c r="K53" s="127">
        <v>4.4698795180722897</v>
      </c>
      <c r="L53" s="127">
        <v>0.26506024096385539</v>
      </c>
      <c r="M53" s="127">
        <v>0.80722891566265054</v>
      </c>
      <c r="N53" s="127">
        <v>3.7349397590361431</v>
      </c>
      <c r="O53" s="127">
        <v>488.39759036144847</v>
      </c>
      <c r="P53" s="127">
        <v>1.8674698795180726</v>
      </c>
      <c r="Q53" s="127">
        <v>360.50602409638674</v>
      </c>
      <c r="R53" s="127">
        <v>4.8192771084337352E-2</v>
      </c>
      <c r="S53" s="127">
        <v>1.1566265060240963</v>
      </c>
      <c r="T53" s="127">
        <v>3.7831325301204806</v>
      </c>
      <c r="U53" s="127">
        <v>849.518072289153</v>
      </c>
      <c r="V53" s="127">
        <v>461.31325301205044</v>
      </c>
      <c r="W53" s="126">
        <v>750</v>
      </c>
      <c r="X53" s="125" t="s">
        <v>112</v>
      </c>
      <c r="Y53" s="166">
        <v>45519</v>
      </c>
      <c r="Z53" s="166" t="s">
        <v>113</v>
      </c>
      <c r="AA53" s="166" t="s">
        <v>114</v>
      </c>
      <c r="AB53" s="166" t="s">
        <v>115</v>
      </c>
    </row>
    <row r="54" spans="1:28" x14ac:dyDescent="0.35">
      <c r="A54" s="129" t="s">
        <v>305</v>
      </c>
      <c r="B54" s="129" t="s">
        <v>306</v>
      </c>
      <c r="C54" s="129" t="s">
        <v>307</v>
      </c>
      <c r="D54" s="129" t="s">
        <v>154</v>
      </c>
      <c r="E54" s="130">
        <v>77351</v>
      </c>
      <c r="F54" s="129" t="s">
        <v>304</v>
      </c>
      <c r="G54" s="129" t="s">
        <v>110</v>
      </c>
      <c r="H54" s="129" t="s">
        <v>134</v>
      </c>
      <c r="I54" s="128">
        <v>27.278931750741801</v>
      </c>
      <c r="J54" s="127">
        <v>792.20481927711796</v>
      </c>
      <c r="K54" s="127">
        <v>15.481927710843374</v>
      </c>
      <c r="L54" s="127">
        <v>10.277108433734941</v>
      </c>
      <c r="M54" s="127">
        <v>4.2168674698795181</v>
      </c>
      <c r="N54" s="127">
        <v>17.650602409638552</v>
      </c>
      <c r="O54" s="127">
        <v>804.53012048193682</v>
      </c>
      <c r="P54" s="127">
        <v>0</v>
      </c>
      <c r="Q54" s="127">
        <v>0</v>
      </c>
      <c r="R54" s="127">
        <v>6.2650602409638561</v>
      </c>
      <c r="S54" s="127">
        <v>3.0602409638554215</v>
      </c>
      <c r="T54" s="127">
        <v>4.9397590361445785</v>
      </c>
      <c r="U54" s="127">
        <v>807.91566265061169</v>
      </c>
      <c r="V54" s="127">
        <v>329.39759036144414</v>
      </c>
      <c r="W54" s="126">
        <v>350</v>
      </c>
      <c r="X54" s="125" t="s">
        <v>112</v>
      </c>
      <c r="Y54" s="166">
        <v>45512</v>
      </c>
      <c r="Z54" s="166" t="s">
        <v>113</v>
      </c>
      <c r="AA54" s="166" t="s">
        <v>128</v>
      </c>
      <c r="AB54" s="166" t="s">
        <v>115</v>
      </c>
    </row>
    <row r="55" spans="1:28" x14ac:dyDescent="0.35">
      <c r="A55" s="129" t="s">
        <v>308</v>
      </c>
      <c r="B55" s="129" t="s">
        <v>309</v>
      </c>
      <c r="C55" s="129" t="s">
        <v>310</v>
      </c>
      <c r="D55" s="129" t="s">
        <v>119</v>
      </c>
      <c r="E55" s="130">
        <v>92231</v>
      </c>
      <c r="F55" s="129" t="s">
        <v>311</v>
      </c>
      <c r="G55" s="129" t="s">
        <v>121</v>
      </c>
      <c r="H55" s="129" t="s">
        <v>111</v>
      </c>
      <c r="I55" s="128">
        <v>31.2209302325581</v>
      </c>
      <c r="J55" s="127">
        <v>598.28915662650627</v>
      </c>
      <c r="K55" s="127">
        <v>16.240963855421686</v>
      </c>
      <c r="L55" s="127">
        <v>29.554216867469876</v>
      </c>
      <c r="M55" s="127">
        <v>30.963855421686741</v>
      </c>
      <c r="N55" s="127">
        <v>74.746987951807213</v>
      </c>
      <c r="O55" s="127">
        <v>536.85542168674465</v>
      </c>
      <c r="P55" s="127">
        <v>1.1807228915662651</v>
      </c>
      <c r="Q55" s="127">
        <v>62.265060240963848</v>
      </c>
      <c r="R55" s="127">
        <v>42.30120481927711</v>
      </c>
      <c r="S55" s="127">
        <v>11.891566265060241</v>
      </c>
      <c r="T55" s="127">
        <v>13.674698795180721</v>
      </c>
      <c r="U55" s="127">
        <v>607.1807228915676</v>
      </c>
      <c r="V55" s="127">
        <v>182.96385542168653</v>
      </c>
      <c r="W55" s="126">
        <v>640</v>
      </c>
      <c r="X55" s="125" t="s">
        <v>112</v>
      </c>
      <c r="Y55" s="166">
        <v>45498</v>
      </c>
      <c r="Z55" s="167" t="s">
        <v>113</v>
      </c>
      <c r="AA55" s="166" t="s">
        <v>114</v>
      </c>
      <c r="AB55" s="166" t="s">
        <v>115</v>
      </c>
    </row>
    <row r="56" spans="1:28" ht="15.65" customHeight="1" x14ac:dyDescent="0.35">
      <c r="A56" s="129" t="s">
        <v>312</v>
      </c>
      <c r="B56" s="129" t="s">
        <v>313</v>
      </c>
      <c r="C56" s="129" t="s">
        <v>314</v>
      </c>
      <c r="D56" s="129" t="s">
        <v>132</v>
      </c>
      <c r="E56" s="130">
        <v>71251</v>
      </c>
      <c r="F56" s="129" t="s">
        <v>109</v>
      </c>
      <c r="G56" s="129" t="s">
        <v>110</v>
      </c>
      <c r="H56" s="129" t="s">
        <v>111</v>
      </c>
      <c r="I56" s="128">
        <v>29.864312267658001</v>
      </c>
      <c r="J56" s="127">
        <v>903.42168674700088</v>
      </c>
      <c r="K56" s="127">
        <v>57.313253012047952</v>
      </c>
      <c r="L56" s="127">
        <v>5.975903614457831</v>
      </c>
      <c r="M56" s="127">
        <v>2.975903614457831</v>
      </c>
      <c r="N56" s="127">
        <v>9.9397590361445758</v>
      </c>
      <c r="O56" s="127">
        <v>942.12048192772352</v>
      </c>
      <c r="P56" s="127">
        <v>3.1927710843373491</v>
      </c>
      <c r="Q56" s="127">
        <v>14.433734939759059</v>
      </c>
      <c r="R56" s="127">
        <v>1.6385542168674698</v>
      </c>
      <c r="S56" s="127">
        <v>1.566265060240964</v>
      </c>
      <c r="T56" s="127">
        <v>0.10843373493975904</v>
      </c>
      <c r="U56" s="127">
        <v>966.37349397591743</v>
      </c>
      <c r="V56" s="127">
        <v>478.86746987952296</v>
      </c>
      <c r="W56" s="126">
        <v>500</v>
      </c>
      <c r="X56" s="125" t="s">
        <v>112</v>
      </c>
      <c r="Y56" s="166">
        <v>45577</v>
      </c>
      <c r="Z56" s="167" t="s">
        <v>113</v>
      </c>
      <c r="AA56" s="166" t="s">
        <v>114</v>
      </c>
      <c r="AB56" s="166" t="s">
        <v>139</v>
      </c>
    </row>
    <row r="57" spans="1:28" x14ac:dyDescent="0.35">
      <c r="A57" s="129" t="s">
        <v>315</v>
      </c>
      <c r="B57" s="129" t="s">
        <v>316</v>
      </c>
      <c r="C57" s="129" t="s">
        <v>317</v>
      </c>
      <c r="D57" s="129" t="s">
        <v>318</v>
      </c>
      <c r="E57" s="130">
        <v>83442</v>
      </c>
      <c r="F57" s="129" t="s">
        <v>296</v>
      </c>
      <c r="G57" s="129" t="s">
        <v>127</v>
      </c>
      <c r="H57" s="129" t="s">
        <v>111</v>
      </c>
      <c r="I57" s="128">
        <v>2.4375</v>
      </c>
      <c r="J57" s="127">
        <v>7.2289156626506035E-2</v>
      </c>
      <c r="K57" s="127">
        <v>0.18072289156626509</v>
      </c>
      <c r="L57" s="127">
        <v>1.0602409638554218</v>
      </c>
      <c r="M57" s="127">
        <v>0.50602409638554213</v>
      </c>
      <c r="N57" s="127">
        <v>1.5542168674698802</v>
      </c>
      <c r="O57" s="127">
        <v>0.26506024096385544</v>
      </c>
      <c r="P57" s="127">
        <v>0</v>
      </c>
      <c r="Q57" s="127">
        <v>0</v>
      </c>
      <c r="R57" s="127">
        <v>6.0240963855421686E-2</v>
      </c>
      <c r="S57" s="127">
        <v>4.8192771084337352E-2</v>
      </c>
      <c r="T57" s="127">
        <v>3.614457831325301E-2</v>
      </c>
      <c r="U57" s="127">
        <v>1.6746987951807231</v>
      </c>
      <c r="V57" s="127">
        <v>1.5060240963855422</v>
      </c>
      <c r="W57" s="126" t="s">
        <v>135</v>
      </c>
      <c r="X57" s="125" t="s">
        <v>112</v>
      </c>
      <c r="Y57" s="166">
        <v>45491</v>
      </c>
      <c r="Z57" s="167" t="s">
        <v>113</v>
      </c>
      <c r="AA57" s="166" t="s">
        <v>128</v>
      </c>
      <c r="AB57" s="166" t="s">
        <v>115</v>
      </c>
    </row>
    <row r="58" spans="1:28" ht="15.65" customHeight="1" x14ac:dyDescent="0.35">
      <c r="A58" s="129" t="s">
        <v>319</v>
      </c>
      <c r="B58" s="129" t="s">
        <v>320</v>
      </c>
      <c r="C58" s="129" t="s">
        <v>321</v>
      </c>
      <c r="D58" s="129" t="s">
        <v>154</v>
      </c>
      <c r="E58" s="130">
        <v>77301</v>
      </c>
      <c r="F58" s="129" t="s">
        <v>304</v>
      </c>
      <c r="G58" s="129" t="s">
        <v>127</v>
      </c>
      <c r="H58" s="129" t="s">
        <v>111</v>
      </c>
      <c r="I58" s="128">
        <v>27.171597633136098</v>
      </c>
      <c r="J58" s="127">
        <v>727.86746987951767</v>
      </c>
      <c r="K58" s="127">
        <v>44.831325301204821</v>
      </c>
      <c r="L58" s="127">
        <v>20.240963855421679</v>
      </c>
      <c r="M58" s="127">
        <v>11.433734939759036</v>
      </c>
      <c r="N58" s="127">
        <v>40.75903614457831</v>
      </c>
      <c r="O58" s="127">
        <v>763.61445783132308</v>
      </c>
      <c r="P58" s="127">
        <v>0</v>
      </c>
      <c r="Q58" s="127">
        <v>0</v>
      </c>
      <c r="R58" s="127">
        <v>9.8192771084337345</v>
      </c>
      <c r="S58" s="127">
        <v>6.5903614457831328</v>
      </c>
      <c r="T58" s="127">
        <v>9.3734939759036155</v>
      </c>
      <c r="U58" s="127">
        <v>778.59036144578067</v>
      </c>
      <c r="V58" s="127">
        <v>719.32530120481783</v>
      </c>
      <c r="W58" s="126" t="s">
        <v>135</v>
      </c>
      <c r="X58" s="125" t="s">
        <v>112</v>
      </c>
      <c r="Y58" s="166">
        <v>45470</v>
      </c>
      <c r="Z58" s="166" t="s">
        <v>188</v>
      </c>
      <c r="AA58" s="166" t="s">
        <v>128</v>
      </c>
      <c r="AB58" s="166" t="s">
        <v>115</v>
      </c>
    </row>
    <row r="59" spans="1:28" x14ac:dyDescent="0.35">
      <c r="A59" s="129" t="s">
        <v>322</v>
      </c>
      <c r="B59" s="129" t="s">
        <v>323</v>
      </c>
      <c r="C59" s="129" t="s">
        <v>324</v>
      </c>
      <c r="D59" s="129" t="s">
        <v>275</v>
      </c>
      <c r="E59" s="130">
        <v>56201</v>
      </c>
      <c r="F59" s="129" t="s">
        <v>276</v>
      </c>
      <c r="G59" s="129" t="s">
        <v>127</v>
      </c>
      <c r="H59" s="129" t="s">
        <v>111</v>
      </c>
      <c r="I59" s="128">
        <v>52.285714285714299</v>
      </c>
      <c r="J59" s="127">
        <v>22.566265060240966</v>
      </c>
      <c r="K59" s="127">
        <v>21.277108433734941</v>
      </c>
      <c r="L59" s="127">
        <v>65.831325301204842</v>
      </c>
      <c r="M59" s="127">
        <v>28.590361445783124</v>
      </c>
      <c r="N59" s="127">
        <v>80.096385542168704</v>
      </c>
      <c r="O59" s="127">
        <v>47.144578313252985</v>
      </c>
      <c r="P59" s="127">
        <v>6.903614457831325</v>
      </c>
      <c r="Q59" s="127">
        <v>4.120481927710844</v>
      </c>
      <c r="R59" s="127">
        <v>35.048192771084331</v>
      </c>
      <c r="S59" s="127">
        <v>13.301204819277107</v>
      </c>
      <c r="T59" s="127">
        <v>13.518072289156624</v>
      </c>
      <c r="U59" s="127">
        <v>76.39759036144585</v>
      </c>
      <c r="V59" s="127">
        <v>100.91566265060243</v>
      </c>
      <c r="W59" s="126" t="s">
        <v>135</v>
      </c>
      <c r="X59" s="125" t="s">
        <v>112</v>
      </c>
      <c r="Y59" s="166">
        <v>45533</v>
      </c>
      <c r="Z59" s="166" t="s">
        <v>113</v>
      </c>
      <c r="AA59" s="166" t="s">
        <v>128</v>
      </c>
      <c r="AB59" s="166" t="s">
        <v>115</v>
      </c>
    </row>
    <row r="60" spans="1:28" ht="15.65" customHeight="1" x14ac:dyDescent="0.35">
      <c r="A60" s="129" t="s">
        <v>325</v>
      </c>
      <c r="B60" s="129" t="s">
        <v>326</v>
      </c>
      <c r="C60" s="129" t="s">
        <v>327</v>
      </c>
      <c r="D60" s="129" t="s">
        <v>154</v>
      </c>
      <c r="E60" s="130">
        <v>78118</v>
      </c>
      <c r="F60" s="129" t="s">
        <v>328</v>
      </c>
      <c r="G60" s="129" t="s">
        <v>110</v>
      </c>
      <c r="H60" s="129" t="s">
        <v>111</v>
      </c>
      <c r="I60" s="128">
        <v>44.484126984127002</v>
      </c>
      <c r="J60" s="127">
        <v>1086.7710843373789</v>
      </c>
      <c r="K60" s="127">
        <v>16.69879518072289</v>
      </c>
      <c r="L60" s="127">
        <v>0.79518072289156638</v>
      </c>
      <c r="M60" s="127">
        <v>0</v>
      </c>
      <c r="N60" s="127">
        <v>7.3132530120481904</v>
      </c>
      <c r="O60" s="127">
        <v>758.38554216867635</v>
      </c>
      <c r="P60" s="127">
        <v>3.2650602409638552</v>
      </c>
      <c r="Q60" s="127">
        <v>335.30120481927747</v>
      </c>
      <c r="R60" s="127">
        <v>0.42168674698795183</v>
      </c>
      <c r="S60" s="127">
        <v>0.56626506024096379</v>
      </c>
      <c r="T60" s="127">
        <v>8.6987951807228914</v>
      </c>
      <c r="U60" s="127">
        <v>1094.578313253041</v>
      </c>
      <c r="V60" s="127">
        <v>678.9759036144626</v>
      </c>
      <c r="W60" s="126">
        <v>928</v>
      </c>
      <c r="X60" s="125" t="s">
        <v>112</v>
      </c>
      <c r="Y60" s="166">
        <v>45554</v>
      </c>
      <c r="Z60" s="166" t="s">
        <v>113</v>
      </c>
      <c r="AA60" s="166" t="s">
        <v>114</v>
      </c>
      <c r="AB60" s="166" t="s">
        <v>115</v>
      </c>
    </row>
    <row r="61" spans="1:28" ht="15.65" customHeight="1" x14ac:dyDescent="0.35">
      <c r="A61" s="129" t="s">
        <v>329</v>
      </c>
      <c r="B61" s="129" t="s">
        <v>330</v>
      </c>
      <c r="C61" s="129" t="s">
        <v>331</v>
      </c>
      <c r="D61" s="129" t="s">
        <v>332</v>
      </c>
      <c r="E61" s="130">
        <v>74647</v>
      </c>
      <c r="F61" s="129" t="s">
        <v>160</v>
      </c>
      <c r="G61" s="129" t="s">
        <v>127</v>
      </c>
      <c r="H61" s="129" t="s">
        <v>111</v>
      </c>
      <c r="I61" s="128">
        <v>77.428571428571402</v>
      </c>
      <c r="J61" s="127">
        <v>36.361445783132531</v>
      </c>
      <c r="K61" s="127">
        <v>16.831325301204824</v>
      </c>
      <c r="L61" s="127">
        <v>18.722891566265062</v>
      </c>
      <c r="M61" s="127">
        <v>14.493975903614459</v>
      </c>
      <c r="N61" s="127">
        <v>41.409638554216841</v>
      </c>
      <c r="O61" s="127">
        <v>45</v>
      </c>
      <c r="P61" s="127">
        <v>0</v>
      </c>
      <c r="Q61" s="127">
        <v>0</v>
      </c>
      <c r="R61" s="127">
        <v>15.879518072289157</v>
      </c>
      <c r="S61" s="127">
        <v>11.301204819277107</v>
      </c>
      <c r="T61" s="127">
        <v>6.7108433734939741</v>
      </c>
      <c r="U61" s="127">
        <v>52.518072289156628</v>
      </c>
      <c r="V61" s="127">
        <v>61.132530120481903</v>
      </c>
      <c r="W61" s="126" t="s">
        <v>135</v>
      </c>
      <c r="X61" s="125" t="s">
        <v>112</v>
      </c>
      <c r="Y61" s="166">
        <v>45512</v>
      </c>
      <c r="Z61" s="166" t="s">
        <v>113</v>
      </c>
      <c r="AA61" s="166" t="s">
        <v>128</v>
      </c>
      <c r="AB61" s="166" t="s">
        <v>115</v>
      </c>
    </row>
    <row r="62" spans="1:28" ht="15.75" customHeight="1" x14ac:dyDescent="0.35">
      <c r="A62" s="129" t="s">
        <v>333</v>
      </c>
      <c r="B62" s="129" t="s">
        <v>334</v>
      </c>
      <c r="C62" s="129" t="s">
        <v>335</v>
      </c>
      <c r="D62" s="129" t="s">
        <v>336</v>
      </c>
      <c r="E62" s="130">
        <v>37918</v>
      </c>
      <c r="F62" s="129" t="s">
        <v>109</v>
      </c>
      <c r="G62" s="129" t="s">
        <v>149</v>
      </c>
      <c r="H62" s="129" t="s">
        <v>111</v>
      </c>
      <c r="I62" s="128">
        <v>1.71830985915493</v>
      </c>
      <c r="J62" s="127">
        <v>1.0722891566265065</v>
      </c>
      <c r="K62" s="127">
        <v>2.2771084337349392</v>
      </c>
      <c r="L62" s="127">
        <v>1.9759036144578319</v>
      </c>
      <c r="M62" s="127">
        <v>0.5662650602409639</v>
      </c>
      <c r="N62" s="127">
        <v>4.0602409638554224</v>
      </c>
      <c r="O62" s="127">
        <v>1.6867469879518076</v>
      </c>
      <c r="P62" s="127">
        <v>8.4337349397590369E-2</v>
      </c>
      <c r="Q62" s="127">
        <v>6.0240963855421686E-2</v>
      </c>
      <c r="R62" s="127">
        <v>0.14457831325301204</v>
      </c>
      <c r="S62" s="127">
        <v>0</v>
      </c>
      <c r="T62" s="127">
        <v>0.10843373493975902</v>
      </c>
      <c r="U62" s="127">
        <v>5.638554216867476</v>
      </c>
      <c r="V62" s="127">
        <v>3.7469879518072311</v>
      </c>
      <c r="W62" s="126" t="s">
        <v>135</v>
      </c>
      <c r="X62" s="125" t="s">
        <v>112</v>
      </c>
      <c r="Y62" s="166">
        <v>45561</v>
      </c>
      <c r="Z62" s="166" t="s">
        <v>113</v>
      </c>
      <c r="AA62" s="166" t="s">
        <v>128</v>
      </c>
      <c r="AB62" s="166" t="s">
        <v>115</v>
      </c>
    </row>
    <row r="63" spans="1:28" ht="15.65" customHeight="1" x14ac:dyDescent="0.35">
      <c r="A63" s="129" t="s">
        <v>337</v>
      </c>
      <c r="B63" s="129" t="s">
        <v>338</v>
      </c>
      <c r="C63" s="129" t="s">
        <v>339</v>
      </c>
      <c r="D63" s="129" t="s">
        <v>143</v>
      </c>
      <c r="E63" s="130">
        <v>33194</v>
      </c>
      <c r="F63" s="129" t="s">
        <v>144</v>
      </c>
      <c r="G63" s="129" t="s">
        <v>169</v>
      </c>
      <c r="H63" s="129" t="s">
        <v>134</v>
      </c>
      <c r="I63" s="128">
        <v>46.628787878787897</v>
      </c>
      <c r="J63" s="127">
        <v>16.795180722891565</v>
      </c>
      <c r="K63" s="127">
        <v>16.228915662650603</v>
      </c>
      <c r="L63" s="127">
        <v>254.19277108433712</v>
      </c>
      <c r="M63" s="127">
        <v>296.33734939759023</v>
      </c>
      <c r="N63" s="127">
        <v>396.85542168674647</v>
      </c>
      <c r="O63" s="127">
        <v>186.69879518072273</v>
      </c>
      <c r="P63" s="127">
        <v>0</v>
      </c>
      <c r="Q63" s="127">
        <v>0</v>
      </c>
      <c r="R63" s="127">
        <v>178.65060240963862</v>
      </c>
      <c r="S63" s="127">
        <v>44.746987951807235</v>
      </c>
      <c r="T63" s="127">
        <v>24.614457831325304</v>
      </c>
      <c r="U63" s="127">
        <v>335.54216867469819</v>
      </c>
      <c r="V63" s="127">
        <v>394.57831325301163</v>
      </c>
      <c r="W63" s="126">
        <v>450</v>
      </c>
      <c r="X63" s="125" t="s">
        <v>112</v>
      </c>
      <c r="Y63" s="166">
        <v>45547</v>
      </c>
      <c r="Z63" s="166" t="s">
        <v>113</v>
      </c>
      <c r="AA63" s="166" t="s">
        <v>114</v>
      </c>
      <c r="AB63" s="166" t="s">
        <v>115</v>
      </c>
    </row>
    <row r="64" spans="1:28" ht="15.65" customHeight="1" x14ac:dyDescent="0.35">
      <c r="A64" s="129" t="s">
        <v>340</v>
      </c>
      <c r="B64" s="129" t="s">
        <v>341</v>
      </c>
      <c r="C64" s="129" t="s">
        <v>342</v>
      </c>
      <c r="D64" s="129" t="s">
        <v>154</v>
      </c>
      <c r="E64" s="130">
        <v>78041</v>
      </c>
      <c r="F64" s="129" t="s">
        <v>216</v>
      </c>
      <c r="G64" s="129" t="s">
        <v>110</v>
      </c>
      <c r="H64" s="129" t="s">
        <v>111</v>
      </c>
      <c r="I64" s="128">
        <v>16.805970149253699</v>
      </c>
      <c r="J64" s="127">
        <v>335.42168674698814</v>
      </c>
      <c r="K64" s="127">
        <v>1.963855421686747</v>
      </c>
      <c r="L64" s="127">
        <v>1.6144578313253013</v>
      </c>
      <c r="M64" s="127">
        <v>4.7831325301204819</v>
      </c>
      <c r="N64" s="127">
        <v>0</v>
      </c>
      <c r="O64" s="127">
        <v>0.98795180722891573</v>
      </c>
      <c r="P64" s="127">
        <v>9.0361445783132535</v>
      </c>
      <c r="Q64" s="127">
        <v>333.75903614457849</v>
      </c>
      <c r="R64" s="127">
        <v>0.77108433734939763</v>
      </c>
      <c r="S64" s="127">
        <v>0.53012048192771088</v>
      </c>
      <c r="T64" s="127">
        <v>4.7590361445783129</v>
      </c>
      <c r="U64" s="127">
        <v>337.72289156626516</v>
      </c>
      <c r="V64" s="127">
        <v>232.421686746988</v>
      </c>
      <c r="W64" s="126" t="s">
        <v>135</v>
      </c>
      <c r="X64" s="125" t="s">
        <v>112</v>
      </c>
      <c r="Y64" s="166">
        <v>45547</v>
      </c>
      <c r="Z64" s="166" t="s">
        <v>113</v>
      </c>
      <c r="AA64" s="166" t="s">
        <v>128</v>
      </c>
      <c r="AB64" s="166" t="s">
        <v>115</v>
      </c>
    </row>
    <row r="65" spans="1:28" ht="15.65" customHeight="1" x14ac:dyDescent="0.35">
      <c r="A65" s="129" t="s">
        <v>343</v>
      </c>
      <c r="B65" s="129" t="s">
        <v>344</v>
      </c>
      <c r="C65" s="129" t="s">
        <v>345</v>
      </c>
      <c r="D65" s="129" t="s">
        <v>346</v>
      </c>
      <c r="E65" s="130">
        <v>29072</v>
      </c>
      <c r="F65" s="129" t="s">
        <v>126</v>
      </c>
      <c r="G65" s="129" t="s">
        <v>149</v>
      </c>
      <c r="H65" s="129" t="s">
        <v>111</v>
      </c>
      <c r="I65" s="128">
        <v>1.7457627118644099</v>
      </c>
      <c r="J65" s="127">
        <v>0.12048192771084337</v>
      </c>
      <c r="K65" s="127">
        <v>1.2289156626506024</v>
      </c>
      <c r="L65" s="127">
        <v>0.49397590361445776</v>
      </c>
      <c r="M65" s="127">
        <v>0.30120481927710852</v>
      </c>
      <c r="N65" s="127">
        <v>1.2891566265060244</v>
      </c>
      <c r="O65" s="127">
        <v>0.74698795180722921</v>
      </c>
      <c r="P65" s="127">
        <v>2.4096385542168676E-2</v>
      </c>
      <c r="Q65" s="127">
        <v>8.4337349397590355E-2</v>
      </c>
      <c r="R65" s="127">
        <v>0</v>
      </c>
      <c r="S65" s="127">
        <v>0</v>
      </c>
      <c r="T65" s="127">
        <v>3.614457831325301E-2</v>
      </c>
      <c r="U65" s="127">
        <v>2.1084337349397582</v>
      </c>
      <c r="V65" s="127">
        <v>1.3253012048192772</v>
      </c>
      <c r="W65" s="126" t="s">
        <v>135</v>
      </c>
      <c r="X65" s="125" t="s">
        <v>112</v>
      </c>
      <c r="Y65" s="166">
        <v>45512</v>
      </c>
      <c r="Z65" s="166" t="s">
        <v>113</v>
      </c>
      <c r="AA65" s="166" t="s">
        <v>128</v>
      </c>
      <c r="AB65" s="166" t="s">
        <v>115</v>
      </c>
    </row>
    <row r="66" spans="1:28" ht="15.65" customHeight="1" x14ac:dyDescent="0.35">
      <c r="A66" s="129" t="s">
        <v>347</v>
      </c>
      <c r="B66" s="129" t="s">
        <v>348</v>
      </c>
      <c r="C66" s="129" t="s">
        <v>349</v>
      </c>
      <c r="D66" s="129" t="s">
        <v>154</v>
      </c>
      <c r="E66" s="130">
        <v>76642</v>
      </c>
      <c r="F66" s="129" t="s">
        <v>304</v>
      </c>
      <c r="G66" s="129" t="s">
        <v>149</v>
      </c>
      <c r="H66" s="129" t="s">
        <v>134</v>
      </c>
      <c r="I66" s="128">
        <v>30.521739130434799</v>
      </c>
      <c r="J66" s="127">
        <v>8.7108433734939723</v>
      </c>
      <c r="K66" s="127">
        <v>6.0240963855421686E-2</v>
      </c>
      <c r="L66" s="127">
        <v>1.9518072289156618</v>
      </c>
      <c r="M66" s="127">
        <v>2.3493975903614461</v>
      </c>
      <c r="N66" s="127">
        <v>2.9156626506024121</v>
      </c>
      <c r="O66" s="127">
        <v>10.156626506024093</v>
      </c>
      <c r="P66" s="127">
        <v>0</v>
      </c>
      <c r="Q66" s="127">
        <v>0</v>
      </c>
      <c r="R66" s="127">
        <v>0.13253012048192772</v>
      </c>
      <c r="S66" s="127">
        <v>6.0240963855421686E-2</v>
      </c>
      <c r="T66" s="127">
        <v>0</v>
      </c>
      <c r="U66" s="127">
        <v>12.87951807228916</v>
      </c>
      <c r="V66" s="127">
        <v>9.8795180722891551</v>
      </c>
      <c r="W66" s="126" t="s">
        <v>135</v>
      </c>
      <c r="X66" s="125" t="s">
        <v>112</v>
      </c>
      <c r="Y66" s="166">
        <v>45561</v>
      </c>
      <c r="Z66" s="166" t="s">
        <v>113</v>
      </c>
      <c r="AA66" s="166" t="s">
        <v>128</v>
      </c>
      <c r="AB66" s="166" t="s">
        <v>115</v>
      </c>
    </row>
    <row r="67" spans="1:28" ht="15.65" customHeight="1" x14ac:dyDescent="0.35">
      <c r="A67" s="129" t="s">
        <v>350</v>
      </c>
      <c r="B67" s="129" t="s">
        <v>351</v>
      </c>
      <c r="C67" s="129" t="s">
        <v>352</v>
      </c>
      <c r="D67" s="129" t="s">
        <v>154</v>
      </c>
      <c r="E67" s="130">
        <v>79401</v>
      </c>
      <c r="F67" s="129" t="s">
        <v>155</v>
      </c>
      <c r="G67" s="129" t="s">
        <v>149</v>
      </c>
      <c r="H67" s="129" t="s">
        <v>111</v>
      </c>
      <c r="I67" s="128">
        <v>1.3333333333333299</v>
      </c>
      <c r="J67" s="127">
        <v>0.21686746987951816</v>
      </c>
      <c r="K67" s="127">
        <v>0.59036144578313277</v>
      </c>
      <c r="L67" s="127">
        <v>0.28915662650602408</v>
      </c>
      <c r="M67" s="127">
        <v>3.614457831325301E-2</v>
      </c>
      <c r="N67" s="127">
        <v>0.57831325301204839</v>
      </c>
      <c r="O67" s="127">
        <v>0.49397590361445759</v>
      </c>
      <c r="P67" s="127">
        <v>0</v>
      </c>
      <c r="Q67" s="127">
        <v>6.0240963855421686E-2</v>
      </c>
      <c r="R67" s="127">
        <v>0.13253012048192772</v>
      </c>
      <c r="S67" s="127">
        <v>3.614457831325301E-2</v>
      </c>
      <c r="T67" s="127">
        <v>0</v>
      </c>
      <c r="U67" s="127">
        <v>0.96385542168674809</v>
      </c>
      <c r="V67" s="127">
        <v>0.45783132530120474</v>
      </c>
      <c r="W67" s="126" t="s">
        <v>135</v>
      </c>
      <c r="X67" s="125" t="s">
        <v>238</v>
      </c>
      <c r="Y67" s="166">
        <v>45377</v>
      </c>
      <c r="Z67" s="166"/>
      <c r="AA67" s="166" t="s">
        <v>239</v>
      </c>
      <c r="AB67" s="166" t="s">
        <v>115</v>
      </c>
    </row>
    <row r="68" spans="1:28" ht="15.65" customHeight="1" x14ac:dyDescent="0.35">
      <c r="A68" s="129" t="s">
        <v>353</v>
      </c>
      <c r="B68" s="129" t="s">
        <v>354</v>
      </c>
      <c r="C68" s="129" t="s">
        <v>355</v>
      </c>
      <c r="D68" s="129" t="s">
        <v>108</v>
      </c>
      <c r="E68" s="130">
        <v>39046</v>
      </c>
      <c r="F68" s="129" t="s">
        <v>109</v>
      </c>
      <c r="G68" s="129" t="s">
        <v>149</v>
      </c>
      <c r="H68" s="129" t="s">
        <v>111</v>
      </c>
      <c r="I68" s="128">
        <v>2.0499999999999998</v>
      </c>
      <c r="J68" s="127">
        <v>0.44578313253012053</v>
      </c>
      <c r="K68" s="127">
        <v>0.530120481927711</v>
      </c>
      <c r="L68" s="127">
        <v>0.67469879518072318</v>
      </c>
      <c r="M68" s="127">
        <v>0.10843373493975904</v>
      </c>
      <c r="N68" s="127">
        <v>0.90361445783132577</v>
      </c>
      <c r="O68" s="127">
        <v>0.81927710843373525</v>
      </c>
      <c r="P68" s="127">
        <v>3.614457831325301E-2</v>
      </c>
      <c r="Q68" s="127">
        <v>0</v>
      </c>
      <c r="R68" s="127">
        <v>0</v>
      </c>
      <c r="S68" s="127">
        <v>0</v>
      </c>
      <c r="T68" s="127">
        <v>0</v>
      </c>
      <c r="U68" s="127">
        <v>1.7590361445783125</v>
      </c>
      <c r="V68" s="127">
        <v>0.97590361445783136</v>
      </c>
      <c r="W68" s="126" t="s">
        <v>135</v>
      </c>
      <c r="X68" s="125" t="s">
        <v>112</v>
      </c>
      <c r="Y68" s="166">
        <v>45561</v>
      </c>
      <c r="Z68" s="166" t="s">
        <v>113</v>
      </c>
      <c r="AA68" s="166" t="s">
        <v>128</v>
      </c>
      <c r="AB68" s="166" t="s">
        <v>115</v>
      </c>
    </row>
    <row r="69" spans="1:28" x14ac:dyDescent="0.35">
      <c r="A69" s="129" t="s">
        <v>356</v>
      </c>
      <c r="B69" s="129" t="s">
        <v>357</v>
      </c>
      <c r="C69" s="129" t="s">
        <v>358</v>
      </c>
      <c r="D69" s="129" t="s">
        <v>119</v>
      </c>
      <c r="E69" s="130">
        <v>93301</v>
      </c>
      <c r="F69" s="129" t="s">
        <v>237</v>
      </c>
      <c r="G69" s="129" t="s">
        <v>121</v>
      </c>
      <c r="H69" s="129" t="s">
        <v>111</v>
      </c>
      <c r="I69" s="128">
        <v>307.33333333333297</v>
      </c>
      <c r="J69" s="127">
        <v>0</v>
      </c>
      <c r="K69" s="127">
        <v>1.7349397590361446</v>
      </c>
      <c r="L69" s="127">
        <v>11.566265060240966</v>
      </c>
      <c r="M69" s="127">
        <v>37.433734939759042</v>
      </c>
      <c r="N69" s="127">
        <v>50.734939759036152</v>
      </c>
      <c r="O69" s="127">
        <v>0</v>
      </c>
      <c r="P69" s="127">
        <v>0</v>
      </c>
      <c r="Q69" s="127">
        <v>0</v>
      </c>
      <c r="R69" s="127">
        <v>43.108433734939766</v>
      </c>
      <c r="S69" s="127">
        <v>1.9156626506024095</v>
      </c>
      <c r="T69" s="127">
        <v>0</v>
      </c>
      <c r="U69" s="127">
        <v>5.710843373493975</v>
      </c>
      <c r="V69" s="127">
        <v>39.831325301204821</v>
      </c>
      <c r="W69" s="126">
        <v>320</v>
      </c>
      <c r="X69" s="125" t="s">
        <v>112</v>
      </c>
      <c r="Y69" s="166">
        <v>45455</v>
      </c>
      <c r="Z69" s="166" t="s">
        <v>188</v>
      </c>
      <c r="AA69" s="166" t="s">
        <v>114</v>
      </c>
      <c r="AB69" s="166" t="s">
        <v>115</v>
      </c>
    </row>
    <row r="70" spans="1:28" x14ac:dyDescent="0.35">
      <c r="A70" s="129" t="s">
        <v>359</v>
      </c>
      <c r="B70" s="129" t="s">
        <v>360</v>
      </c>
      <c r="C70" s="129" t="s">
        <v>361</v>
      </c>
      <c r="D70" s="129" t="s">
        <v>173</v>
      </c>
      <c r="E70" s="130">
        <v>48161</v>
      </c>
      <c r="F70" s="129" t="s">
        <v>174</v>
      </c>
      <c r="G70" s="129" t="s">
        <v>127</v>
      </c>
      <c r="H70" s="129" t="s">
        <v>134</v>
      </c>
      <c r="I70" s="128">
        <v>79.7</v>
      </c>
      <c r="J70" s="127">
        <v>59.228915662650564</v>
      </c>
      <c r="K70" s="127">
        <v>9.6506024096385552</v>
      </c>
      <c r="L70" s="127">
        <v>0</v>
      </c>
      <c r="M70" s="127">
        <v>0</v>
      </c>
      <c r="N70" s="127">
        <v>0</v>
      </c>
      <c r="O70" s="127">
        <v>68.87951807228923</v>
      </c>
      <c r="P70" s="127">
        <v>0</v>
      </c>
      <c r="Q70" s="127">
        <v>0</v>
      </c>
      <c r="R70" s="127">
        <v>0</v>
      </c>
      <c r="S70" s="127">
        <v>0</v>
      </c>
      <c r="T70" s="127">
        <v>0</v>
      </c>
      <c r="U70" s="127">
        <v>68.87951807228923</v>
      </c>
      <c r="V70" s="127">
        <v>18.686746987951803</v>
      </c>
      <c r="W70" s="126" t="s">
        <v>135</v>
      </c>
      <c r="X70" s="125" t="s">
        <v>112</v>
      </c>
      <c r="Y70" s="166">
        <v>45547</v>
      </c>
      <c r="Z70" s="166" t="s">
        <v>113</v>
      </c>
      <c r="AA70" s="166" t="s">
        <v>128</v>
      </c>
      <c r="AB70" s="166" t="s">
        <v>115</v>
      </c>
    </row>
    <row r="71" spans="1:28" ht="15.65" customHeight="1" x14ac:dyDescent="0.35">
      <c r="A71" s="129" t="s">
        <v>362</v>
      </c>
      <c r="B71" s="129" t="s">
        <v>363</v>
      </c>
      <c r="C71" s="129" t="s">
        <v>321</v>
      </c>
      <c r="D71" s="129" t="s">
        <v>154</v>
      </c>
      <c r="E71" s="130">
        <v>77301</v>
      </c>
      <c r="F71" s="129" t="s">
        <v>304</v>
      </c>
      <c r="G71" s="129" t="s">
        <v>121</v>
      </c>
      <c r="H71" s="129" t="s">
        <v>111</v>
      </c>
      <c r="I71" s="128">
        <v>27.140350877193001</v>
      </c>
      <c r="J71" s="127">
        <v>144.34939759036186</v>
      </c>
      <c r="K71" s="127">
        <v>544.8313253012052</v>
      </c>
      <c r="L71" s="127">
        <v>356.39759036144625</v>
      </c>
      <c r="M71" s="127">
        <v>185.80722891566265</v>
      </c>
      <c r="N71" s="127">
        <v>672.46987951807682</v>
      </c>
      <c r="O71" s="127">
        <v>452.01204819277245</v>
      </c>
      <c r="P71" s="127">
        <v>53.349397590361434</v>
      </c>
      <c r="Q71" s="127">
        <v>53.554216867469826</v>
      </c>
      <c r="R71" s="127">
        <v>323.62650602409627</v>
      </c>
      <c r="S71" s="127">
        <v>190.79518072289139</v>
      </c>
      <c r="T71" s="127">
        <v>182.79518072289156</v>
      </c>
      <c r="U71" s="127">
        <v>534.16867469879674</v>
      </c>
      <c r="V71" s="127">
        <v>789.89156626506724</v>
      </c>
      <c r="W71" s="126">
        <v>750</v>
      </c>
      <c r="X71" s="125" t="s">
        <v>112</v>
      </c>
      <c r="Y71" s="166">
        <v>45631</v>
      </c>
      <c r="Z71" s="166" t="s">
        <v>113</v>
      </c>
      <c r="AA71" s="166" t="s">
        <v>114</v>
      </c>
      <c r="AB71" s="166" t="s">
        <v>115</v>
      </c>
    </row>
    <row r="72" spans="1:28" x14ac:dyDescent="0.35">
      <c r="A72" s="129" t="s">
        <v>364</v>
      </c>
      <c r="B72" s="129" t="s">
        <v>365</v>
      </c>
      <c r="C72" s="129" t="s">
        <v>366</v>
      </c>
      <c r="D72" s="129" t="s">
        <v>208</v>
      </c>
      <c r="E72" s="130">
        <v>16866</v>
      </c>
      <c r="F72" s="129" t="s">
        <v>209</v>
      </c>
      <c r="G72" s="129" t="s">
        <v>110</v>
      </c>
      <c r="H72" s="129" t="s">
        <v>111</v>
      </c>
      <c r="I72" s="128">
        <v>128.5</v>
      </c>
      <c r="J72" s="127">
        <v>168.89156626506019</v>
      </c>
      <c r="K72" s="127">
        <v>91.253012048192758</v>
      </c>
      <c r="L72" s="127">
        <v>518.72289156626539</v>
      </c>
      <c r="M72" s="127">
        <v>393.57831325301237</v>
      </c>
      <c r="N72" s="127">
        <v>673.80722891566165</v>
      </c>
      <c r="O72" s="127">
        <v>450.90361445783242</v>
      </c>
      <c r="P72" s="127">
        <v>24.445783132530114</v>
      </c>
      <c r="Q72" s="127">
        <v>23.289156626506024</v>
      </c>
      <c r="R72" s="127">
        <v>338.51807228915681</v>
      </c>
      <c r="S72" s="127">
        <v>96.97590361445782</v>
      </c>
      <c r="T72" s="127">
        <v>92.566265060240937</v>
      </c>
      <c r="U72" s="127">
        <v>644.38554216867533</v>
      </c>
      <c r="V72" s="127">
        <v>682.34939759036001</v>
      </c>
      <c r="W72" s="126">
        <v>800</v>
      </c>
      <c r="X72" s="125" t="s">
        <v>112</v>
      </c>
      <c r="Y72" s="166">
        <v>45505</v>
      </c>
      <c r="Z72" s="166" t="s">
        <v>113</v>
      </c>
      <c r="AA72" s="166" t="s">
        <v>114</v>
      </c>
      <c r="AB72" s="166" t="s">
        <v>115</v>
      </c>
    </row>
    <row r="73" spans="1:28" x14ac:dyDescent="0.35">
      <c r="A73" s="129" t="s">
        <v>367</v>
      </c>
      <c r="B73" s="129" t="s">
        <v>368</v>
      </c>
      <c r="C73" s="129" t="s">
        <v>369</v>
      </c>
      <c r="D73" s="129" t="s">
        <v>295</v>
      </c>
      <c r="E73" s="130">
        <v>89060</v>
      </c>
      <c r="F73" s="129" t="s">
        <v>296</v>
      </c>
      <c r="G73" s="129" t="s">
        <v>370</v>
      </c>
      <c r="H73" s="129" t="s">
        <v>111</v>
      </c>
      <c r="I73" s="128">
        <v>87.636363636363598</v>
      </c>
      <c r="J73" s="127">
        <v>93.566265060240895</v>
      </c>
      <c r="K73" s="127">
        <v>59.373493975903635</v>
      </c>
      <c r="L73" s="127">
        <v>46.3132530120482</v>
      </c>
      <c r="M73" s="127">
        <v>42.626506024096372</v>
      </c>
      <c r="N73" s="127">
        <v>140.56626506024105</v>
      </c>
      <c r="O73" s="127">
        <v>101.30120481927703</v>
      </c>
      <c r="P73" s="127">
        <v>1.2048192771084338E-2</v>
      </c>
      <c r="Q73" s="127">
        <v>0</v>
      </c>
      <c r="R73" s="127">
        <v>63.831325301204807</v>
      </c>
      <c r="S73" s="127">
        <v>32.156626506024082</v>
      </c>
      <c r="T73" s="127">
        <v>20.313253012048193</v>
      </c>
      <c r="U73" s="127">
        <v>125.57831325301196</v>
      </c>
      <c r="V73" s="127">
        <v>162.01204819277137</v>
      </c>
      <c r="W73" s="126" t="s">
        <v>135</v>
      </c>
      <c r="X73" s="125" t="s">
        <v>112</v>
      </c>
      <c r="Y73" s="166">
        <v>45554</v>
      </c>
      <c r="Z73" s="166" t="s">
        <v>113</v>
      </c>
      <c r="AA73" s="166" t="s">
        <v>128</v>
      </c>
      <c r="AB73" s="166" t="s">
        <v>115</v>
      </c>
    </row>
    <row r="74" spans="1:28" ht="15.65" customHeight="1" x14ac:dyDescent="0.35">
      <c r="A74" s="129" t="s">
        <v>371</v>
      </c>
      <c r="B74" s="129" t="s">
        <v>372</v>
      </c>
      <c r="C74" s="129" t="s">
        <v>373</v>
      </c>
      <c r="D74" s="129" t="s">
        <v>125</v>
      </c>
      <c r="E74" s="130">
        <v>28429</v>
      </c>
      <c r="F74" s="129" t="s">
        <v>126</v>
      </c>
      <c r="G74" s="129" t="s">
        <v>149</v>
      </c>
      <c r="H74" s="129" t="s">
        <v>111</v>
      </c>
      <c r="I74" s="128">
        <v>2.53571428571429</v>
      </c>
      <c r="J74" s="127">
        <v>0.26506024096385539</v>
      </c>
      <c r="K74" s="127">
        <v>0.18072289156626506</v>
      </c>
      <c r="L74" s="127">
        <v>0.26506024096385544</v>
      </c>
      <c r="M74" s="127">
        <v>0.53012048192771088</v>
      </c>
      <c r="N74" s="127">
        <v>0.9156626506024097</v>
      </c>
      <c r="O74" s="127">
        <v>0.32530120481927716</v>
      </c>
      <c r="P74" s="127">
        <v>0</v>
      </c>
      <c r="Q74" s="127">
        <v>0</v>
      </c>
      <c r="R74" s="127">
        <v>0</v>
      </c>
      <c r="S74" s="127">
        <v>0</v>
      </c>
      <c r="T74" s="127">
        <v>2.4096385542168676E-2</v>
      </c>
      <c r="U74" s="127">
        <v>1.2168674698795183</v>
      </c>
      <c r="V74" s="127">
        <v>0.80722891566265065</v>
      </c>
      <c r="W74" s="126" t="s">
        <v>135</v>
      </c>
      <c r="X74" s="125" t="s">
        <v>112</v>
      </c>
      <c r="Y74" s="166">
        <v>45526</v>
      </c>
      <c r="Z74" s="166" t="s">
        <v>113</v>
      </c>
      <c r="AA74" s="166" t="s">
        <v>128</v>
      </c>
      <c r="AB74" s="166" t="s">
        <v>115</v>
      </c>
    </row>
    <row r="75" spans="1:28" x14ac:dyDescent="0.35">
      <c r="A75" s="129" t="s">
        <v>374</v>
      </c>
      <c r="B75" s="129" t="s">
        <v>375</v>
      </c>
      <c r="C75" s="129" t="s">
        <v>376</v>
      </c>
      <c r="D75" s="129" t="s">
        <v>377</v>
      </c>
      <c r="E75" s="130">
        <v>98421</v>
      </c>
      <c r="F75" s="129" t="s">
        <v>378</v>
      </c>
      <c r="G75" s="129" t="s">
        <v>121</v>
      </c>
      <c r="H75" s="129" t="s">
        <v>111</v>
      </c>
      <c r="I75" s="128">
        <v>86.019230769230802</v>
      </c>
      <c r="J75" s="127">
        <v>337.93975903614387</v>
      </c>
      <c r="K75" s="127">
        <v>70.831325301204799</v>
      </c>
      <c r="L75" s="127">
        <v>131.48192771084337</v>
      </c>
      <c r="M75" s="127">
        <v>163.40963855421685</v>
      </c>
      <c r="N75" s="127">
        <v>286.44578313253032</v>
      </c>
      <c r="O75" s="127">
        <v>330.20481927710779</v>
      </c>
      <c r="P75" s="127">
        <v>34.409638554216869</v>
      </c>
      <c r="Q75" s="127">
        <v>52.602409638554228</v>
      </c>
      <c r="R75" s="127">
        <v>186.80722891566273</v>
      </c>
      <c r="S75" s="127">
        <v>42.506024096385538</v>
      </c>
      <c r="T75" s="127">
        <v>22.638554216867472</v>
      </c>
      <c r="U75" s="127">
        <v>451.71084337349419</v>
      </c>
      <c r="V75" s="127">
        <v>475.31325301204771</v>
      </c>
      <c r="W75" s="126">
        <v>1181</v>
      </c>
      <c r="X75" s="125" t="s">
        <v>112</v>
      </c>
      <c r="Y75" s="166">
        <v>45519</v>
      </c>
      <c r="Z75" s="166" t="s">
        <v>113</v>
      </c>
      <c r="AA75" s="166" t="s">
        <v>114</v>
      </c>
      <c r="AB75" s="166" t="s">
        <v>115</v>
      </c>
    </row>
    <row r="76" spans="1:28" ht="15.65" customHeight="1" x14ac:dyDescent="0.35">
      <c r="A76" s="129" t="s">
        <v>379</v>
      </c>
      <c r="B76" s="129" t="s">
        <v>380</v>
      </c>
      <c r="C76" s="129" t="s">
        <v>381</v>
      </c>
      <c r="D76" s="129" t="s">
        <v>143</v>
      </c>
      <c r="E76" s="130">
        <v>32839</v>
      </c>
      <c r="F76" s="129" t="s">
        <v>144</v>
      </c>
      <c r="G76" s="129" t="s">
        <v>149</v>
      </c>
      <c r="H76" s="129" t="s">
        <v>111</v>
      </c>
      <c r="I76" s="128">
        <v>2.27868852459016</v>
      </c>
      <c r="J76" s="127">
        <v>0.98795180722891573</v>
      </c>
      <c r="K76" s="127">
        <v>1.6144578313253013</v>
      </c>
      <c r="L76" s="127">
        <v>2.132530120481928</v>
      </c>
      <c r="M76" s="127">
        <v>1.1566265060240963</v>
      </c>
      <c r="N76" s="127">
        <v>2.3132530120481922</v>
      </c>
      <c r="O76" s="127">
        <v>3.1084337349397599</v>
      </c>
      <c r="P76" s="127">
        <v>0.10843373493975902</v>
      </c>
      <c r="Q76" s="127">
        <v>0.36144578313253017</v>
      </c>
      <c r="R76" s="127">
        <v>0.10843373493975902</v>
      </c>
      <c r="S76" s="127">
        <v>0.15662650602409639</v>
      </c>
      <c r="T76" s="127">
        <v>7.2289156626506021E-2</v>
      </c>
      <c r="U76" s="127">
        <v>5.5542168674698784</v>
      </c>
      <c r="V76" s="127">
        <v>3.2409638554216866</v>
      </c>
      <c r="W76" s="126" t="s">
        <v>135</v>
      </c>
      <c r="X76" s="125" t="s">
        <v>112</v>
      </c>
      <c r="Y76" s="166">
        <v>45638</v>
      </c>
      <c r="Z76" s="166" t="s">
        <v>113</v>
      </c>
      <c r="AA76" s="166" t="s">
        <v>128</v>
      </c>
      <c r="AB76" s="166" t="s">
        <v>139</v>
      </c>
    </row>
    <row r="77" spans="1:28" x14ac:dyDescent="0.35">
      <c r="A77" s="129" t="s">
        <v>382</v>
      </c>
      <c r="B77" s="129" t="s">
        <v>383</v>
      </c>
      <c r="C77" s="129" t="s">
        <v>384</v>
      </c>
      <c r="D77" s="129" t="s">
        <v>167</v>
      </c>
      <c r="E77" s="130">
        <v>10924</v>
      </c>
      <c r="F77" s="129" t="s">
        <v>385</v>
      </c>
      <c r="G77" s="129" t="s">
        <v>127</v>
      </c>
      <c r="H77" s="129" t="s">
        <v>111</v>
      </c>
      <c r="I77" s="128">
        <v>38.299999999999997</v>
      </c>
      <c r="J77" s="127">
        <v>26.048192771084342</v>
      </c>
      <c r="K77" s="127">
        <v>30.75903614457831</v>
      </c>
      <c r="L77" s="127">
        <v>8.3493975903614466</v>
      </c>
      <c r="M77" s="127">
        <v>11.433734939759036</v>
      </c>
      <c r="N77" s="127">
        <v>47.096385542168669</v>
      </c>
      <c r="O77" s="127">
        <v>29.493975903614452</v>
      </c>
      <c r="P77" s="127">
        <v>0</v>
      </c>
      <c r="Q77" s="127">
        <v>0</v>
      </c>
      <c r="R77" s="127">
        <v>9.7349397590361448</v>
      </c>
      <c r="S77" s="127">
        <v>11.975903614457831</v>
      </c>
      <c r="T77" s="127">
        <v>15.746987951807229</v>
      </c>
      <c r="U77" s="127">
        <v>39.132530120481924</v>
      </c>
      <c r="V77" s="127">
        <v>39.036144578313255</v>
      </c>
      <c r="W77" s="126" t="s">
        <v>135</v>
      </c>
      <c r="X77" s="125" t="s">
        <v>112</v>
      </c>
      <c r="Y77" s="166">
        <v>45638</v>
      </c>
      <c r="Z77" s="166" t="s">
        <v>113</v>
      </c>
      <c r="AA77" s="166" t="s">
        <v>128</v>
      </c>
      <c r="AB77" s="166" t="s">
        <v>139</v>
      </c>
    </row>
    <row r="78" spans="1:28" ht="15.65" customHeight="1" x14ac:dyDescent="0.35">
      <c r="A78" s="129" t="s">
        <v>386</v>
      </c>
      <c r="B78" s="129" t="s">
        <v>387</v>
      </c>
      <c r="C78" s="129" t="s">
        <v>388</v>
      </c>
      <c r="D78" s="129" t="s">
        <v>119</v>
      </c>
      <c r="E78" s="130">
        <v>92154</v>
      </c>
      <c r="F78" s="129" t="s">
        <v>311</v>
      </c>
      <c r="G78" s="129" t="s">
        <v>121</v>
      </c>
      <c r="H78" s="129" t="s">
        <v>111</v>
      </c>
      <c r="I78" s="128">
        <v>20.1911870936672</v>
      </c>
      <c r="J78" s="127">
        <v>846.32530120486604</v>
      </c>
      <c r="K78" s="127">
        <v>450.97590361446066</v>
      </c>
      <c r="L78" s="127">
        <v>37.397590361445793</v>
      </c>
      <c r="M78" s="127">
        <v>39.879518072289144</v>
      </c>
      <c r="N78" s="127">
        <v>138.46987951807233</v>
      </c>
      <c r="O78" s="127">
        <v>974.32530120488923</v>
      </c>
      <c r="P78" s="127">
        <v>15.987951807228916</v>
      </c>
      <c r="Q78" s="127">
        <v>245.79518072289147</v>
      </c>
      <c r="R78" s="127">
        <v>61.0843373493976</v>
      </c>
      <c r="S78" s="127">
        <v>30.710843373493976</v>
      </c>
      <c r="T78" s="127">
        <v>25.433734939759031</v>
      </c>
      <c r="U78" s="127">
        <v>1257.3493975904712</v>
      </c>
      <c r="V78" s="127">
        <v>540.63855421687708</v>
      </c>
      <c r="W78" s="126">
        <v>750</v>
      </c>
      <c r="X78" s="125" t="s">
        <v>112</v>
      </c>
      <c r="Y78" s="166">
        <v>45603</v>
      </c>
      <c r="Z78" s="166" t="s">
        <v>113</v>
      </c>
      <c r="AA78" s="166" t="s">
        <v>114</v>
      </c>
      <c r="AB78" s="166" t="s">
        <v>115</v>
      </c>
    </row>
    <row r="79" spans="1:28" x14ac:dyDescent="0.35">
      <c r="A79" s="129" t="s">
        <v>389</v>
      </c>
      <c r="B79" s="129" t="s">
        <v>390</v>
      </c>
      <c r="C79" s="129" t="s">
        <v>391</v>
      </c>
      <c r="D79" s="129" t="s">
        <v>199</v>
      </c>
      <c r="E79" s="130">
        <v>88081</v>
      </c>
      <c r="F79" s="129" t="s">
        <v>200</v>
      </c>
      <c r="G79" s="129" t="s">
        <v>110</v>
      </c>
      <c r="H79" s="129" t="s">
        <v>111</v>
      </c>
      <c r="I79" s="128">
        <v>21.712446351931298</v>
      </c>
      <c r="J79" s="127">
        <v>721.65060240967125</v>
      </c>
      <c r="K79" s="127">
        <v>43.457831325301122</v>
      </c>
      <c r="L79" s="127">
        <v>26.253012048192765</v>
      </c>
      <c r="M79" s="127">
        <v>9.9036144578313259</v>
      </c>
      <c r="N79" s="127">
        <v>88.132530120481803</v>
      </c>
      <c r="O79" s="127">
        <v>528.95180722890848</v>
      </c>
      <c r="P79" s="127">
        <v>3.1686746987951797</v>
      </c>
      <c r="Q79" s="127">
        <v>181.01204819277217</v>
      </c>
      <c r="R79" s="127">
        <v>22.771084337349397</v>
      </c>
      <c r="S79" s="127">
        <v>14.72289156626506</v>
      </c>
      <c r="T79" s="127">
        <v>34.891566265060142</v>
      </c>
      <c r="U79" s="127">
        <v>728.87951807232173</v>
      </c>
      <c r="V79" s="127">
        <v>670.44578313255442</v>
      </c>
      <c r="W79" s="126">
        <v>500</v>
      </c>
      <c r="X79" s="125" t="s">
        <v>112</v>
      </c>
      <c r="Y79" s="166">
        <v>45603</v>
      </c>
      <c r="Z79" s="166" t="s">
        <v>113</v>
      </c>
      <c r="AA79" s="166" t="s">
        <v>114</v>
      </c>
      <c r="AB79" s="166" t="s">
        <v>115</v>
      </c>
    </row>
    <row r="80" spans="1:28" ht="15.65" customHeight="1" x14ac:dyDescent="0.35">
      <c r="A80" s="129" t="s">
        <v>392</v>
      </c>
      <c r="B80" s="129" t="s">
        <v>393</v>
      </c>
      <c r="C80" s="129" t="s">
        <v>394</v>
      </c>
      <c r="D80" s="129" t="s">
        <v>395</v>
      </c>
      <c r="E80" s="130">
        <v>68949</v>
      </c>
      <c r="F80" s="129" t="s">
        <v>276</v>
      </c>
      <c r="G80" s="129" t="s">
        <v>149</v>
      </c>
      <c r="H80" s="129" t="s">
        <v>111</v>
      </c>
      <c r="I80" s="128">
        <v>90.75</v>
      </c>
      <c r="J80" s="127">
        <v>0.77108433734939763</v>
      </c>
      <c r="K80" s="127">
        <v>5.9156626506024086</v>
      </c>
      <c r="L80" s="127">
        <v>8.5783132530120465</v>
      </c>
      <c r="M80" s="127">
        <v>11.566265060240966</v>
      </c>
      <c r="N80" s="127">
        <v>24.036144578313248</v>
      </c>
      <c r="O80" s="127">
        <v>2.1084337349397591</v>
      </c>
      <c r="P80" s="127">
        <v>0.68674698795180722</v>
      </c>
      <c r="Q80" s="127">
        <v>0</v>
      </c>
      <c r="R80" s="127">
        <v>7.168674698795181</v>
      </c>
      <c r="S80" s="127">
        <v>6.2891566265060241</v>
      </c>
      <c r="T80" s="127">
        <v>2.3855421686746987</v>
      </c>
      <c r="U80" s="127">
        <v>10.987951807228914</v>
      </c>
      <c r="V80" s="127">
        <v>20.566265060240958</v>
      </c>
      <c r="W80" s="126" t="s">
        <v>135</v>
      </c>
      <c r="X80" s="125" t="s">
        <v>112</v>
      </c>
      <c r="Y80" s="166">
        <v>45435</v>
      </c>
      <c r="Z80" s="166" t="s">
        <v>188</v>
      </c>
      <c r="AA80" s="166" t="s">
        <v>128</v>
      </c>
      <c r="AB80" s="166" t="s">
        <v>115</v>
      </c>
    </row>
    <row r="81" spans="1:28" x14ac:dyDescent="0.35">
      <c r="A81" s="129" t="s">
        <v>396</v>
      </c>
      <c r="B81" s="129" t="s">
        <v>397</v>
      </c>
      <c r="C81" s="129" t="s">
        <v>398</v>
      </c>
      <c r="D81" s="129" t="s">
        <v>148</v>
      </c>
      <c r="E81" s="130">
        <v>35447</v>
      </c>
      <c r="F81" s="129" t="s">
        <v>109</v>
      </c>
      <c r="G81" s="129" t="s">
        <v>127</v>
      </c>
      <c r="H81" s="129" t="s">
        <v>111</v>
      </c>
      <c r="I81" s="128">
        <v>2.7784615384615399</v>
      </c>
      <c r="J81" s="127">
        <v>5.1807228915662646</v>
      </c>
      <c r="K81" s="127">
        <v>10.518072289156652</v>
      </c>
      <c r="L81" s="127">
        <v>9.8072289156626606</v>
      </c>
      <c r="M81" s="127">
        <v>4.2409638554216897</v>
      </c>
      <c r="N81" s="127">
        <v>13.951807228915719</v>
      </c>
      <c r="O81" s="127">
        <v>12.518072289156667</v>
      </c>
      <c r="P81" s="127">
        <v>2.0481927710843371</v>
      </c>
      <c r="Q81" s="127">
        <v>1.2289156626506024</v>
      </c>
      <c r="R81" s="127">
        <v>0.25301204819277112</v>
      </c>
      <c r="S81" s="127">
        <v>0.37349397590361444</v>
      </c>
      <c r="T81" s="127">
        <v>0.3493975903614458</v>
      </c>
      <c r="U81" s="127">
        <v>28.771084337349283</v>
      </c>
      <c r="V81" s="127">
        <v>19.397590361445815</v>
      </c>
      <c r="W81" s="126" t="s">
        <v>135</v>
      </c>
      <c r="X81" s="125" t="s">
        <v>112</v>
      </c>
      <c r="Y81" s="166">
        <v>45512</v>
      </c>
      <c r="Z81" s="166" t="s">
        <v>113</v>
      </c>
      <c r="AA81" s="166" t="s">
        <v>128</v>
      </c>
      <c r="AB81" s="166" t="s">
        <v>115</v>
      </c>
    </row>
    <row r="82" spans="1:28" x14ac:dyDescent="0.35">
      <c r="A82" s="129" t="s">
        <v>399</v>
      </c>
      <c r="B82" s="129" t="s">
        <v>400</v>
      </c>
      <c r="C82" s="129" t="s">
        <v>401</v>
      </c>
      <c r="D82" s="129" t="s">
        <v>208</v>
      </c>
      <c r="E82" s="130">
        <v>18428</v>
      </c>
      <c r="F82" s="129" t="s">
        <v>209</v>
      </c>
      <c r="G82" s="129" t="s">
        <v>127</v>
      </c>
      <c r="H82" s="129" t="s">
        <v>134</v>
      </c>
      <c r="I82" s="128">
        <v>30.744186046511601</v>
      </c>
      <c r="J82" s="127">
        <v>102.91566265060243</v>
      </c>
      <c r="K82" s="127">
        <v>16.204819277108431</v>
      </c>
      <c r="L82" s="127">
        <v>29.903614457831317</v>
      </c>
      <c r="M82" s="127">
        <v>26.855421686746975</v>
      </c>
      <c r="N82" s="127">
        <v>57.469879518072275</v>
      </c>
      <c r="O82" s="127">
        <v>118.40963855421687</v>
      </c>
      <c r="P82" s="127">
        <v>0</v>
      </c>
      <c r="Q82" s="127">
        <v>0</v>
      </c>
      <c r="R82" s="127">
        <v>22.879518072289155</v>
      </c>
      <c r="S82" s="127">
        <v>12.963855421686748</v>
      </c>
      <c r="T82" s="127">
        <v>7.6746987951807215</v>
      </c>
      <c r="U82" s="127">
        <v>132.36144578313252</v>
      </c>
      <c r="V82" s="127">
        <v>147.7228915662651</v>
      </c>
      <c r="W82" s="126">
        <v>100</v>
      </c>
      <c r="X82" s="125" t="s">
        <v>112</v>
      </c>
      <c r="Y82" s="166">
        <v>45533</v>
      </c>
      <c r="Z82" s="166" t="s">
        <v>113</v>
      </c>
      <c r="AA82" s="166" t="s">
        <v>114</v>
      </c>
      <c r="AB82" s="166" t="s">
        <v>115</v>
      </c>
    </row>
    <row r="83" spans="1:28" ht="15.65" customHeight="1" x14ac:dyDescent="0.35">
      <c r="A83" s="129" t="s">
        <v>402</v>
      </c>
      <c r="B83" s="129" t="s">
        <v>403</v>
      </c>
      <c r="C83" s="129" t="s">
        <v>404</v>
      </c>
      <c r="D83" s="129" t="s">
        <v>132</v>
      </c>
      <c r="E83" s="130">
        <v>70576</v>
      </c>
      <c r="F83" s="129" t="s">
        <v>109</v>
      </c>
      <c r="G83" s="129" t="s">
        <v>110</v>
      </c>
      <c r="H83" s="129" t="s">
        <v>134</v>
      </c>
      <c r="I83" s="128">
        <v>28.938356164383599</v>
      </c>
      <c r="J83" s="127">
        <v>247.44578313253058</v>
      </c>
      <c r="K83" s="127">
        <v>102.89156626506013</v>
      </c>
      <c r="L83" s="127">
        <v>168.08433734939729</v>
      </c>
      <c r="M83" s="127">
        <v>93.373493975903628</v>
      </c>
      <c r="N83" s="127">
        <v>263.16867469879497</v>
      </c>
      <c r="O83" s="127">
        <v>348.51807228916073</v>
      </c>
      <c r="P83" s="127">
        <v>0.10843373493975904</v>
      </c>
      <c r="Q83" s="127">
        <v>0</v>
      </c>
      <c r="R83" s="127">
        <v>44.373493975903578</v>
      </c>
      <c r="S83" s="127">
        <v>28.108433734939744</v>
      </c>
      <c r="T83" s="127">
        <v>28.662650602409627</v>
      </c>
      <c r="U83" s="127">
        <v>510.65060240964681</v>
      </c>
      <c r="V83" s="127">
        <v>528.97590361446817</v>
      </c>
      <c r="W83" s="126" t="s">
        <v>135</v>
      </c>
      <c r="X83" s="125" t="s">
        <v>112</v>
      </c>
      <c r="Y83" s="166">
        <v>45505</v>
      </c>
      <c r="Z83" s="166" t="s">
        <v>113</v>
      </c>
      <c r="AA83" s="166" t="s">
        <v>114</v>
      </c>
      <c r="AB83" s="166" t="s">
        <v>115</v>
      </c>
    </row>
    <row r="84" spans="1:28" ht="15.65" customHeight="1" x14ac:dyDescent="0.35">
      <c r="A84" s="129" t="s">
        <v>405</v>
      </c>
      <c r="B84" s="129" t="s">
        <v>406</v>
      </c>
      <c r="C84" s="129" t="s">
        <v>407</v>
      </c>
      <c r="D84" s="129" t="s">
        <v>143</v>
      </c>
      <c r="E84" s="130">
        <v>33762</v>
      </c>
      <c r="F84" s="129" t="s">
        <v>144</v>
      </c>
      <c r="G84" s="129" t="s">
        <v>149</v>
      </c>
      <c r="H84" s="129" t="s">
        <v>111</v>
      </c>
      <c r="I84" s="128">
        <v>1.66336633663366</v>
      </c>
      <c r="J84" s="127">
        <v>0.50602409638554213</v>
      </c>
      <c r="K84" s="127">
        <v>1.3253012048192772</v>
      </c>
      <c r="L84" s="127">
        <v>1.9518072289156625</v>
      </c>
      <c r="M84" s="127">
        <v>0.57831325301204828</v>
      </c>
      <c r="N84" s="127">
        <v>2.3373493975903608</v>
      </c>
      <c r="O84" s="127">
        <v>1.9156626506024095</v>
      </c>
      <c r="P84" s="127">
        <v>4.8192771084337352E-2</v>
      </c>
      <c r="Q84" s="127">
        <v>6.0240963855421686E-2</v>
      </c>
      <c r="R84" s="127">
        <v>0</v>
      </c>
      <c r="S84" s="127">
        <v>4.8192771084337352E-2</v>
      </c>
      <c r="T84" s="127">
        <v>2.4096385542168676E-2</v>
      </c>
      <c r="U84" s="127">
        <v>4.2891566265060312</v>
      </c>
      <c r="V84" s="127">
        <v>2.6506024096385552</v>
      </c>
      <c r="W84" s="126" t="s">
        <v>135</v>
      </c>
      <c r="X84" s="125" t="s">
        <v>112</v>
      </c>
      <c r="Y84" s="166">
        <v>45561</v>
      </c>
      <c r="Z84" s="166" t="s">
        <v>113</v>
      </c>
      <c r="AA84" s="166" t="s">
        <v>128</v>
      </c>
      <c r="AB84" s="166" t="s">
        <v>115</v>
      </c>
    </row>
    <row r="85" spans="1:28" ht="15.65" customHeight="1" x14ac:dyDescent="0.35">
      <c r="A85" s="129" t="s">
        <v>408</v>
      </c>
      <c r="B85" s="129" t="s">
        <v>409</v>
      </c>
      <c r="C85" s="129" t="s">
        <v>410</v>
      </c>
      <c r="D85" s="129" t="s">
        <v>411</v>
      </c>
      <c r="E85" s="130">
        <v>2360</v>
      </c>
      <c r="F85" s="129" t="s">
        <v>224</v>
      </c>
      <c r="G85" s="129" t="s">
        <v>127</v>
      </c>
      <c r="H85" s="129" t="s">
        <v>134</v>
      </c>
      <c r="I85" s="128">
        <v>78.284153005464503</v>
      </c>
      <c r="J85" s="127">
        <v>111.38554216867495</v>
      </c>
      <c r="K85" s="127">
        <v>20.192771084337352</v>
      </c>
      <c r="L85" s="127">
        <v>119.15662650602408</v>
      </c>
      <c r="M85" s="127">
        <v>111.95180722891564</v>
      </c>
      <c r="N85" s="127">
        <v>130.84337349397589</v>
      </c>
      <c r="O85" s="127">
        <v>231.8433734939758</v>
      </c>
      <c r="P85" s="127">
        <v>0</v>
      </c>
      <c r="Q85" s="127">
        <v>0</v>
      </c>
      <c r="R85" s="127">
        <v>42.5421686746988</v>
      </c>
      <c r="S85" s="127">
        <v>15.373493975903612</v>
      </c>
      <c r="T85" s="127">
        <v>20.710843373493979</v>
      </c>
      <c r="U85" s="127">
        <v>284.06024096385454</v>
      </c>
      <c r="V85" s="127">
        <v>193.84337349397555</v>
      </c>
      <c r="W85" s="126" t="s">
        <v>135</v>
      </c>
      <c r="X85" s="125" t="s">
        <v>112</v>
      </c>
      <c r="Y85" s="166">
        <v>45617</v>
      </c>
      <c r="Z85" s="166" t="s">
        <v>113</v>
      </c>
      <c r="AA85" s="166" t="s">
        <v>128</v>
      </c>
      <c r="AB85" s="166" t="s">
        <v>115</v>
      </c>
    </row>
    <row r="86" spans="1:28" x14ac:dyDescent="0.35">
      <c r="A86" s="129" t="s">
        <v>412</v>
      </c>
      <c r="B86" s="129" t="s">
        <v>413</v>
      </c>
      <c r="C86" s="129" t="s">
        <v>414</v>
      </c>
      <c r="D86" s="129" t="s">
        <v>415</v>
      </c>
      <c r="E86" s="130">
        <v>50313</v>
      </c>
      <c r="F86" s="129" t="s">
        <v>276</v>
      </c>
      <c r="G86" s="129" t="s">
        <v>149</v>
      </c>
      <c r="H86" s="129" t="s">
        <v>111</v>
      </c>
      <c r="I86" s="128">
        <v>87.6666666666667</v>
      </c>
      <c r="J86" s="127">
        <v>1.4096385542168672</v>
      </c>
      <c r="K86" s="127">
        <v>10.120481927710843</v>
      </c>
      <c r="L86" s="127">
        <v>6.072289156626506</v>
      </c>
      <c r="M86" s="127">
        <v>9.7831325301204828</v>
      </c>
      <c r="N86" s="127">
        <v>25.421686746987948</v>
      </c>
      <c r="O86" s="127">
        <v>1.1807228915662651</v>
      </c>
      <c r="P86" s="127">
        <v>0</v>
      </c>
      <c r="Q86" s="127">
        <v>0.7831325301204819</v>
      </c>
      <c r="R86" s="127">
        <v>12.433734939759038</v>
      </c>
      <c r="S86" s="127">
        <v>1.0120481927710843</v>
      </c>
      <c r="T86" s="127">
        <v>1.7108433734939756</v>
      </c>
      <c r="U86" s="127">
        <v>12.228915662650602</v>
      </c>
      <c r="V86" s="127">
        <v>26.012048192771083</v>
      </c>
      <c r="W86" s="126" t="s">
        <v>135</v>
      </c>
      <c r="X86" s="125" t="s">
        <v>112</v>
      </c>
      <c r="Y86" s="166">
        <v>45505</v>
      </c>
      <c r="Z86" s="166" t="s">
        <v>113</v>
      </c>
      <c r="AA86" s="166" t="s">
        <v>128</v>
      </c>
      <c r="AB86" s="166" t="s">
        <v>115</v>
      </c>
    </row>
    <row r="87" spans="1:28" ht="15.65" customHeight="1" x14ac:dyDescent="0.35">
      <c r="A87" s="129" t="s">
        <v>416</v>
      </c>
      <c r="B87" s="129" t="s">
        <v>417</v>
      </c>
      <c r="C87" s="129" t="s">
        <v>418</v>
      </c>
      <c r="D87" s="129" t="s">
        <v>154</v>
      </c>
      <c r="E87" s="130">
        <v>78566</v>
      </c>
      <c r="F87" s="129" t="s">
        <v>216</v>
      </c>
      <c r="G87" s="129" t="s">
        <v>169</v>
      </c>
      <c r="H87" s="129" t="s">
        <v>111</v>
      </c>
      <c r="I87" s="128">
        <v>7.8057630736392696</v>
      </c>
      <c r="J87" s="127">
        <v>878.74698795181814</v>
      </c>
      <c r="K87" s="127">
        <v>27.891566265060206</v>
      </c>
      <c r="L87" s="127">
        <v>0.15662650602409639</v>
      </c>
      <c r="M87" s="127">
        <v>2.7469879518072289</v>
      </c>
      <c r="N87" s="127">
        <v>91.012048192771118</v>
      </c>
      <c r="O87" s="127">
        <v>818.45783132531255</v>
      </c>
      <c r="P87" s="127">
        <v>6.0240963855421686E-2</v>
      </c>
      <c r="Q87" s="127">
        <v>1.2048192771084338E-2</v>
      </c>
      <c r="R87" s="127">
        <v>24.024096385542162</v>
      </c>
      <c r="S87" s="127">
        <v>26.518072289156613</v>
      </c>
      <c r="T87" s="127">
        <v>32.975903614457827</v>
      </c>
      <c r="U87" s="127">
        <v>826.02409638555321</v>
      </c>
      <c r="V87" s="127">
        <v>580.73493975904182</v>
      </c>
      <c r="W87" s="126">
        <v>650</v>
      </c>
      <c r="X87" s="125" t="s">
        <v>112</v>
      </c>
      <c r="Y87" s="166">
        <v>45547</v>
      </c>
      <c r="Z87" s="166" t="s">
        <v>113</v>
      </c>
      <c r="AA87" s="166" t="s">
        <v>114</v>
      </c>
      <c r="AB87" s="166" t="s">
        <v>115</v>
      </c>
    </row>
    <row r="88" spans="1:28" ht="15.65" customHeight="1" x14ac:dyDescent="0.35">
      <c r="A88" s="129" t="s">
        <v>419</v>
      </c>
      <c r="B88" s="129" t="s">
        <v>420</v>
      </c>
      <c r="C88" s="129" t="s">
        <v>421</v>
      </c>
      <c r="D88" s="129" t="s">
        <v>415</v>
      </c>
      <c r="E88" s="130">
        <v>51501</v>
      </c>
      <c r="F88" s="129" t="s">
        <v>276</v>
      </c>
      <c r="G88" s="129" t="s">
        <v>149</v>
      </c>
      <c r="H88" s="129" t="s">
        <v>111</v>
      </c>
      <c r="I88" s="128">
        <v>52.125</v>
      </c>
      <c r="J88" s="127">
        <v>0.48192771084337349</v>
      </c>
      <c r="K88" s="127">
        <v>3.2168674698795177</v>
      </c>
      <c r="L88" s="127">
        <v>9.5421686746987948</v>
      </c>
      <c r="M88" s="127">
        <v>16.963855421686748</v>
      </c>
      <c r="N88" s="127">
        <v>28.90361445783131</v>
      </c>
      <c r="O88" s="127">
        <v>1.2048192771084336</v>
      </c>
      <c r="P88" s="127">
        <v>9.6385542168674704E-2</v>
      </c>
      <c r="Q88" s="127">
        <v>0</v>
      </c>
      <c r="R88" s="127">
        <v>8.1807228915662638</v>
      </c>
      <c r="S88" s="127">
        <v>2.1927710843373491</v>
      </c>
      <c r="T88" s="127">
        <v>1.1566265060240963</v>
      </c>
      <c r="U88" s="127">
        <v>18.674698795180728</v>
      </c>
      <c r="V88" s="127">
        <v>27.301204819277093</v>
      </c>
      <c r="W88" s="126" t="s">
        <v>135</v>
      </c>
      <c r="X88" s="125" t="s">
        <v>112</v>
      </c>
      <c r="Y88" s="166">
        <v>45589</v>
      </c>
      <c r="Z88" s="166" t="s">
        <v>113</v>
      </c>
      <c r="AA88" s="166" t="s">
        <v>128</v>
      </c>
      <c r="AB88" s="166" t="s">
        <v>115</v>
      </c>
    </row>
    <row r="89" spans="1:28" ht="15.65" customHeight="1" x14ac:dyDescent="0.35">
      <c r="A89" s="129" t="s">
        <v>422</v>
      </c>
      <c r="B89" s="129" t="s">
        <v>423</v>
      </c>
      <c r="C89" s="129" t="s">
        <v>424</v>
      </c>
      <c r="D89" s="129" t="s">
        <v>154</v>
      </c>
      <c r="E89" s="130">
        <v>76009</v>
      </c>
      <c r="F89" s="129" t="s">
        <v>155</v>
      </c>
      <c r="G89" s="129" t="s">
        <v>110</v>
      </c>
      <c r="H89" s="129" t="s">
        <v>111</v>
      </c>
      <c r="I89" s="128">
        <v>9.5808823529411793</v>
      </c>
      <c r="J89" s="127">
        <v>213.02409638554138</v>
      </c>
      <c r="K89" s="127">
        <v>74.385542168674704</v>
      </c>
      <c r="L89" s="127">
        <v>188.22891566265116</v>
      </c>
      <c r="M89" s="127">
        <v>109.40963855421695</v>
      </c>
      <c r="N89" s="127">
        <v>245.83132530120622</v>
      </c>
      <c r="O89" s="127">
        <v>292.51807228915806</v>
      </c>
      <c r="P89" s="127">
        <v>17.734939759036141</v>
      </c>
      <c r="Q89" s="127">
        <v>28.963855421686691</v>
      </c>
      <c r="R89" s="127">
        <v>99.337349397590401</v>
      </c>
      <c r="S89" s="127">
        <v>59.228915662650522</v>
      </c>
      <c r="T89" s="127">
        <v>50.108433734939695</v>
      </c>
      <c r="U89" s="127">
        <v>376.37349397590975</v>
      </c>
      <c r="V89" s="127">
        <v>384.63855421687305</v>
      </c>
      <c r="W89" s="126">
        <v>525</v>
      </c>
      <c r="X89" s="125" t="s">
        <v>112</v>
      </c>
      <c r="Y89" s="166">
        <v>45456</v>
      </c>
      <c r="Z89" s="166" t="s">
        <v>188</v>
      </c>
      <c r="AA89" s="166" t="s">
        <v>425</v>
      </c>
      <c r="AB89" s="166" t="s">
        <v>115</v>
      </c>
    </row>
    <row r="90" spans="1:28" ht="15.65" customHeight="1" x14ac:dyDescent="0.35">
      <c r="A90" s="129" t="s">
        <v>426</v>
      </c>
      <c r="B90" s="129" t="s">
        <v>427</v>
      </c>
      <c r="C90" s="129" t="s">
        <v>428</v>
      </c>
      <c r="D90" s="129" t="s">
        <v>178</v>
      </c>
      <c r="E90" s="130">
        <v>23901</v>
      </c>
      <c r="F90" s="129" t="s">
        <v>179</v>
      </c>
      <c r="G90" s="129" t="s">
        <v>110</v>
      </c>
      <c r="H90" s="129" t="s">
        <v>134</v>
      </c>
      <c r="I90" s="128">
        <v>87.681159420289902</v>
      </c>
      <c r="J90" s="127">
        <v>119.3614457831325</v>
      </c>
      <c r="K90" s="127">
        <v>53.024096385542187</v>
      </c>
      <c r="L90" s="127">
        <v>113.83132530120483</v>
      </c>
      <c r="M90" s="127">
        <v>147.80722891566268</v>
      </c>
      <c r="N90" s="127">
        <v>259.9638554216869</v>
      </c>
      <c r="O90" s="127">
        <v>174.06024096385528</v>
      </c>
      <c r="P90" s="127">
        <v>0</v>
      </c>
      <c r="Q90" s="127">
        <v>0</v>
      </c>
      <c r="R90" s="127">
        <v>112.53012048192767</v>
      </c>
      <c r="S90" s="127">
        <v>44.831325301204835</v>
      </c>
      <c r="T90" s="127">
        <v>31.240963855421679</v>
      </c>
      <c r="U90" s="127">
        <v>245.42168674698772</v>
      </c>
      <c r="V90" s="127">
        <v>273.31325301204811</v>
      </c>
      <c r="W90" s="126">
        <v>459</v>
      </c>
      <c r="X90" s="125" t="s">
        <v>112</v>
      </c>
      <c r="Y90" s="166">
        <v>45643</v>
      </c>
      <c r="Z90" s="166"/>
      <c r="AA90" s="166" t="s">
        <v>114</v>
      </c>
      <c r="AB90" s="166" t="s">
        <v>139</v>
      </c>
    </row>
    <row r="91" spans="1:28" x14ac:dyDescent="0.35">
      <c r="A91" s="129" t="s">
        <v>429</v>
      </c>
      <c r="B91" s="129" t="s">
        <v>430</v>
      </c>
      <c r="C91" s="129" t="s">
        <v>361</v>
      </c>
      <c r="D91" s="129" t="s">
        <v>132</v>
      </c>
      <c r="E91" s="130">
        <v>71202</v>
      </c>
      <c r="F91" s="129" t="s">
        <v>109</v>
      </c>
      <c r="G91" s="129" t="s">
        <v>110</v>
      </c>
      <c r="H91" s="129" t="s">
        <v>134</v>
      </c>
      <c r="I91" s="128">
        <v>33.209195402298903</v>
      </c>
      <c r="J91" s="127">
        <v>724.6987951807256</v>
      </c>
      <c r="K91" s="127">
        <v>17.915662650602407</v>
      </c>
      <c r="L91" s="127">
        <v>1.7228915662650599</v>
      </c>
      <c r="M91" s="127">
        <v>1.2289156626506024</v>
      </c>
      <c r="N91" s="127">
        <v>0</v>
      </c>
      <c r="O91" s="127">
        <v>3.7228915662650603</v>
      </c>
      <c r="P91" s="127">
        <v>5.1084337349397577</v>
      </c>
      <c r="Q91" s="127">
        <v>736.73493975903864</v>
      </c>
      <c r="R91" s="127">
        <v>1.5783132530120481</v>
      </c>
      <c r="S91" s="127">
        <v>1.2650602409638554</v>
      </c>
      <c r="T91" s="127">
        <v>3.614457831325301E-2</v>
      </c>
      <c r="U91" s="127">
        <v>742.68674698795451</v>
      </c>
      <c r="V91" s="127">
        <v>392.44578313252862</v>
      </c>
      <c r="W91" s="126">
        <v>677</v>
      </c>
      <c r="X91" s="125" t="s">
        <v>112</v>
      </c>
      <c r="Y91" s="166">
        <v>45603</v>
      </c>
      <c r="Z91" s="166" t="s">
        <v>113</v>
      </c>
      <c r="AA91" s="166" t="s">
        <v>114</v>
      </c>
      <c r="AB91" s="166" t="s">
        <v>115</v>
      </c>
    </row>
    <row r="92" spans="1:28" x14ac:dyDescent="0.35">
      <c r="A92" s="129" t="s">
        <v>431</v>
      </c>
      <c r="B92" s="129" t="s">
        <v>432</v>
      </c>
      <c r="C92" s="129" t="s">
        <v>342</v>
      </c>
      <c r="D92" s="129" t="s">
        <v>154</v>
      </c>
      <c r="E92" s="130">
        <v>78046</v>
      </c>
      <c r="F92" s="129" t="s">
        <v>216</v>
      </c>
      <c r="G92" s="129" t="s">
        <v>370</v>
      </c>
      <c r="H92" s="129" t="s">
        <v>134</v>
      </c>
      <c r="I92" s="128">
        <v>96.962500000000006</v>
      </c>
      <c r="J92" s="127">
        <v>600.48192771084723</v>
      </c>
      <c r="K92" s="127">
        <v>7.1807228915662638</v>
      </c>
      <c r="L92" s="127">
        <v>0</v>
      </c>
      <c r="M92" s="127">
        <v>0</v>
      </c>
      <c r="N92" s="127">
        <v>14.795180722891562</v>
      </c>
      <c r="O92" s="127">
        <v>592.86746987952176</v>
      </c>
      <c r="P92" s="127">
        <v>0</v>
      </c>
      <c r="Q92" s="127">
        <v>0</v>
      </c>
      <c r="R92" s="127">
        <v>1.3373493975903614</v>
      </c>
      <c r="S92" s="127">
        <v>3.9999999999999996</v>
      </c>
      <c r="T92" s="127">
        <v>9.3734939759036138</v>
      </c>
      <c r="U92" s="127">
        <v>592.95180722891939</v>
      </c>
      <c r="V92" s="127">
        <v>419.7349397590354</v>
      </c>
      <c r="W92" s="126">
        <v>275</v>
      </c>
      <c r="X92" s="125" t="s">
        <v>112</v>
      </c>
      <c r="Y92" s="166">
        <v>45449</v>
      </c>
      <c r="Z92" s="166" t="s">
        <v>188</v>
      </c>
      <c r="AA92" s="166" t="s">
        <v>128</v>
      </c>
      <c r="AB92" s="166" t="s">
        <v>115</v>
      </c>
    </row>
    <row r="93" spans="1:28" ht="15.65" customHeight="1" x14ac:dyDescent="0.35">
      <c r="A93" s="129" t="s">
        <v>433</v>
      </c>
      <c r="B93" s="129" t="s">
        <v>434</v>
      </c>
      <c r="C93" s="129" t="s">
        <v>435</v>
      </c>
      <c r="D93" s="129" t="s">
        <v>132</v>
      </c>
      <c r="E93" s="130">
        <v>71334</v>
      </c>
      <c r="F93" s="129" t="s">
        <v>109</v>
      </c>
      <c r="G93" s="129" t="s">
        <v>110</v>
      </c>
      <c r="H93" s="129" t="s">
        <v>134</v>
      </c>
      <c r="I93" s="128">
        <v>73.280193236714993</v>
      </c>
      <c r="J93" s="127">
        <v>490.09638554216815</v>
      </c>
      <c r="K93" s="127">
        <v>55.120481927710856</v>
      </c>
      <c r="L93" s="127">
        <v>0.89156626506024106</v>
      </c>
      <c r="M93" s="127">
        <v>1.4096385542168675</v>
      </c>
      <c r="N93" s="127">
        <v>8.5301204819277121</v>
      </c>
      <c r="O93" s="127">
        <v>538.51807228915595</v>
      </c>
      <c r="P93" s="127">
        <v>0</v>
      </c>
      <c r="Q93" s="127">
        <v>0.46987951807228917</v>
      </c>
      <c r="R93" s="127">
        <v>1.3253012048192769</v>
      </c>
      <c r="S93" s="127">
        <v>0.75903614457831325</v>
      </c>
      <c r="T93" s="127">
        <v>2.1445783132530121</v>
      </c>
      <c r="U93" s="127">
        <v>543.28915662650547</v>
      </c>
      <c r="V93" s="127">
        <v>266.56626506024105</v>
      </c>
      <c r="W93" s="126">
        <v>361</v>
      </c>
      <c r="X93" s="125" t="s">
        <v>112</v>
      </c>
      <c r="Y93" s="166">
        <v>45617</v>
      </c>
      <c r="Z93" s="166" t="s">
        <v>113</v>
      </c>
      <c r="AA93" s="166" t="s">
        <v>114</v>
      </c>
      <c r="AB93" s="166" t="s">
        <v>139</v>
      </c>
    </row>
    <row r="94" spans="1:28" x14ac:dyDescent="0.35">
      <c r="A94" s="129" t="s">
        <v>436</v>
      </c>
      <c r="B94" s="129" t="s">
        <v>437</v>
      </c>
      <c r="C94" s="129" t="s">
        <v>438</v>
      </c>
      <c r="D94" s="129" t="s">
        <v>269</v>
      </c>
      <c r="E94" s="130">
        <v>30250</v>
      </c>
      <c r="F94" s="129" t="s">
        <v>126</v>
      </c>
      <c r="G94" s="129" t="s">
        <v>370</v>
      </c>
      <c r="H94" s="129" t="s">
        <v>111</v>
      </c>
      <c r="I94" s="128">
        <v>1.2978723404255299</v>
      </c>
      <c r="J94" s="127">
        <v>0.22891566265060243</v>
      </c>
      <c r="K94" s="127">
        <v>0.4819277108433736</v>
      </c>
      <c r="L94" s="127">
        <v>1.2530120481927713</v>
      </c>
      <c r="M94" s="127">
        <v>0.40963855421686746</v>
      </c>
      <c r="N94" s="127">
        <v>1.6144578313253015</v>
      </c>
      <c r="O94" s="127">
        <v>0.75903614457831337</v>
      </c>
      <c r="P94" s="127">
        <v>0</v>
      </c>
      <c r="Q94" s="127">
        <v>0</v>
      </c>
      <c r="R94" s="127">
        <v>8.4337349397590355E-2</v>
      </c>
      <c r="S94" s="127">
        <v>8.4337349397590355E-2</v>
      </c>
      <c r="T94" s="127">
        <v>0</v>
      </c>
      <c r="U94" s="127">
        <v>2.2048192771084341</v>
      </c>
      <c r="V94" s="127">
        <v>1.5903614457831328</v>
      </c>
      <c r="W94" s="126" t="s">
        <v>135</v>
      </c>
      <c r="X94" s="125" t="s">
        <v>112</v>
      </c>
      <c r="Y94" s="166">
        <v>45246</v>
      </c>
      <c r="Z94" s="166" t="s">
        <v>113</v>
      </c>
      <c r="AA94" s="166" t="s">
        <v>128</v>
      </c>
      <c r="AB94" s="166" t="s">
        <v>115</v>
      </c>
    </row>
    <row r="95" spans="1:28" ht="15.65" customHeight="1" x14ac:dyDescent="0.35">
      <c r="A95" s="129" t="s">
        <v>439</v>
      </c>
      <c r="B95" s="129" t="s">
        <v>440</v>
      </c>
      <c r="C95" s="129" t="s">
        <v>441</v>
      </c>
      <c r="D95" s="129" t="s">
        <v>442</v>
      </c>
      <c r="E95" s="130">
        <v>96950</v>
      </c>
      <c r="F95" s="129" t="s">
        <v>237</v>
      </c>
      <c r="G95" s="129" t="s">
        <v>149</v>
      </c>
      <c r="H95" s="129" t="s">
        <v>111</v>
      </c>
      <c r="I95" s="128"/>
      <c r="J95" s="127">
        <v>1.3253012048192772</v>
      </c>
      <c r="K95" s="127">
        <v>1.4216867469879519</v>
      </c>
      <c r="L95" s="127">
        <v>0</v>
      </c>
      <c r="M95" s="127">
        <v>0</v>
      </c>
      <c r="N95" s="127">
        <v>2.5060240963855422</v>
      </c>
      <c r="O95" s="127">
        <v>0.24096385542168675</v>
      </c>
      <c r="P95" s="127">
        <v>0</v>
      </c>
      <c r="Q95" s="127">
        <v>0</v>
      </c>
      <c r="R95" s="127">
        <v>0.80722891566265065</v>
      </c>
      <c r="S95" s="127">
        <v>0.56626506024096379</v>
      </c>
      <c r="T95" s="127">
        <v>0</v>
      </c>
      <c r="U95" s="127">
        <v>1.3734939759036144</v>
      </c>
      <c r="V95" s="127">
        <v>2.5662650602409638</v>
      </c>
      <c r="W95" s="126" t="s">
        <v>135</v>
      </c>
      <c r="X95" s="125" t="s">
        <v>238</v>
      </c>
      <c r="Y95" s="166">
        <v>45359</v>
      </c>
      <c r="Z95" s="166"/>
      <c r="AA95" s="166" t="s">
        <v>239</v>
      </c>
      <c r="AB95" s="166" t="s">
        <v>115</v>
      </c>
    </row>
    <row r="96" spans="1:28" x14ac:dyDescent="0.35">
      <c r="A96" s="129" t="s">
        <v>443</v>
      </c>
      <c r="B96" s="129" t="s">
        <v>444</v>
      </c>
      <c r="C96" s="129" t="s">
        <v>445</v>
      </c>
      <c r="D96" s="129" t="s">
        <v>446</v>
      </c>
      <c r="E96" s="130">
        <v>84119</v>
      </c>
      <c r="F96" s="129" t="s">
        <v>296</v>
      </c>
      <c r="G96" s="129" t="s">
        <v>149</v>
      </c>
      <c r="H96" s="129" t="s">
        <v>111</v>
      </c>
      <c r="I96" s="128">
        <v>2.0379746835443</v>
      </c>
      <c r="J96" s="127">
        <v>0.92771084337349374</v>
      </c>
      <c r="K96" s="127">
        <v>4.3493975903614475</v>
      </c>
      <c r="L96" s="127">
        <v>0.28915662650602414</v>
      </c>
      <c r="M96" s="127">
        <v>0.15662650602409636</v>
      </c>
      <c r="N96" s="127">
        <v>4.0843373493975914</v>
      </c>
      <c r="O96" s="127">
        <v>1.3493975903614459</v>
      </c>
      <c r="P96" s="127">
        <v>0.12048192771084337</v>
      </c>
      <c r="Q96" s="127">
        <v>0.16867469879518074</v>
      </c>
      <c r="R96" s="127">
        <v>0.93975903614457834</v>
      </c>
      <c r="S96" s="127">
        <v>0.28915662650602408</v>
      </c>
      <c r="T96" s="127">
        <v>0.13253012048192769</v>
      </c>
      <c r="U96" s="127">
        <v>4.3614457831325302</v>
      </c>
      <c r="V96" s="127">
        <v>4.2650602409638543</v>
      </c>
      <c r="W96" s="126" t="s">
        <v>135</v>
      </c>
      <c r="X96" s="125" t="s">
        <v>112</v>
      </c>
      <c r="Y96" s="166">
        <v>45562</v>
      </c>
      <c r="Z96" s="166" t="s">
        <v>113</v>
      </c>
      <c r="AA96" s="166" t="s">
        <v>128</v>
      </c>
      <c r="AB96" s="166" t="s">
        <v>115</v>
      </c>
    </row>
    <row r="97" spans="1:28" x14ac:dyDescent="0.35">
      <c r="A97" s="129" t="s">
        <v>447</v>
      </c>
      <c r="B97" s="129" t="s">
        <v>448</v>
      </c>
      <c r="C97" s="129" t="s">
        <v>449</v>
      </c>
      <c r="D97" s="129" t="s">
        <v>183</v>
      </c>
      <c r="E97" s="130">
        <v>85349</v>
      </c>
      <c r="F97" s="129" t="s">
        <v>311</v>
      </c>
      <c r="G97" s="129" t="s">
        <v>127</v>
      </c>
      <c r="H97" s="129" t="s">
        <v>111</v>
      </c>
      <c r="I97" s="128">
        <v>6.5347593582887704</v>
      </c>
      <c r="J97" s="127">
        <v>60.662650602409769</v>
      </c>
      <c r="K97" s="127">
        <v>5.7469879518072267</v>
      </c>
      <c r="L97" s="127">
        <v>7.2289156626506035E-2</v>
      </c>
      <c r="M97" s="127">
        <v>6.0240963855421686E-2</v>
      </c>
      <c r="N97" s="127">
        <v>1.0361445783132528</v>
      </c>
      <c r="O97" s="127">
        <v>52.349397590361569</v>
      </c>
      <c r="P97" s="127">
        <v>1.2048192771084338E-2</v>
      </c>
      <c r="Q97" s="127">
        <v>13.144578313252998</v>
      </c>
      <c r="R97" s="127">
        <v>1.2048192771084338E-2</v>
      </c>
      <c r="S97" s="127">
        <v>1.2048192771084338E-2</v>
      </c>
      <c r="T97" s="127">
        <v>0.38554216867469882</v>
      </c>
      <c r="U97" s="127">
        <v>66.132530120482258</v>
      </c>
      <c r="V97" s="127">
        <v>28.987951807228978</v>
      </c>
      <c r="W97" s="126">
        <v>100</v>
      </c>
      <c r="X97" s="125" t="s">
        <v>112</v>
      </c>
      <c r="Y97" s="166">
        <v>45407</v>
      </c>
      <c r="Z97" s="166" t="s">
        <v>188</v>
      </c>
      <c r="AA97" s="166" t="s">
        <v>128</v>
      </c>
      <c r="AB97" s="166" t="s">
        <v>115</v>
      </c>
    </row>
    <row r="98" spans="1:28" x14ac:dyDescent="0.35">
      <c r="A98" s="129" t="s">
        <v>450</v>
      </c>
      <c r="B98" s="129" t="s">
        <v>451</v>
      </c>
      <c r="C98" s="129" t="s">
        <v>452</v>
      </c>
      <c r="D98" s="129" t="s">
        <v>280</v>
      </c>
      <c r="E98" s="130">
        <v>44883</v>
      </c>
      <c r="F98" s="129" t="s">
        <v>174</v>
      </c>
      <c r="G98" s="129" t="s">
        <v>127</v>
      </c>
      <c r="H98" s="129" t="s">
        <v>111</v>
      </c>
      <c r="I98" s="128">
        <v>84.25</v>
      </c>
      <c r="J98" s="127">
        <v>10.867469879518071</v>
      </c>
      <c r="K98" s="127">
        <v>13.253012048192769</v>
      </c>
      <c r="L98" s="127">
        <v>17.746987951807231</v>
      </c>
      <c r="M98" s="127">
        <v>20.048192771084338</v>
      </c>
      <c r="N98" s="127">
        <v>50.843373493975896</v>
      </c>
      <c r="O98" s="127">
        <v>7.7228915662650603</v>
      </c>
      <c r="P98" s="127">
        <v>2.4216867469879517</v>
      </c>
      <c r="Q98" s="127">
        <v>0.92771084337349397</v>
      </c>
      <c r="R98" s="127">
        <v>23.192771084337355</v>
      </c>
      <c r="S98" s="127">
        <v>8.0120481927710845</v>
      </c>
      <c r="T98" s="127">
        <v>10.614457831325298</v>
      </c>
      <c r="U98" s="127">
        <v>20.096385542168672</v>
      </c>
      <c r="V98" s="127">
        <v>52.987951807228896</v>
      </c>
      <c r="W98" s="131" t="s">
        <v>135</v>
      </c>
      <c r="X98" s="125" t="s">
        <v>112</v>
      </c>
      <c r="Y98" s="166">
        <v>45596</v>
      </c>
      <c r="Z98" s="166" t="s">
        <v>113</v>
      </c>
      <c r="AA98" s="166" t="s">
        <v>128</v>
      </c>
      <c r="AB98" s="166" t="s">
        <v>115</v>
      </c>
    </row>
    <row r="99" spans="1:28" ht="15.65" customHeight="1" x14ac:dyDescent="0.35">
      <c r="A99" s="129" t="s">
        <v>453</v>
      </c>
      <c r="B99" s="129" t="s">
        <v>454</v>
      </c>
      <c r="C99" s="129" t="s">
        <v>455</v>
      </c>
      <c r="D99" s="129" t="s">
        <v>275</v>
      </c>
      <c r="E99" s="130">
        <v>55330</v>
      </c>
      <c r="F99" s="129" t="s">
        <v>276</v>
      </c>
      <c r="G99" s="129" t="s">
        <v>127</v>
      </c>
      <c r="H99" s="129" t="s">
        <v>111</v>
      </c>
      <c r="I99" s="128">
        <v>1</v>
      </c>
      <c r="J99" s="127">
        <v>0</v>
      </c>
      <c r="K99" s="127">
        <v>0</v>
      </c>
      <c r="L99" s="127">
        <v>2.5421686746987953</v>
      </c>
      <c r="M99" s="127">
        <v>1.4457831325301205</v>
      </c>
      <c r="N99" s="127">
        <v>3.9879518072289155</v>
      </c>
      <c r="O99" s="127">
        <v>0</v>
      </c>
      <c r="P99" s="127">
        <v>0</v>
      </c>
      <c r="Q99" s="127">
        <v>0</v>
      </c>
      <c r="R99" s="127">
        <v>3.5421686746987953</v>
      </c>
      <c r="S99" s="127">
        <v>0</v>
      </c>
      <c r="T99" s="127">
        <v>0</v>
      </c>
      <c r="U99" s="127">
        <v>0.44578313253012047</v>
      </c>
      <c r="V99" s="127">
        <v>3.9879518072289155</v>
      </c>
      <c r="W99" s="126" t="s">
        <v>135</v>
      </c>
      <c r="X99" s="125" t="s">
        <v>112</v>
      </c>
      <c r="Y99" s="166">
        <v>45414</v>
      </c>
      <c r="Z99" s="166" t="s">
        <v>188</v>
      </c>
      <c r="AA99" s="166" t="s">
        <v>128</v>
      </c>
      <c r="AB99" s="166" t="s">
        <v>115</v>
      </c>
    </row>
    <row r="100" spans="1:28" ht="15.65" customHeight="1" x14ac:dyDescent="0.35">
      <c r="A100" s="129" t="s">
        <v>456</v>
      </c>
      <c r="B100" s="129" t="s">
        <v>457</v>
      </c>
      <c r="C100" s="129" t="s">
        <v>458</v>
      </c>
      <c r="D100" s="129" t="s">
        <v>459</v>
      </c>
      <c r="E100" s="130">
        <v>25309</v>
      </c>
      <c r="F100" s="129" t="s">
        <v>209</v>
      </c>
      <c r="G100" s="129" t="s">
        <v>127</v>
      </c>
      <c r="H100" s="129" t="s">
        <v>111</v>
      </c>
      <c r="I100" s="128">
        <v>5.5263157894736796</v>
      </c>
      <c r="J100" s="127">
        <v>0.16867469879518071</v>
      </c>
      <c r="K100" s="127">
        <v>0.21686746987951805</v>
      </c>
      <c r="L100" s="127">
        <v>0.81927710843373491</v>
      </c>
      <c r="M100" s="127">
        <v>0.72289156626506024</v>
      </c>
      <c r="N100" s="127">
        <v>1.5301204819277112</v>
      </c>
      <c r="O100" s="127">
        <v>0.39759036144578314</v>
      </c>
      <c r="P100" s="127">
        <v>0</v>
      </c>
      <c r="Q100" s="127">
        <v>0</v>
      </c>
      <c r="R100" s="127">
        <v>0.28915662650602408</v>
      </c>
      <c r="S100" s="127">
        <v>0</v>
      </c>
      <c r="T100" s="127">
        <v>0</v>
      </c>
      <c r="U100" s="127">
        <v>1.6385542168674698</v>
      </c>
      <c r="V100" s="127">
        <v>1.5662650602409642</v>
      </c>
      <c r="W100" s="126" t="s">
        <v>135</v>
      </c>
      <c r="X100" s="125" t="s">
        <v>112</v>
      </c>
      <c r="Y100" s="166">
        <v>45561</v>
      </c>
      <c r="Z100" s="166" t="s">
        <v>113</v>
      </c>
      <c r="AA100" s="166" t="s">
        <v>128</v>
      </c>
      <c r="AB100" s="166" t="s">
        <v>115</v>
      </c>
    </row>
    <row r="101" spans="1:28" ht="15.65" customHeight="1" x14ac:dyDescent="0.35">
      <c r="A101" s="129" t="s">
        <v>460</v>
      </c>
      <c r="B101" s="129" t="s">
        <v>461</v>
      </c>
      <c r="C101" s="129" t="s">
        <v>462</v>
      </c>
      <c r="D101" s="129" t="s">
        <v>132</v>
      </c>
      <c r="E101" s="130">
        <v>70515</v>
      </c>
      <c r="F101" s="129" t="s">
        <v>109</v>
      </c>
      <c r="G101" s="129" t="s">
        <v>110</v>
      </c>
      <c r="H101" s="129" t="s">
        <v>111</v>
      </c>
      <c r="I101" s="128">
        <v>45.152380952381002</v>
      </c>
      <c r="J101" s="127">
        <v>588.69879518072798</v>
      </c>
      <c r="K101" s="127">
        <v>101.57831325301198</v>
      </c>
      <c r="L101" s="127">
        <v>78.409638554216869</v>
      </c>
      <c r="M101" s="127">
        <v>33.4578313253012</v>
      </c>
      <c r="N101" s="127">
        <v>0.54216867469879515</v>
      </c>
      <c r="O101" s="127">
        <v>1.2048192771084336</v>
      </c>
      <c r="P101" s="127">
        <v>106.44578313253011</v>
      </c>
      <c r="Q101" s="127">
        <v>693.95180722892042</v>
      </c>
      <c r="R101" s="127">
        <v>55.32530120481929</v>
      </c>
      <c r="S101" s="127">
        <v>22.349397590361445</v>
      </c>
      <c r="T101" s="127">
        <v>21.36144578313252</v>
      </c>
      <c r="U101" s="127">
        <v>703.10843373494458</v>
      </c>
      <c r="V101" s="127">
        <v>325.71084337349561</v>
      </c>
      <c r="W101" s="126">
        <v>700</v>
      </c>
      <c r="X101" s="125" t="s">
        <v>112</v>
      </c>
      <c r="Y101" s="166">
        <v>45533</v>
      </c>
      <c r="Z101" s="166" t="s">
        <v>113</v>
      </c>
      <c r="AA101" s="166" t="s">
        <v>114</v>
      </c>
      <c r="AB101" s="166" t="s">
        <v>115</v>
      </c>
    </row>
    <row r="102" spans="1:28" ht="15.65" customHeight="1" x14ac:dyDescent="0.35">
      <c r="A102" s="129" t="s">
        <v>463</v>
      </c>
      <c r="B102" s="129" t="s">
        <v>464</v>
      </c>
      <c r="C102" s="129" t="s">
        <v>465</v>
      </c>
      <c r="D102" s="129" t="s">
        <v>154</v>
      </c>
      <c r="E102" s="130">
        <v>78061</v>
      </c>
      <c r="F102" s="129" t="s">
        <v>328</v>
      </c>
      <c r="G102" s="129" t="s">
        <v>121</v>
      </c>
      <c r="H102" s="129" t="s">
        <v>111</v>
      </c>
      <c r="I102" s="128">
        <v>49.8762376237624</v>
      </c>
      <c r="J102" s="127">
        <v>1350.8072289156514</v>
      </c>
      <c r="K102" s="127">
        <v>91.409638554216897</v>
      </c>
      <c r="L102" s="127">
        <v>180.48192771084331</v>
      </c>
      <c r="M102" s="127">
        <v>58.686746987951814</v>
      </c>
      <c r="N102" s="127">
        <v>308.56626506024088</v>
      </c>
      <c r="O102" s="127">
        <v>1346.5662650602294</v>
      </c>
      <c r="P102" s="127">
        <v>19.313253012048193</v>
      </c>
      <c r="Q102" s="127">
        <v>6.9397590361445793</v>
      </c>
      <c r="R102" s="127">
        <v>87.240963855421668</v>
      </c>
      <c r="S102" s="127">
        <v>74.024096385542137</v>
      </c>
      <c r="T102" s="127">
        <v>150.16867469879531</v>
      </c>
      <c r="U102" s="127">
        <v>1369.9518072289029</v>
      </c>
      <c r="V102" s="127">
        <v>960.20481927711421</v>
      </c>
      <c r="W102" s="126">
        <v>1350</v>
      </c>
      <c r="X102" s="125" t="s">
        <v>112</v>
      </c>
      <c r="Y102" s="166">
        <v>45526</v>
      </c>
      <c r="Z102" s="166" t="s">
        <v>113</v>
      </c>
      <c r="AA102" s="166" t="s">
        <v>114</v>
      </c>
      <c r="AB102" s="166" t="s">
        <v>115</v>
      </c>
    </row>
    <row r="103" spans="1:28" x14ac:dyDescent="0.35">
      <c r="A103" s="129" t="s">
        <v>466</v>
      </c>
      <c r="B103" s="129" t="s">
        <v>467</v>
      </c>
      <c r="C103" s="129" t="s">
        <v>468</v>
      </c>
      <c r="D103" s="129" t="s">
        <v>173</v>
      </c>
      <c r="E103" s="130">
        <v>48060</v>
      </c>
      <c r="F103" s="129" t="s">
        <v>174</v>
      </c>
      <c r="G103" s="129" t="s">
        <v>127</v>
      </c>
      <c r="H103" s="129" t="s">
        <v>134</v>
      </c>
      <c r="I103" s="128">
        <v>128.25</v>
      </c>
      <c r="J103" s="127">
        <v>47.795180722891551</v>
      </c>
      <c r="K103" s="127">
        <v>11.795180722891565</v>
      </c>
      <c r="L103" s="127">
        <v>6.5783132530120465</v>
      </c>
      <c r="M103" s="127">
        <v>4.1084337349397595</v>
      </c>
      <c r="N103" s="127">
        <v>20.445783132530128</v>
      </c>
      <c r="O103" s="127">
        <v>49.831325301204799</v>
      </c>
      <c r="P103" s="127">
        <v>0</v>
      </c>
      <c r="Q103" s="127">
        <v>0</v>
      </c>
      <c r="R103" s="127">
        <v>4.9156626506024095</v>
      </c>
      <c r="S103" s="127">
        <v>6.0963855421686741</v>
      </c>
      <c r="T103" s="127">
        <v>6.0120481927710836</v>
      </c>
      <c r="U103" s="127">
        <v>53.253012048192751</v>
      </c>
      <c r="V103" s="127">
        <v>44.060240963855399</v>
      </c>
      <c r="W103" s="126" t="s">
        <v>135</v>
      </c>
      <c r="X103" s="125" t="s">
        <v>112</v>
      </c>
      <c r="Y103" s="166">
        <v>45554</v>
      </c>
      <c r="Z103" s="166" t="s">
        <v>113</v>
      </c>
      <c r="AA103" s="166" t="s">
        <v>128</v>
      </c>
      <c r="AB103" s="166" t="s">
        <v>115</v>
      </c>
    </row>
    <row r="104" spans="1:28" ht="15.65" customHeight="1" x14ac:dyDescent="0.35">
      <c r="A104" s="129" t="s">
        <v>469</v>
      </c>
      <c r="B104" s="129" t="s">
        <v>470</v>
      </c>
      <c r="C104" s="129" t="s">
        <v>471</v>
      </c>
      <c r="D104" s="129" t="s">
        <v>269</v>
      </c>
      <c r="E104" s="130">
        <v>31815</v>
      </c>
      <c r="F104" s="129" t="s">
        <v>126</v>
      </c>
      <c r="G104" s="129" t="s">
        <v>110</v>
      </c>
      <c r="H104" s="129" t="s">
        <v>111</v>
      </c>
      <c r="I104" s="128">
        <v>68.504901960784295</v>
      </c>
      <c r="J104" s="127">
        <v>688.10843373494629</v>
      </c>
      <c r="K104" s="127">
        <v>174.12048192771084</v>
      </c>
      <c r="L104" s="127">
        <v>330.8192771084336</v>
      </c>
      <c r="M104" s="127">
        <v>314.38554216867453</v>
      </c>
      <c r="N104" s="127">
        <v>620.40963855421592</v>
      </c>
      <c r="O104" s="127">
        <v>693.09638554217599</v>
      </c>
      <c r="P104" s="127">
        <v>42.46987951807229</v>
      </c>
      <c r="Q104" s="127">
        <v>151.45783132530136</v>
      </c>
      <c r="R104" s="127">
        <v>289.40963855421671</v>
      </c>
      <c r="S104" s="127">
        <v>137</v>
      </c>
      <c r="T104" s="127">
        <v>104.80722891566269</v>
      </c>
      <c r="U104" s="127">
        <v>976.21686746988962</v>
      </c>
      <c r="V104" s="127">
        <v>903.14457831325376</v>
      </c>
      <c r="W104" s="126">
        <v>1600</v>
      </c>
      <c r="X104" s="125" t="s">
        <v>112</v>
      </c>
      <c r="Y104" s="166">
        <v>45505</v>
      </c>
      <c r="Z104" s="166" t="s">
        <v>113</v>
      </c>
      <c r="AA104" s="166" t="s">
        <v>114</v>
      </c>
      <c r="AB104" s="166" t="s">
        <v>115</v>
      </c>
    </row>
    <row r="105" spans="1:28" ht="15.65" customHeight="1" x14ac:dyDescent="0.35">
      <c r="A105" s="129" t="s">
        <v>472</v>
      </c>
      <c r="B105" s="129" t="s">
        <v>473</v>
      </c>
      <c r="C105" s="129" t="s">
        <v>474</v>
      </c>
      <c r="D105" s="129" t="s">
        <v>475</v>
      </c>
      <c r="E105" s="130">
        <v>3820</v>
      </c>
      <c r="F105" s="129" t="s">
        <v>224</v>
      </c>
      <c r="G105" s="129" t="s">
        <v>127</v>
      </c>
      <c r="H105" s="129" t="s">
        <v>111</v>
      </c>
      <c r="I105" s="128">
        <v>148.842105263158</v>
      </c>
      <c r="J105" s="127">
        <v>0</v>
      </c>
      <c r="K105" s="127">
        <v>0</v>
      </c>
      <c r="L105" s="127">
        <v>46.662650602409634</v>
      </c>
      <c r="M105" s="127">
        <v>36.156626506024104</v>
      </c>
      <c r="N105" s="127">
        <v>42.879518072289159</v>
      </c>
      <c r="O105" s="127">
        <v>28.012048192771079</v>
      </c>
      <c r="P105" s="127">
        <v>6.686746987951806</v>
      </c>
      <c r="Q105" s="127">
        <v>5.2409638554216853</v>
      </c>
      <c r="R105" s="127">
        <v>22.91566265060241</v>
      </c>
      <c r="S105" s="127">
        <v>6.2771084337349405</v>
      </c>
      <c r="T105" s="127">
        <v>9.2771084337349397</v>
      </c>
      <c r="U105" s="127">
        <v>44.349397590361448</v>
      </c>
      <c r="V105" s="127">
        <v>51.939759036144586</v>
      </c>
      <c r="W105" s="126" t="s">
        <v>135</v>
      </c>
      <c r="X105" s="125" t="s">
        <v>112</v>
      </c>
      <c r="Y105" s="166">
        <v>45547</v>
      </c>
      <c r="Z105" s="166" t="s">
        <v>113</v>
      </c>
      <c r="AA105" s="166" t="s">
        <v>128</v>
      </c>
      <c r="AB105" s="166" t="s">
        <v>115</v>
      </c>
    </row>
    <row r="106" spans="1:28" x14ac:dyDescent="0.35">
      <c r="A106" s="129" t="s">
        <v>476</v>
      </c>
      <c r="B106" s="129" t="s">
        <v>477</v>
      </c>
      <c r="C106" s="129" t="s">
        <v>478</v>
      </c>
      <c r="D106" s="129" t="s">
        <v>479</v>
      </c>
      <c r="E106" s="130">
        <v>82935</v>
      </c>
      <c r="F106" s="129" t="s">
        <v>232</v>
      </c>
      <c r="G106" s="129" t="s">
        <v>149</v>
      </c>
      <c r="H106" s="129" t="s">
        <v>111</v>
      </c>
      <c r="I106" s="128">
        <v>3.5</v>
      </c>
      <c r="J106" s="127">
        <v>4.8192771084337352E-2</v>
      </c>
      <c r="K106" s="127">
        <v>0.38554216867469882</v>
      </c>
      <c r="L106" s="127">
        <v>0.5662650602409639</v>
      </c>
      <c r="M106" s="127">
        <v>0.13253012048192772</v>
      </c>
      <c r="N106" s="127">
        <v>0.84337349397590367</v>
      </c>
      <c r="O106" s="127">
        <v>0.16867469879518074</v>
      </c>
      <c r="P106" s="127">
        <v>0</v>
      </c>
      <c r="Q106" s="127">
        <v>0.12048192771084337</v>
      </c>
      <c r="R106" s="127">
        <v>3.614457831325301E-2</v>
      </c>
      <c r="S106" s="127">
        <v>1.2048192771084338E-2</v>
      </c>
      <c r="T106" s="127">
        <v>0</v>
      </c>
      <c r="U106" s="127">
        <v>1.0843373493975905</v>
      </c>
      <c r="V106" s="127">
        <v>1.0120481927710843</v>
      </c>
      <c r="W106" s="126" t="s">
        <v>135</v>
      </c>
      <c r="X106" s="125" t="s">
        <v>238</v>
      </c>
      <c r="Y106" s="166">
        <v>45377</v>
      </c>
      <c r="Z106" s="166"/>
      <c r="AA106" s="166" t="s">
        <v>239</v>
      </c>
      <c r="AB106" s="166" t="s">
        <v>115</v>
      </c>
    </row>
    <row r="107" spans="1:28" ht="15.65" customHeight="1" x14ac:dyDescent="0.35">
      <c r="A107" s="129" t="s">
        <v>480</v>
      </c>
      <c r="B107" s="129" t="s">
        <v>481</v>
      </c>
      <c r="C107" s="129" t="s">
        <v>482</v>
      </c>
      <c r="D107" s="129" t="s">
        <v>154</v>
      </c>
      <c r="E107" s="130">
        <v>76574</v>
      </c>
      <c r="F107" s="129" t="s">
        <v>328</v>
      </c>
      <c r="G107" s="129" t="s">
        <v>110</v>
      </c>
      <c r="H107" s="129" t="s">
        <v>134</v>
      </c>
      <c r="I107" s="128">
        <v>72.0625</v>
      </c>
      <c r="J107" s="127">
        <v>203.67469879518038</v>
      </c>
      <c r="K107" s="127">
        <v>41.783132530120476</v>
      </c>
      <c r="L107" s="127">
        <v>115.44578313253007</v>
      </c>
      <c r="M107" s="127">
        <v>68.867469879518055</v>
      </c>
      <c r="N107" s="127">
        <v>237.36144578313252</v>
      </c>
      <c r="O107" s="127">
        <v>192.40963855421663</v>
      </c>
      <c r="P107" s="127">
        <v>0</v>
      </c>
      <c r="Q107" s="127">
        <v>0</v>
      </c>
      <c r="R107" s="127">
        <v>64.867469879518069</v>
      </c>
      <c r="S107" s="127">
        <v>59.060240963855421</v>
      </c>
      <c r="T107" s="127">
        <v>108.32530120481928</v>
      </c>
      <c r="U107" s="127">
        <v>197.51807228915632</v>
      </c>
      <c r="V107" s="127">
        <v>262.57831325301203</v>
      </c>
      <c r="W107" s="126">
        <v>461</v>
      </c>
      <c r="X107" s="125" t="s">
        <v>112</v>
      </c>
      <c r="Y107" s="166">
        <v>45470</v>
      </c>
      <c r="Z107" s="166" t="s">
        <v>188</v>
      </c>
      <c r="AA107" s="166" t="s">
        <v>114</v>
      </c>
      <c r="AB107" s="166" t="s">
        <v>115</v>
      </c>
    </row>
    <row r="108" spans="1:28" x14ac:dyDescent="0.35">
      <c r="A108" s="129" t="s">
        <v>483</v>
      </c>
      <c r="B108" s="129" t="s">
        <v>484</v>
      </c>
      <c r="C108" s="129" t="s">
        <v>485</v>
      </c>
      <c r="D108" s="129" t="s">
        <v>199</v>
      </c>
      <c r="E108" s="130">
        <v>87016</v>
      </c>
      <c r="F108" s="129" t="s">
        <v>200</v>
      </c>
      <c r="G108" s="129" t="s">
        <v>127</v>
      </c>
      <c r="H108" s="129" t="s">
        <v>134</v>
      </c>
      <c r="I108" s="128">
        <v>32.595348837209301</v>
      </c>
      <c r="J108" s="127">
        <v>323.3012048192773</v>
      </c>
      <c r="K108" s="127">
        <v>43.722891566264998</v>
      </c>
      <c r="L108" s="127">
        <v>9.2650602409638569</v>
      </c>
      <c r="M108" s="127">
        <v>6.1445783132530121</v>
      </c>
      <c r="N108" s="127">
        <v>49.759036144578268</v>
      </c>
      <c r="O108" s="127">
        <v>332.67469879518086</v>
      </c>
      <c r="P108" s="127">
        <v>0</v>
      </c>
      <c r="Q108" s="127">
        <v>0</v>
      </c>
      <c r="R108" s="127">
        <v>5.4578313253012052</v>
      </c>
      <c r="S108" s="127">
        <v>1.963855421686747</v>
      </c>
      <c r="T108" s="127">
        <v>21.831325301204814</v>
      </c>
      <c r="U108" s="127">
        <v>353.18072289156652</v>
      </c>
      <c r="V108" s="127">
        <v>285.00000000000063</v>
      </c>
      <c r="W108" s="126">
        <v>505</v>
      </c>
      <c r="X108" s="125" t="s">
        <v>112</v>
      </c>
      <c r="Y108" s="166">
        <v>45589</v>
      </c>
      <c r="Z108" s="166" t="s">
        <v>113</v>
      </c>
      <c r="AA108" s="166" t="s">
        <v>114</v>
      </c>
      <c r="AB108" s="166" t="s">
        <v>115</v>
      </c>
    </row>
    <row r="109" spans="1:28" x14ac:dyDescent="0.35">
      <c r="A109" s="129" t="s">
        <v>486</v>
      </c>
      <c r="B109" s="129" t="s">
        <v>487</v>
      </c>
      <c r="C109" s="129" t="s">
        <v>488</v>
      </c>
      <c r="D109" s="129" t="s">
        <v>332</v>
      </c>
      <c r="E109" s="130">
        <v>74103</v>
      </c>
      <c r="F109" s="129" t="s">
        <v>155</v>
      </c>
      <c r="G109" s="129" t="s">
        <v>127</v>
      </c>
      <c r="H109" s="129" t="s">
        <v>111</v>
      </c>
      <c r="I109" s="128">
        <v>2.3444444444444401</v>
      </c>
      <c r="J109" s="127">
        <v>1.542168674698795</v>
      </c>
      <c r="K109" s="127">
        <v>2.2409638554216866</v>
      </c>
      <c r="L109" s="127">
        <v>1.5301204819277112</v>
      </c>
      <c r="M109" s="127">
        <v>0.44578313253012053</v>
      </c>
      <c r="N109" s="127">
        <v>3.5301204819277108</v>
      </c>
      <c r="O109" s="127">
        <v>1.9999999999999998</v>
      </c>
      <c r="P109" s="127">
        <v>4.8192771084337352E-2</v>
      </c>
      <c r="Q109" s="127">
        <v>0.18072289156626506</v>
      </c>
      <c r="R109" s="127">
        <v>0.21686746987951808</v>
      </c>
      <c r="S109" s="127">
        <v>0.30120481927710846</v>
      </c>
      <c r="T109" s="127">
        <v>9.6385542168674704E-2</v>
      </c>
      <c r="U109" s="127">
        <v>5.1445783132530165</v>
      </c>
      <c r="V109" s="127">
        <v>2.3734939759036142</v>
      </c>
      <c r="W109" s="126" t="s">
        <v>135</v>
      </c>
      <c r="X109" s="125" t="s">
        <v>112</v>
      </c>
      <c r="Y109" s="166">
        <v>45554</v>
      </c>
      <c r="Z109" s="166" t="s">
        <v>113</v>
      </c>
      <c r="AA109" s="166" t="s">
        <v>128</v>
      </c>
      <c r="AB109" s="166" t="s">
        <v>115</v>
      </c>
    </row>
    <row r="110" spans="1:28" x14ac:dyDescent="0.35">
      <c r="A110" s="129" t="s">
        <v>489</v>
      </c>
      <c r="B110" s="129" t="s">
        <v>490</v>
      </c>
      <c r="C110" s="129" t="s">
        <v>491</v>
      </c>
      <c r="D110" s="129" t="s">
        <v>492</v>
      </c>
      <c r="E110" s="130">
        <v>72701</v>
      </c>
      <c r="F110" s="129" t="s">
        <v>109</v>
      </c>
      <c r="G110" s="129" t="s">
        <v>149</v>
      </c>
      <c r="H110" s="129" t="s">
        <v>111</v>
      </c>
      <c r="I110" s="128">
        <v>1.7346938775510199</v>
      </c>
      <c r="J110" s="127">
        <v>0.87951807228915702</v>
      </c>
      <c r="K110" s="127">
        <v>0.73493975903614495</v>
      </c>
      <c r="L110" s="127">
        <v>1.1927710843373491</v>
      </c>
      <c r="M110" s="127">
        <v>0.32530120481927716</v>
      </c>
      <c r="N110" s="127">
        <v>1.0722891566265065</v>
      </c>
      <c r="O110" s="127">
        <v>1.9397590361445767</v>
      </c>
      <c r="P110" s="127">
        <v>6.0240963855421686E-2</v>
      </c>
      <c r="Q110" s="127">
        <v>6.0240963855421686E-2</v>
      </c>
      <c r="R110" s="127">
        <v>2.4096385542168676E-2</v>
      </c>
      <c r="S110" s="127">
        <v>0</v>
      </c>
      <c r="T110" s="127">
        <v>8.4337349397590355E-2</v>
      </c>
      <c r="U110" s="127">
        <v>3.024096385542173</v>
      </c>
      <c r="V110" s="127">
        <v>2.1566265060240957</v>
      </c>
      <c r="W110" s="126" t="s">
        <v>135</v>
      </c>
      <c r="X110" s="125" t="s">
        <v>112</v>
      </c>
      <c r="Y110" s="166">
        <v>45232</v>
      </c>
      <c r="Z110" s="166" t="s">
        <v>113</v>
      </c>
      <c r="AA110" s="166" t="s">
        <v>128</v>
      </c>
      <c r="AB110" s="166" t="s">
        <v>115</v>
      </c>
    </row>
    <row r="111" spans="1:28" x14ac:dyDescent="0.35">
      <c r="A111" s="129" t="s">
        <v>493</v>
      </c>
      <c r="B111" s="129" t="s">
        <v>494</v>
      </c>
      <c r="C111" s="129" t="s">
        <v>495</v>
      </c>
      <c r="D111" s="129" t="s">
        <v>295</v>
      </c>
      <c r="E111" s="130">
        <v>89506</v>
      </c>
      <c r="F111" s="129" t="s">
        <v>296</v>
      </c>
      <c r="G111" s="129" t="s">
        <v>149</v>
      </c>
      <c r="H111" s="129" t="s">
        <v>111</v>
      </c>
      <c r="I111" s="128">
        <v>19.703703703703699</v>
      </c>
      <c r="J111" s="127">
        <v>4.8192771084337352E-2</v>
      </c>
      <c r="K111" s="127">
        <v>1.2168674698795179</v>
      </c>
      <c r="L111" s="127">
        <v>3.7831325301204815</v>
      </c>
      <c r="M111" s="127">
        <v>3.036144578313253</v>
      </c>
      <c r="N111" s="127">
        <v>7.3012048192771104</v>
      </c>
      <c r="O111" s="127">
        <v>0.6987951807228916</v>
      </c>
      <c r="P111" s="127">
        <v>4.8192771084337352E-2</v>
      </c>
      <c r="Q111" s="127">
        <v>3.614457831325301E-2</v>
      </c>
      <c r="R111" s="127">
        <v>2.4216867469879517</v>
      </c>
      <c r="S111" s="127">
        <v>0.22891566265060243</v>
      </c>
      <c r="T111" s="127">
        <v>0.36144578313253006</v>
      </c>
      <c r="U111" s="127">
        <v>5.0722891566265069</v>
      </c>
      <c r="V111" s="127">
        <v>6.5903614457831345</v>
      </c>
      <c r="W111" s="126" t="s">
        <v>135</v>
      </c>
      <c r="X111" s="125" t="s">
        <v>112</v>
      </c>
      <c r="Y111" s="166">
        <v>45603</v>
      </c>
      <c r="Z111" s="166" t="s">
        <v>113</v>
      </c>
      <c r="AA111" s="166" t="s">
        <v>128</v>
      </c>
      <c r="AB111" s="166" t="s">
        <v>115</v>
      </c>
    </row>
    <row r="112" spans="1:28" x14ac:dyDescent="0.35">
      <c r="A112" s="129" t="s">
        <v>496</v>
      </c>
      <c r="B112" s="129" t="s">
        <v>497</v>
      </c>
      <c r="C112" s="129" t="s">
        <v>342</v>
      </c>
      <c r="D112" s="129" t="s">
        <v>154</v>
      </c>
      <c r="E112" s="130">
        <v>78041</v>
      </c>
      <c r="F112" s="129" t="s">
        <v>216</v>
      </c>
      <c r="G112" s="129" t="s">
        <v>110</v>
      </c>
      <c r="H112" s="129" t="s">
        <v>111</v>
      </c>
      <c r="I112" s="128">
        <v>18.9583333333333</v>
      </c>
      <c r="J112" s="127">
        <v>180.65060240963831</v>
      </c>
      <c r="K112" s="127">
        <v>2.1325301204819276</v>
      </c>
      <c r="L112" s="127">
        <v>24.554216867469876</v>
      </c>
      <c r="M112" s="127">
        <v>55.650602409638573</v>
      </c>
      <c r="N112" s="127">
        <v>33.156626506024089</v>
      </c>
      <c r="O112" s="127">
        <v>187.50602409638503</v>
      </c>
      <c r="P112" s="127">
        <v>4.5783132530120474</v>
      </c>
      <c r="Q112" s="127">
        <v>37.746987951807235</v>
      </c>
      <c r="R112" s="127">
        <v>16.795180722891565</v>
      </c>
      <c r="S112" s="127">
        <v>9.7951807228915673</v>
      </c>
      <c r="T112" s="127">
        <v>8.783132530120481</v>
      </c>
      <c r="U112" s="127">
        <v>227.6144578313247</v>
      </c>
      <c r="V112" s="127">
        <v>191.08433734939737</v>
      </c>
      <c r="W112" s="126">
        <v>250</v>
      </c>
      <c r="X112" s="125" t="s">
        <v>112</v>
      </c>
      <c r="Y112" s="166">
        <v>45505</v>
      </c>
      <c r="Z112" s="166" t="s">
        <v>113</v>
      </c>
      <c r="AA112" s="166" t="s">
        <v>114</v>
      </c>
      <c r="AB112" s="166" t="s">
        <v>115</v>
      </c>
    </row>
    <row r="113" spans="1:28" x14ac:dyDescent="0.35">
      <c r="A113" s="129" t="s">
        <v>498</v>
      </c>
      <c r="B113" s="129" t="s">
        <v>499</v>
      </c>
      <c r="C113" s="129" t="s">
        <v>500</v>
      </c>
      <c r="D113" s="129" t="s">
        <v>132</v>
      </c>
      <c r="E113" s="130">
        <v>71483</v>
      </c>
      <c r="F113" s="129" t="s">
        <v>109</v>
      </c>
      <c r="G113" s="129" t="s">
        <v>110</v>
      </c>
      <c r="H113" s="129" t="s">
        <v>134</v>
      </c>
      <c r="I113" s="128">
        <v>105.03051643192499</v>
      </c>
      <c r="J113" s="127">
        <v>976.43373493976026</v>
      </c>
      <c r="K113" s="127">
        <v>209.75903614457826</v>
      </c>
      <c r="L113" s="127">
        <v>192.36144578313281</v>
      </c>
      <c r="M113" s="127">
        <v>95.060240963855378</v>
      </c>
      <c r="N113" s="127">
        <v>300.38554216867453</v>
      </c>
      <c r="O113" s="127">
        <v>1173.1686746988007</v>
      </c>
      <c r="P113" s="127">
        <v>0</v>
      </c>
      <c r="Q113" s="127">
        <v>6.0240963855421686E-2</v>
      </c>
      <c r="R113" s="127">
        <v>74.204819277108427</v>
      </c>
      <c r="S113" s="127">
        <v>66.240963855421654</v>
      </c>
      <c r="T113" s="127">
        <v>67.891566265060234</v>
      </c>
      <c r="U113" s="127">
        <v>1265.2771084337439</v>
      </c>
      <c r="V113" s="127">
        <v>706.73493975903671</v>
      </c>
      <c r="W113" s="126">
        <v>946</v>
      </c>
      <c r="X113" s="125" t="s">
        <v>112</v>
      </c>
      <c r="Y113" s="166">
        <v>45498</v>
      </c>
      <c r="Z113" s="167" t="s">
        <v>113</v>
      </c>
      <c r="AA113" s="166" t="s">
        <v>114</v>
      </c>
      <c r="AB113" s="166" t="s">
        <v>115</v>
      </c>
    </row>
    <row r="114" spans="1:28" x14ac:dyDescent="0.35">
      <c r="A114" s="129" t="s">
        <v>501</v>
      </c>
      <c r="B114" s="129" t="s">
        <v>502</v>
      </c>
      <c r="C114" s="129" t="s">
        <v>503</v>
      </c>
      <c r="D114" s="129" t="s">
        <v>504</v>
      </c>
      <c r="E114" s="130">
        <v>2863</v>
      </c>
      <c r="F114" s="129" t="s">
        <v>224</v>
      </c>
      <c r="G114" s="129" t="s">
        <v>149</v>
      </c>
      <c r="H114" s="129" t="s">
        <v>134</v>
      </c>
      <c r="I114" s="128">
        <v>67.9375</v>
      </c>
      <c r="J114" s="127">
        <v>32.638554216867476</v>
      </c>
      <c r="K114" s="127">
        <v>8.2048192771084345</v>
      </c>
      <c r="L114" s="127">
        <v>32.686746987951807</v>
      </c>
      <c r="M114" s="127">
        <v>38.313253012048172</v>
      </c>
      <c r="N114" s="127">
        <v>47.710843373493951</v>
      </c>
      <c r="O114" s="127">
        <v>60.012048192771054</v>
      </c>
      <c r="P114" s="127">
        <v>1.7951807228915659</v>
      </c>
      <c r="Q114" s="127">
        <v>2.3253012048192772</v>
      </c>
      <c r="R114" s="127">
        <v>22.120481927710852</v>
      </c>
      <c r="S114" s="127">
        <v>3.927710843373494</v>
      </c>
      <c r="T114" s="127">
        <v>6.5180722891566267</v>
      </c>
      <c r="U114" s="127">
        <v>79.277108433734995</v>
      </c>
      <c r="V114" s="127">
        <v>60.795180722891565</v>
      </c>
      <c r="W114" s="126" t="s">
        <v>135</v>
      </c>
      <c r="X114" s="125" t="s">
        <v>112</v>
      </c>
      <c r="Y114" s="166">
        <v>45554</v>
      </c>
      <c r="Z114" s="166" t="s">
        <v>113</v>
      </c>
      <c r="AA114" s="166" t="s">
        <v>128</v>
      </c>
      <c r="AB114" s="166" t="s">
        <v>115</v>
      </c>
    </row>
  </sheetData>
  <mergeCells count="13">
    <mergeCell ref="A1:D1"/>
    <mergeCell ref="A2:D2"/>
    <mergeCell ref="A3:D3"/>
    <mergeCell ref="E3:H3"/>
    <mergeCell ref="I3:L3"/>
    <mergeCell ref="U3:X3"/>
    <mergeCell ref="Y3:AB3"/>
    <mergeCell ref="J5:M5"/>
    <mergeCell ref="N5:Q5"/>
    <mergeCell ref="R5:U5"/>
    <mergeCell ref="W5:AB5"/>
    <mergeCell ref="M3:P3"/>
    <mergeCell ref="Q3:T3"/>
  </mergeCells>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158DD-80BE-4F86-9C58-B13210651B99}">
  <sheetPr codeName="Sheet4"/>
  <dimension ref="A1:F28"/>
  <sheetViews>
    <sheetView zoomScaleNormal="100" workbookViewId="0">
      <selection activeCell="G19" sqref="G19"/>
    </sheetView>
  </sheetViews>
  <sheetFormatPr defaultRowHeight="14.5" x14ac:dyDescent="0.35"/>
  <cols>
    <col min="1" max="1" width="52.26953125" customWidth="1"/>
    <col min="2" max="2" width="19" customWidth="1"/>
  </cols>
  <sheetData>
    <row r="1" spans="1:6" ht="26" x14ac:dyDescent="0.35">
      <c r="A1" s="183" t="s">
        <v>5</v>
      </c>
      <c r="B1" s="183"/>
      <c r="C1" s="183"/>
      <c r="D1" s="183"/>
      <c r="E1" s="183"/>
      <c r="F1" s="183"/>
    </row>
    <row r="2" spans="1:6" ht="15" customHeight="1" x14ac:dyDescent="0.35">
      <c r="A2" s="185" t="s">
        <v>749</v>
      </c>
      <c r="B2" s="185"/>
    </row>
    <row r="3" spans="1:6" ht="16" customHeight="1" thickBot="1" x14ac:dyDescent="0.4">
      <c r="A3" s="185"/>
      <c r="B3" s="185"/>
      <c r="C3" s="68"/>
      <c r="D3" s="68"/>
      <c r="E3" s="68"/>
    </row>
    <row r="4" spans="1:6" x14ac:dyDescent="0.35">
      <c r="A4" s="29" t="s">
        <v>506</v>
      </c>
      <c r="B4" s="28" t="s">
        <v>9</v>
      </c>
    </row>
    <row r="5" spans="1:6" ht="15" thickBot="1" x14ac:dyDescent="0.4">
      <c r="A5" s="27" t="s">
        <v>507</v>
      </c>
      <c r="B5" s="26">
        <v>68</v>
      </c>
    </row>
    <row r="6" spans="1:6" ht="15" thickBot="1" x14ac:dyDescent="0.4">
      <c r="A6" s="70" t="s">
        <v>508</v>
      </c>
      <c r="B6" s="69">
        <v>50</v>
      </c>
    </row>
    <row r="7" spans="1:6" ht="15" customHeight="1" x14ac:dyDescent="0.35">
      <c r="A7" s="25" t="s">
        <v>509</v>
      </c>
      <c r="B7" s="24">
        <v>22</v>
      </c>
      <c r="C7" s="23"/>
    </row>
    <row r="8" spans="1:6" ht="15" customHeight="1" thickBot="1" x14ac:dyDescent="0.4">
      <c r="A8" s="22" t="s">
        <v>510</v>
      </c>
      <c r="B8" s="21">
        <v>28</v>
      </c>
      <c r="C8" s="23"/>
    </row>
    <row r="9" spans="1:6" x14ac:dyDescent="0.35">
      <c r="A9" s="20" t="s">
        <v>511</v>
      </c>
      <c r="B9" s="19">
        <v>15</v>
      </c>
    </row>
    <row r="10" spans="1:6" x14ac:dyDescent="0.35">
      <c r="A10" s="18" t="s">
        <v>512</v>
      </c>
      <c r="B10" s="17">
        <v>7</v>
      </c>
    </row>
    <row r="11" spans="1:6" x14ac:dyDescent="0.35">
      <c r="A11" s="18" t="s">
        <v>513</v>
      </c>
      <c r="B11" s="17">
        <v>4</v>
      </c>
    </row>
    <row r="12" spans="1:6" x14ac:dyDescent="0.35">
      <c r="A12" s="18" t="s">
        <v>516</v>
      </c>
      <c r="B12" s="17">
        <v>4</v>
      </c>
    </row>
    <row r="13" spans="1:6" x14ac:dyDescent="0.35">
      <c r="A13" s="18" t="s">
        <v>515</v>
      </c>
      <c r="B13" s="17">
        <v>2</v>
      </c>
    </row>
    <row r="14" spans="1:6" x14ac:dyDescent="0.35">
      <c r="A14" s="18" t="s">
        <v>518</v>
      </c>
      <c r="B14" s="17">
        <v>2</v>
      </c>
    </row>
    <row r="15" spans="1:6" x14ac:dyDescent="0.35">
      <c r="A15" s="18" t="s">
        <v>526</v>
      </c>
      <c r="B15" s="17">
        <v>2</v>
      </c>
    </row>
    <row r="16" spans="1:6" x14ac:dyDescent="0.35">
      <c r="A16" s="18" t="s">
        <v>521</v>
      </c>
      <c r="B16" s="17">
        <v>2</v>
      </c>
    </row>
    <row r="17" spans="1:2" x14ac:dyDescent="0.35">
      <c r="A17" s="18" t="s">
        <v>517</v>
      </c>
      <c r="B17" s="17">
        <v>2</v>
      </c>
    </row>
    <row r="18" spans="1:2" x14ac:dyDescent="0.35">
      <c r="A18" s="18" t="s">
        <v>514</v>
      </c>
      <c r="B18" s="17">
        <v>2</v>
      </c>
    </row>
    <row r="19" spans="1:2" x14ac:dyDescent="0.35">
      <c r="A19" s="18" t="s">
        <v>519</v>
      </c>
      <c r="B19" s="17">
        <v>2</v>
      </c>
    </row>
    <row r="20" spans="1:2" x14ac:dyDescent="0.35">
      <c r="A20" s="18" t="s">
        <v>520</v>
      </c>
      <c r="B20" s="17">
        <v>2</v>
      </c>
    </row>
    <row r="21" spans="1:2" x14ac:dyDescent="0.35">
      <c r="A21" s="18" t="s">
        <v>522</v>
      </c>
      <c r="B21" s="17">
        <v>1</v>
      </c>
    </row>
    <row r="22" spans="1:2" x14ac:dyDescent="0.35">
      <c r="A22" s="18" t="s">
        <v>523</v>
      </c>
      <c r="B22" s="17">
        <v>1</v>
      </c>
    </row>
    <row r="23" spans="1:2" x14ac:dyDescent="0.35">
      <c r="A23" s="18" t="s">
        <v>525</v>
      </c>
      <c r="B23" s="17">
        <v>1</v>
      </c>
    </row>
    <row r="24" spans="1:2" x14ac:dyDescent="0.35">
      <c r="A24" s="18" t="s">
        <v>524</v>
      </c>
      <c r="B24" s="17">
        <v>1</v>
      </c>
    </row>
    <row r="25" spans="1:2" x14ac:dyDescent="0.35">
      <c r="A25" s="184" t="s">
        <v>527</v>
      </c>
      <c r="B25" s="184"/>
    </row>
    <row r="26" spans="1:2" x14ac:dyDescent="0.35">
      <c r="A26" s="184"/>
      <c r="B26" s="184"/>
    </row>
    <row r="27" spans="1:2" x14ac:dyDescent="0.35">
      <c r="A27" s="184"/>
      <c r="B27" s="184"/>
    </row>
    <row r="28" spans="1:2" x14ac:dyDescent="0.35">
      <c r="A28" s="184"/>
      <c r="B28" s="184"/>
    </row>
  </sheetData>
  <mergeCells count="3">
    <mergeCell ref="A1:F1"/>
    <mergeCell ref="A25:B28"/>
    <mergeCell ref="A2:B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E2B92-E294-49BF-8B79-DB46998969A5}">
  <sheetPr codeName="Sheet5"/>
  <dimension ref="A1:X459"/>
  <sheetViews>
    <sheetView topLeftCell="A198" zoomScaleNormal="100" workbookViewId="0">
      <selection activeCell="K6" sqref="K6"/>
    </sheetView>
  </sheetViews>
  <sheetFormatPr defaultRowHeight="14.5" x14ac:dyDescent="0.35"/>
  <cols>
    <col min="1" max="1" width="52.26953125" customWidth="1"/>
    <col min="2" max="2" width="16.1796875" customWidth="1"/>
  </cols>
  <sheetData>
    <row r="1" spans="1:6" ht="26" x14ac:dyDescent="0.35">
      <c r="A1" s="171" t="s">
        <v>5</v>
      </c>
      <c r="B1" s="171"/>
      <c r="C1" s="39"/>
      <c r="D1" s="39"/>
      <c r="E1" s="39"/>
      <c r="F1" s="39"/>
    </row>
    <row r="2" spans="1:6" ht="15" thickBot="1" x14ac:dyDescent="0.4">
      <c r="A2" s="188"/>
      <c r="B2" s="188"/>
    </row>
    <row r="3" spans="1:6" ht="83.15" customHeight="1" thickBot="1" x14ac:dyDescent="0.4">
      <c r="A3" s="186" t="s">
        <v>528</v>
      </c>
      <c r="B3" s="187"/>
    </row>
    <row r="4" spans="1:6" x14ac:dyDescent="0.35">
      <c r="A4" s="33" t="s">
        <v>529</v>
      </c>
      <c r="B4" s="32" t="s">
        <v>530</v>
      </c>
    </row>
    <row r="5" spans="1:6" x14ac:dyDescent="0.35">
      <c r="A5" s="31" t="s">
        <v>364</v>
      </c>
      <c r="B5" s="31">
        <v>121</v>
      </c>
    </row>
    <row r="6" spans="1:6" x14ac:dyDescent="0.35">
      <c r="A6" s="31" t="s">
        <v>362</v>
      </c>
      <c r="B6" s="31">
        <v>88</v>
      </c>
    </row>
    <row r="7" spans="1:6" x14ac:dyDescent="0.35">
      <c r="A7" s="31" t="s">
        <v>164</v>
      </c>
      <c r="B7" s="31">
        <v>36</v>
      </c>
    </row>
    <row r="8" spans="1:6" x14ac:dyDescent="0.35">
      <c r="A8" s="31" t="s">
        <v>175</v>
      </c>
      <c r="B8" s="31">
        <v>33</v>
      </c>
    </row>
    <row r="9" spans="1:6" x14ac:dyDescent="0.35">
      <c r="A9" s="31" t="s">
        <v>260</v>
      </c>
      <c r="B9" s="31">
        <v>18</v>
      </c>
    </row>
    <row r="10" spans="1:6" x14ac:dyDescent="0.35">
      <c r="A10" s="31" t="s">
        <v>249</v>
      </c>
      <c r="B10" s="31">
        <v>18</v>
      </c>
    </row>
    <row r="11" spans="1:6" x14ac:dyDescent="0.35">
      <c r="A11" s="31" t="s">
        <v>337</v>
      </c>
      <c r="B11" s="31">
        <v>17</v>
      </c>
    </row>
    <row r="12" spans="1:6" x14ac:dyDescent="0.35">
      <c r="A12" s="31" t="s">
        <v>263</v>
      </c>
      <c r="B12" s="31">
        <v>17</v>
      </c>
    </row>
    <row r="13" spans="1:6" x14ac:dyDescent="0.35">
      <c r="A13" s="31" t="s">
        <v>185</v>
      </c>
      <c r="B13" s="31">
        <v>16</v>
      </c>
    </row>
    <row r="14" spans="1:6" x14ac:dyDescent="0.35">
      <c r="A14" s="31" t="s">
        <v>228</v>
      </c>
      <c r="B14" s="31">
        <v>15</v>
      </c>
    </row>
    <row r="15" spans="1:6" x14ac:dyDescent="0.35">
      <c r="A15" s="31" t="s">
        <v>270</v>
      </c>
      <c r="B15" s="31">
        <v>12</v>
      </c>
    </row>
    <row r="16" spans="1:6" x14ac:dyDescent="0.35">
      <c r="A16" s="31" t="s">
        <v>463</v>
      </c>
      <c r="B16" s="31">
        <v>11</v>
      </c>
    </row>
    <row r="17" spans="1:2" x14ac:dyDescent="0.35">
      <c r="A17" s="31" t="s">
        <v>426</v>
      </c>
      <c r="B17" s="31">
        <v>11</v>
      </c>
    </row>
    <row r="18" spans="1:2" x14ac:dyDescent="0.35">
      <c r="A18" s="31" t="s">
        <v>374</v>
      </c>
      <c r="B18" s="31">
        <v>11</v>
      </c>
    </row>
    <row r="19" spans="1:2" x14ac:dyDescent="0.35">
      <c r="A19" s="31" t="s">
        <v>498</v>
      </c>
      <c r="B19" s="31">
        <v>11</v>
      </c>
    </row>
    <row r="20" spans="1:2" x14ac:dyDescent="0.35">
      <c r="A20" s="31" t="s">
        <v>308</v>
      </c>
      <c r="B20" s="31">
        <v>11</v>
      </c>
    </row>
    <row r="21" spans="1:2" x14ac:dyDescent="0.35">
      <c r="A21" s="31" t="s">
        <v>399</v>
      </c>
      <c r="B21" s="31">
        <v>9</v>
      </c>
    </row>
    <row r="22" spans="1:2" x14ac:dyDescent="0.35">
      <c r="A22" s="31" t="s">
        <v>281</v>
      </c>
      <c r="B22" s="31">
        <v>9</v>
      </c>
    </row>
    <row r="23" spans="1:2" x14ac:dyDescent="0.35">
      <c r="A23" s="31" t="s">
        <v>367</v>
      </c>
      <c r="B23" s="31">
        <v>9</v>
      </c>
    </row>
    <row r="24" spans="1:2" x14ac:dyDescent="0.35">
      <c r="A24" s="31" t="s">
        <v>240</v>
      </c>
      <c r="B24" s="31">
        <v>9</v>
      </c>
    </row>
    <row r="25" spans="1:2" x14ac:dyDescent="0.35">
      <c r="A25" s="31" t="s">
        <v>151</v>
      </c>
      <c r="B25" s="31">
        <v>7</v>
      </c>
    </row>
    <row r="26" spans="1:2" x14ac:dyDescent="0.35">
      <c r="A26" s="31" t="s">
        <v>180</v>
      </c>
      <c r="B26" s="31">
        <v>7</v>
      </c>
    </row>
    <row r="27" spans="1:2" x14ac:dyDescent="0.35">
      <c r="A27" s="31" t="s">
        <v>483</v>
      </c>
      <c r="B27" s="31">
        <v>7</v>
      </c>
    </row>
    <row r="28" spans="1:2" x14ac:dyDescent="0.35">
      <c r="A28" s="31" t="s">
        <v>386</v>
      </c>
      <c r="B28" s="31">
        <v>4</v>
      </c>
    </row>
    <row r="29" spans="1:2" x14ac:dyDescent="0.35">
      <c r="A29" s="31" t="s">
        <v>402</v>
      </c>
      <c r="B29" s="31">
        <v>4</v>
      </c>
    </row>
    <row r="30" spans="1:2" x14ac:dyDescent="0.35">
      <c r="A30" s="31" t="s">
        <v>266</v>
      </c>
      <c r="B30" s="31">
        <v>3</v>
      </c>
    </row>
    <row r="31" spans="1:2" x14ac:dyDescent="0.35">
      <c r="A31" s="31" t="s">
        <v>205</v>
      </c>
      <c r="B31" s="31">
        <v>3</v>
      </c>
    </row>
    <row r="32" spans="1:2" x14ac:dyDescent="0.35">
      <c r="A32" s="31" t="s">
        <v>292</v>
      </c>
      <c r="B32" s="31">
        <v>3</v>
      </c>
    </row>
    <row r="33" spans="1:2" x14ac:dyDescent="0.35">
      <c r="A33" s="31" t="s">
        <v>140</v>
      </c>
      <c r="B33" s="31">
        <v>3</v>
      </c>
    </row>
    <row r="34" spans="1:2" x14ac:dyDescent="0.35">
      <c r="A34" s="31" t="s">
        <v>356</v>
      </c>
      <c r="B34" s="31">
        <v>3</v>
      </c>
    </row>
    <row r="35" spans="1:2" x14ac:dyDescent="0.35">
      <c r="A35" s="31" t="s">
        <v>156</v>
      </c>
      <c r="B35" s="31">
        <v>3</v>
      </c>
    </row>
    <row r="36" spans="1:2" x14ac:dyDescent="0.35">
      <c r="A36" s="31" t="s">
        <v>129</v>
      </c>
      <c r="B36" s="31">
        <v>2</v>
      </c>
    </row>
    <row r="37" spans="1:2" x14ac:dyDescent="0.35">
      <c r="A37" s="31" t="s">
        <v>189</v>
      </c>
      <c r="B37" s="31">
        <v>2</v>
      </c>
    </row>
    <row r="38" spans="1:2" x14ac:dyDescent="0.35">
      <c r="A38" s="31" t="s">
        <v>531</v>
      </c>
      <c r="B38" s="31">
        <v>2</v>
      </c>
    </row>
    <row r="39" spans="1:2" x14ac:dyDescent="0.35">
      <c r="A39" s="31" t="s">
        <v>301</v>
      </c>
      <c r="B39" s="31">
        <v>2</v>
      </c>
    </row>
    <row r="40" spans="1:2" x14ac:dyDescent="0.35">
      <c r="A40" s="31" t="s">
        <v>450</v>
      </c>
      <c r="B40" s="31">
        <v>1</v>
      </c>
    </row>
    <row r="41" spans="1:2" x14ac:dyDescent="0.35">
      <c r="A41" s="31" t="s">
        <v>532</v>
      </c>
      <c r="B41" s="31">
        <v>1</v>
      </c>
    </row>
    <row r="42" spans="1:2" x14ac:dyDescent="0.35">
      <c r="A42" s="31" t="s">
        <v>252</v>
      </c>
      <c r="B42" s="31">
        <v>1</v>
      </c>
    </row>
    <row r="43" spans="1:2" x14ac:dyDescent="0.35">
      <c r="A43" s="31" t="s">
        <v>242</v>
      </c>
      <c r="B43" s="31">
        <v>1</v>
      </c>
    </row>
    <row r="44" spans="1:2" x14ac:dyDescent="0.35">
      <c r="A44" s="31" t="s">
        <v>277</v>
      </c>
      <c r="B44" s="31">
        <v>1</v>
      </c>
    </row>
    <row r="45" spans="1:2" x14ac:dyDescent="0.35">
      <c r="A45" s="31" t="s">
        <v>533</v>
      </c>
      <c r="B45" s="31">
        <v>1</v>
      </c>
    </row>
    <row r="46" spans="1:2" x14ac:dyDescent="0.35">
      <c r="A46" s="31" t="s">
        <v>460</v>
      </c>
      <c r="B46" s="31">
        <v>1</v>
      </c>
    </row>
    <row r="47" spans="1:2" x14ac:dyDescent="0.35">
      <c r="A47" s="31" t="s">
        <v>419</v>
      </c>
      <c r="B47" s="31">
        <v>1</v>
      </c>
    </row>
    <row r="48" spans="1:2" x14ac:dyDescent="0.35">
      <c r="A48" s="31" t="s">
        <v>472</v>
      </c>
      <c r="B48" s="31">
        <v>1</v>
      </c>
    </row>
    <row r="49" spans="1:2" x14ac:dyDescent="0.35">
      <c r="A49" s="31" t="s">
        <v>422</v>
      </c>
      <c r="B49" s="31">
        <v>1</v>
      </c>
    </row>
    <row r="50" spans="1:2" x14ac:dyDescent="0.35">
      <c r="A50" s="31" t="s">
        <v>329</v>
      </c>
      <c r="B50" s="31">
        <v>1</v>
      </c>
    </row>
    <row r="51" spans="1:2" x14ac:dyDescent="0.35">
      <c r="A51" s="31" t="s">
        <v>201</v>
      </c>
      <c r="B51" s="31">
        <v>1</v>
      </c>
    </row>
    <row r="52" spans="1:2" x14ac:dyDescent="0.35">
      <c r="A52" s="31" t="s">
        <v>220</v>
      </c>
      <c r="B52" s="31">
        <v>1</v>
      </c>
    </row>
    <row r="53" spans="1:2" x14ac:dyDescent="0.35">
      <c r="A53" s="31" t="s">
        <v>429</v>
      </c>
      <c r="B53" s="31">
        <v>1</v>
      </c>
    </row>
    <row r="54" spans="1:2" x14ac:dyDescent="0.35">
      <c r="A54" s="34" t="s">
        <v>534</v>
      </c>
      <c r="B54" s="34">
        <v>551</v>
      </c>
    </row>
    <row r="55" spans="1:2" x14ac:dyDescent="0.35">
      <c r="A55" s="121"/>
      <c r="B55" s="121"/>
    </row>
    <row r="57" spans="1:2" ht="15.65" customHeight="1" x14ac:dyDescent="0.35">
      <c r="A57" s="186" t="s">
        <v>535</v>
      </c>
      <c r="B57" s="187"/>
    </row>
    <row r="58" spans="1:2" x14ac:dyDescent="0.35">
      <c r="A58" s="33" t="s">
        <v>529</v>
      </c>
      <c r="B58" s="32" t="s">
        <v>530</v>
      </c>
    </row>
    <row r="59" spans="1:2" x14ac:dyDescent="0.35">
      <c r="A59" s="31" t="s">
        <v>364</v>
      </c>
      <c r="B59" s="31">
        <v>134</v>
      </c>
    </row>
    <row r="60" spans="1:2" x14ac:dyDescent="0.35">
      <c r="A60" s="31" t="s">
        <v>362</v>
      </c>
      <c r="B60" s="31">
        <v>83</v>
      </c>
    </row>
    <row r="61" spans="1:2" x14ac:dyDescent="0.35">
      <c r="A61" s="31" t="s">
        <v>175</v>
      </c>
      <c r="B61" s="31">
        <v>40</v>
      </c>
    </row>
    <row r="62" spans="1:2" x14ac:dyDescent="0.35">
      <c r="A62" s="31" t="s">
        <v>164</v>
      </c>
      <c r="B62" s="31">
        <v>32</v>
      </c>
    </row>
    <row r="63" spans="1:2" x14ac:dyDescent="0.35">
      <c r="A63" s="31" t="s">
        <v>185</v>
      </c>
      <c r="B63" s="31">
        <v>29</v>
      </c>
    </row>
    <row r="64" spans="1:2" x14ac:dyDescent="0.35">
      <c r="A64" s="31" t="s">
        <v>260</v>
      </c>
      <c r="B64" s="31">
        <v>21</v>
      </c>
    </row>
    <row r="65" spans="1:2" x14ac:dyDescent="0.35">
      <c r="A65" s="31" t="s">
        <v>337</v>
      </c>
      <c r="B65" s="31">
        <v>15</v>
      </c>
    </row>
    <row r="66" spans="1:2" x14ac:dyDescent="0.35">
      <c r="A66" s="31" t="s">
        <v>426</v>
      </c>
      <c r="B66" s="31">
        <v>14</v>
      </c>
    </row>
    <row r="67" spans="1:2" x14ac:dyDescent="0.35">
      <c r="A67" s="31" t="s">
        <v>308</v>
      </c>
      <c r="B67" s="31">
        <v>14</v>
      </c>
    </row>
    <row r="68" spans="1:2" x14ac:dyDescent="0.35">
      <c r="A68" s="31" t="s">
        <v>228</v>
      </c>
      <c r="B68" s="31">
        <v>13</v>
      </c>
    </row>
    <row r="69" spans="1:2" x14ac:dyDescent="0.35">
      <c r="A69" s="31" t="s">
        <v>536</v>
      </c>
      <c r="B69" s="31">
        <v>12</v>
      </c>
    </row>
    <row r="70" spans="1:2" x14ac:dyDescent="0.35">
      <c r="A70" s="31" t="s">
        <v>249</v>
      </c>
      <c r="B70" s="31">
        <v>12</v>
      </c>
    </row>
    <row r="71" spans="1:2" x14ac:dyDescent="0.35">
      <c r="A71" s="31" t="s">
        <v>270</v>
      </c>
      <c r="B71" s="31">
        <v>11</v>
      </c>
    </row>
    <row r="72" spans="1:2" x14ac:dyDescent="0.35">
      <c r="A72" s="31" t="s">
        <v>367</v>
      </c>
      <c r="B72" s="31">
        <v>10</v>
      </c>
    </row>
    <row r="73" spans="1:2" x14ac:dyDescent="0.35">
      <c r="A73" s="31" t="s">
        <v>399</v>
      </c>
      <c r="B73" s="31">
        <v>9</v>
      </c>
    </row>
    <row r="74" spans="1:2" x14ac:dyDescent="0.35">
      <c r="A74" s="31" t="s">
        <v>463</v>
      </c>
      <c r="B74" s="31">
        <v>9</v>
      </c>
    </row>
    <row r="75" spans="1:2" x14ac:dyDescent="0.35">
      <c r="A75" s="31" t="s">
        <v>469</v>
      </c>
      <c r="B75" s="31">
        <v>9</v>
      </c>
    </row>
    <row r="76" spans="1:2" x14ac:dyDescent="0.35">
      <c r="A76" s="31" t="s">
        <v>281</v>
      </c>
      <c r="B76" s="31">
        <v>9</v>
      </c>
    </row>
    <row r="77" spans="1:2" x14ac:dyDescent="0.35">
      <c r="A77" s="31" t="s">
        <v>151</v>
      </c>
      <c r="B77" s="31">
        <v>8</v>
      </c>
    </row>
    <row r="78" spans="1:2" x14ac:dyDescent="0.35">
      <c r="A78" s="31" t="s">
        <v>180</v>
      </c>
      <c r="B78" s="31">
        <v>8</v>
      </c>
    </row>
    <row r="79" spans="1:2" x14ac:dyDescent="0.35">
      <c r="A79" s="31" t="s">
        <v>196</v>
      </c>
      <c r="B79" s="31">
        <v>7</v>
      </c>
    </row>
    <row r="80" spans="1:2" x14ac:dyDescent="0.35">
      <c r="A80" s="31" t="s">
        <v>240</v>
      </c>
      <c r="B80" s="31">
        <v>7</v>
      </c>
    </row>
    <row r="81" spans="1:2" x14ac:dyDescent="0.35">
      <c r="A81" s="31" t="s">
        <v>498</v>
      </c>
      <c r="B81" s="31">
        <v>7</v>
      </c>
    </row>
    <row r="82" spans="1:2" x14ac:dyDescent="0.35">
      <c r="A82" s="31" t="s">
        <v>422</v>
      </c>
      <c r="B82" s="31">
        <v>6</v>
      </c>
    </row>
    <row r="83" spans="1:2" x14ac:dyDescent="0.35">
      <c r="A83" s="31" t="s">
        <v>263</v>
      </c>
      <c r="B83" s="31">
        <v>6</v>
      </c>
    </row>
    <row r="84" spans="1:2" x14ac:dyDescent="0.35">
      <c r="A84" s="31" t="s">
        <v>266</v>
      </c>
      <c r="B84" s="31">
        <v>5</v>
      </c>
    </row>
    <row r="85" spans="1:2" x14ac:dyDescent="0.35">
      <c r="A85" s="31" t="s">
        <v>386</v>
      </c>
      <c r="B85" s="31">
        <v>5</v>
      </c>
    </row>
    <row r="86" spans="1:2" x14ac:dyDescent="0.35">
      <c r="A86" s="31" t="s">
        <v>483</v>
      </c>
      <c r="B86" s="31">
        <v>3</v>
      </c>
    </row>
    <row r="87" spans="1:2" x14ac:dyDescent="0.35">
      <c r="A87" s="31" t="s">
        <v>292</v>
      </c>
      <c r="B87" s="31">
        <v>3</v>
      </c>
    </row>
    <row r="88" spans="1:2" x14ac:dyDescent="0.35">
      <c r="A88" s="31" t="s">
        <v>156</v>
      </c>
      <c r="B88" s="31">
        <v>3</v>
      </c>
    </row>
    <row r="89" spans="1:2" x14ac:dyDescent="0.35">
      <c r="A89" s="31" t="s">
        <v>140</v>
      </c>
      <c r="B89" s="31">
        <v>3</v>
      </c>
    </row>
    <row r="90" spans="1:2" x14ac:dyDescent="0.35">
      <c r="A90" s="31" t="s">
        <v>402</v>
      </c>
      <c r="B90" s="31">
        <v>3</v>
      </c>
    </row>
    <row r="91" spans="1:2" x14ac:dyDescent="0.35">
      <c r="A91" s="31" t="s">
        <v>537</v>
      </c>
      <c r="B91" s="31">
        <v>3</v>
      </c>
    </row>
    <row r="92" spans="1:2" x14ac:dyDescent="0.35">
      <c r="A92" s="31" t="s">
        <v>129</v>
      </c>
      <c r="B92" s="31">
        <v>2</v>
      </c>
    </row>
    <row r="93" spans="1:2" x14ac:dyDescent="0.35">
      <c r="A93" s="31" t="s">
        <v>265</v>
      </c>
      <c r="B93" s="31">
        <v>2</v>
      </c>
    </row>
    <row r="94" spans="1:2" x14ac:dyDescent="0.35">
      <c r="A94" s="31" t="s">
        <v>189</v>
      </c>
      <c r="B94" s="31">
        <v>2</v>
      </c>
    </row>
    <row r="95" spans="1:2" x14ac:dyDescent="0.35">
      <c r="A95" s="31" t="s">
        <v>450</v>
      </c>
      <c r="B95" s="31">
        <v>2</v>
      </c>
    </row>
    <row r="96" spans="1:2" x14ac:dyDescent="0.35">
      <c r="A96" s="31" t="s">
        <v>531</v>
      </c>
      <c r="B96" s="31">
        <v>2</v>
      </c>
    </row>
    <row r="97" spans="1:2" x14ac:dyDescent="0.35">
      <c r="A97" s="31" t="s">
        <v>301</v>
      </c>
      <c r="B97" s="31">
        <v>2</v>
      </c>
    </row>
    <row r="98" spans="1:2" x14ac:dyDescent="0.35">
      <c r="A98" s="31" t="s">
        <v>472</v>
      </c>
      <c r="B98" s="31">
        <v>1</v>
      </c>
    </row>
    <row r="99" spans="1:2" x14ac:dyDescent="0.35">
      <c r="A99" s="31" t="s">
        <v>201</v>
      </c>
      <c r="B99" s="31">
        <v>1</v>
      </c>
    </row>
    <row r="100" spans="1:2" x14ac:dyDescent="0.35">
      <c r="A100" s="31" t="s">
        <v>533</v>
      </c>
      <c r="B100" s="31">
        <v>1</v>
      </c>
    </row>
    <row r="101" spans="1:2" x14ac:dyDescent="0.35">
      <c r="A101" s="31" t="s">
        <v>205</v>
      </c>
      <c r="B101" s="31">
        <v>1</v>
      </c>
    </row>
    <row r="102" spans="1:2" x14ac:dyDescent="0.35">
      <c r="A102" s="31" t="s">
        <v>356</v>
      </c>
      <c r="B102" s="31">
        <v>1</v>
      </c>
    </row>
    <row r="103" spans="1:2" x14ac:dyDescent="0.35">
      <c r="A103" s="31" t="s">
        <v>429</v>
      </c>
      <c r="B103" s="31">
        <v>1</v>
      </c>
    </row>
    <row r="104" spans="1:2" x14ac:dyDescent="0.35">
      <c r="A104" s="31" t="s">
        <v>532</v>
      </c>
      <c r="B104" s="31">
        <v>1</v>
      </c>
    </row>
    <row r="105" spans="1:2" x14ac:dyDescent="0.35">
      <c r="A105" s="31" t="s">
        <v>340</v>
      </c>
      <c r="B105" s="31">
        <v>1</v>
      </c>
    </row>
    <row r="106" spans="1:2" x14ac:dyDescent="0.35">
      <c r="A106" s="31" t="s">
        <v>220</v>
      </c>
      <c r="B106" s="31">
        <v>1</v>
      </c>
    </row>
    <row r="107" spans="1:2" x14ac:dyDescent="0.35">
      <c r="A107" s="31" t="s">
        <v>460</v>
      </c>
      <c r="B107" s="31">
        <v>1</v>
      </c>
    </row>
    <row r="108" spans="1:2" x14ac:dyDescent="0.35">
      <c r="A108" s="31" t="s">
        <v>242</v>
      </c>
      <c r="B108" s="31">
        <v>1</v>
      </c>
    </row>
    <row r="109" spans="1:2" x14ac:dyDescent="0.35">
      <c r="A109" s="34" t="s">
        <v>534</v>
      </c>
      <c r="B109" s="34">
        <v>576</v>
      </c>
    </row>
    <row r="110" spans="1:2" x14ac:dyDescent="0.35">
      <c r="A110" s="121"/>
      <c r="B110" s="121"/>
    </row>
    <row r="112" spans="1:2" ht="16.5" customHeight="1" thickBot="1" x14ac:dyDescent="0.4">
      <c r="A112" s="186" t="s">
        <v>538</v>
      </c>
      <c r="B112" s="187"/>
    </row>
    <row r="113" spans="1:2" x14ac:dyDescent="0.35">
      <c r="A113" s="33" t="s">
        <v>529</v>
      </c>
      <c r="B113" s="32" t="s">
        <v>530</v>
      </c>
    </row>
    <row r="114" spans="1:2" x14ac:dyDescent="0.35">
      <c r="A114" s="31" t="s">
        <v>364</v>
      </c>
      <c r="B114" s="31">
        <v>140</v>
      </c>
    </row>
    <row r="115" spans="1:2" x14ac:dyDescent="0.35">
      <c r="A115" s="31" t="s">
        <v>362</v>
      </c>
      <c r="B115" s="31">
        <v>100</v>
      </c>
    </row>
    <row r="116" spans="1:2" x14ac:dyDescent="0.35">
      <c r="A116" s="31" t="s">
        <v>175</v>
      </c>
      <c r="B116" s="31">
        <v>47</v>
      </c>
    </row>
    <row r="117" spans="1:2" x14ac:dyDescent="0.35">
      <c r="A117" s="31" t="s">
        <v>164</v>
      </c>
      <c r="B117" s="31">
        <v>35</v>
      </c>
    </row>
    <row r="118" spans="1:2" x14ac:dyDescent="0.35">
      <c r="A118" s="31" t="s">
        <v>185</v>
      </c>
      <c r="B118" s="31">
        <v>28</v>
      </c>
    </row>
    <row r="119" spans="1:2" x14ac:dyDescent="0.35">
      <c r="A119" s="31" t="s">
        <v>422</v>
      </c>
      <c r="B119" s="31">
        <v>26</v>
      </c>
    </row>
    <row r="120" spans="1:2" x14ac:dyDescent="0.35">
      <c r="A120" s="31" t="s">
        <v>308</v>
      </c>
      <c r="B120" s="31">
        <v>18</v>
      </c>
    </row>
    <row r="121" spans="1:2" x14ac:dyDescent="0.35">
      <c r="A121" s="31" t="s">
        <v>463</v>
      </c>
      <c r="B121" s="31">
        <v>17</v>
      </c>
    </row>
    <row r="122" spans="1:2" x14ac:dyDescent="0.35">
      <c r="A122" s="31" t="s">
        <v>281</v>
      </c>
      <c r="B122" s="31">
        <v>14</v>
      </c>
    </row>
    <row r="123" spans="1:2" x14ac:dyDescent="0.35">
      <c r="A123" s="31" t="s">
        <v>249</v>
      </c>
      <c r="B123" s="31">
        <v>13</v>
      </c>
    </row>
    <row r="124" spans="1:2" x14ac:dyDescent="0.35">
      <c r="A124" s="31" t="s">
        <v>260</v>
      </c>
      <c r="B124" s="31">
        <v>13</v>
      </c>
    </row>
    <row r="125" spans="1:2" x14ac:dyDescent="0.35">
      <c r="A125" s="31" t="s">
        <v>536</v>
      </c>
      <c r="B125" s="31">
        <v>12</v>
      </c>
    </row>
    <row r="126" spans="1:2" x14ac:dyDescent="0.35">
      <c r="A126" s="31" t="s">
        <v>426</v>
      </c>
      <c r="B126" s="31">
        <v>11</v>
      </c>
    </row>
    <row r="127" spans="1:2" x14ac:dyDescent="0.35">
      <c r="A127" s="31" t="s">
        <v>270</v>
      </c>
      <c r="B127" s="31">
        <v>11</v>
      </c>
    </row>
    <row r="128" spans="1:2" x14ac:dyDescent="0.35">
      <c r="A128" s="31" t="s">
        <v>337</v>
      </c>
      <c r="B128" s="31">
        <v>11</v>
      </c>
    </row>
    <row r="129" spans="1:2" x14ac:dyDescent="0.35">
      <c r="A129" s="31" t="s">
        <v>240</v>
      </c>
      <c r="B129" s="31">
        <v>9</v>
      </c>
    </row>
    <row r="130" spans="1:2" x14ac:dyDescent="0.35">
      <c r="A130" s="31" t="s">
        <v>469</v>
      </c>
      <c r="B130" s="31">
        <v>9</v>
      </c>
    </row>
    <row r="131" spans="1:2" x14ac:dyDescent="0.35">
      <c r="A131" s="31" t="s">
        <v>180</v>
      </c>
      <c r="B131" s="31">
        <v>9</v>
      </c>
    </row>
    <row r="132" spans="1:2" x14ac:dyDescent="0.35">
      <c r="A132" s="31" t="s">
        <v>228</v>
      </c>
      <c r="B132" s="31">
        <v>8</v>
      </c>
    </row>
    <row r="133" spans="1:2" x14ac:dyDescent="0.35">
      <c r="A133" s="31" t="s">
        <v>498</v>
      </c>
      <c r="B133" s="31">
        <v>8</v>
      </c>
    </row>
    <row r="134" spans="1:2" x14ac:dyDescent="0.35">
      <c r="A134" s="31" t="s">
        <v>263</v>
      </c>
      <c r="B134" s="31">
        <v>7</v>
      </c>
    </row>
    <row r="135" spans="1:2" x14ac:dyDescent="0.35">
      <c r="A135" s="31" t="s">
        <v>151</v>
      </c>
      <c r="B135" s="31">
        <v>6</v>
      </c>
    </row>
    <row r="136" spans="1:2" x14ac:dyDescent="0.35">
      <c r="A136" s="31" t="s">
        <v>367</v>
      </c>
      <c r="B136" s="31">
        <v>5</v>
      </c>
    </row>
    <row r="137" spans="1:2" x14ac:dyDescent="0.35">
      <c r="A137" s="31" t="s">
        <v>266</v>
      </c>
      <c r="B137" s="31">
        <v>5</v>
      </c>
    </row>
    <row r="138" spans="1:2" x14ac:dyDescent="0.35">
      <c r="A138" s="31" t="s">
        <v>399</v>
      </c>
      <c r="B138" s="31">
        <v>5</v>
      </c>
    </row>
    <row r="139" spans="1:2" x14ac:dyDescent="0.35">
      <c r="A139" s="31" t="s">
        <v>386</v>
      </c>
      <c r="B139" s="31">
        <v>5</v>
      </c>
    </row>
    <row r="140" spans="1:2" x14ac:dyDescent="0.35">
      <c r="A140" s="31" t="s">
        <v>292</v>
      </c>
      <c r="B140" s="31">
        <v>4</v>
      </c>
    </row>
    <row r="141" spans="1:2" x14ac:dyDescent="0.35">
      <c r="A141" s="31" t="s">
        <v>140</v>
      </c>
      <c r="B141" s="31">
        <v>4</v>
      </c>
    </row>
    <row r="142" spans="1:2" x14ac:dyDescent="0.35">
      <c r="A142" s="31" t="s">
        <v>402</v>
      </c>
      <c r="B142" s="31">
        <v>3</v>
      </c>
    </row>
    <row r="143" spans="1:2" x14ac:dyDescent="0.35">
      <c r="A143" s="31" t="s">
        <v>483</v>
      </c>
      <c r="B143" s="31">
        <v>3</v>
      </c>
    </row>
    <row r="144" spans="1:2" x14ac:dyDescent="0.35">
      <c r="A144" s="31" t="s">
        <v>196</v>
      </c>
      <c r="B144" s="31">
        <v>3</v>
      </c>
    </row>
    <row r="145" spans="1:2" x14ac:dyDescent="0.35">
      <c r="A145" s="31" t="s">
        <v>156</v>
      </c>
      <c r="B145" s="31">
        <v>3</v>
      </c>
    </row>
    <row r="146" spans="1:2" x14ac:dyDescent="0.35">
      <c r="A146" s="31" t="s">
        <v>129</v>
      </c>
      <c r="B146" s="31">
        <v>2</v>
      </c>
    </row>
    <row r="147" spans="1:2" x14ac:dyDescent="0.35">
      <c r="A147" s="31" t="s">
        <v>205</v>
      </c>
      <c r="B147" s="31">
        <v>2</v>
      </c>
    </row>
    <row r="148" spans="1:2" x14ac:dyDescent="0.35">
      <c r="A148" s="31" t="s">
        <v>532</v>
      </c>
      <c r="B148" s="31">
        <v>2</v>
      </c>
    </row>
    <row r="149" spans="1:2" x14ac:dyDescent="0.35">
      <c r="A149" s="31" t="s">
        <v>265</v>
      </c>
      <c r="B149" s="31">
        <v>2</v>
      </c>
    </row>
    <row r="150" spans="1:2" x14ac:dyDescent="0.35">
      <c r="A150" s="31" t="s">
        <v>531</v>
      </c>
      <c r="B150" s="31">
        <v>2</v>
      </c>
    </row>
    <row r="151" spans="1:2" x14ac:dyDescent="0.35">
      <c r="A151" s="31" t="s">
        <v>301</v>
      </c>
      <c r="B151" s="31">
        <v>2</v>
      </c>
    </row>
    <row r="152" spans="1:2" x14ac:dyDescent="0.35">
      <c r="A152" s="31" t="s">
        <v>189</v>
      </c>
      <c r="B152" s="31">
        <v>2</v>
      </c>
    </row>
    <row r="153" spans="1:2" x14ac:dyDescent="0.35">
      <c r="A153" s="31" t="s">
        <v>431</v>
      </c>
      <c r="B153" s="31">
        <v>1</v>
      </c>
    </row>
    <row r="154" spans="1:2" x14ac:dyDescent="0.35">
      <c r="A154" s="31" t="s">
        <v>340</v>
      </c>
      <c r="B154" s="31">
        <v>1</v>
      </c>
    </row>
    <row r="155" spans="1:2" x14ac:dyDescent="0.35">
      <c r="A155" s="31" t="s">
        <v>201</v>
      </c>
      <c r="B155" s="31">
        <v>1</v>
      </c>
    </row>
    <row r="156" spans="1:2" x14ac:dyDescent="0.35">
      <c r="A156" s="31" t="s">
        <v>429</v>
      </c>
      <c r="B156" s="31">
        <v>1</v>
      </c>
    </row>
    <row r="157" spans="1:2" x14ac:dyDescent="0.35">
      <c r="A157" s="31" t="s">
        <v>356</v>
      </c>
      <c r="B157" s="31">
        <v>1</v>
      </c>
    </row>
    <row r="158" spans="1:2" x14ac:dyDescent="0.35">
      <c r="A158" s="31" t="s">
        <v>450</v>
      </c>
      <c r="B158" s="31">
        <v>1</v>
      </c>
    </row>
    <row r="159" spans="1:2" x14ac:dyDescent="0.35">
      <c r="A159" s="31" t="s">
        <v>408</v>
      </c>
      <c r="B159" s="31">
        <v>1</v>
      </c>
    </row>
    <row r="160" spans="1:2" x14ac:dyDescent="0.35">
      <c r="A160" s="31" t="s">
        <v>460</v>
      </c>
      <c r="B160" s="31">
        <v>1</v>
      </c>
    </row>
    <row r="161" spans="1:2" x14ac:dyDescent="0.35">
      <c r="A161" s="31" t="s">
        <v>242</v>
      </c>
      <c r="B161" s="31">
        <v>1</v>
      </c>
    </row>
    <row r="162" spans="1:2" x14ac:dyDescent="0.35">
      <c r="A162" s="31" t="s">
        <v>322</v>
      </c>
      <c r="B162" s="31">
        <v>1</v>
      </c>
    </row>
    <row r="163" spans="1:2" x14ac:dyDescent="0.35">
      <c r="A163" s="31" t="s">
        <v>272</v>
      </c>
      <c r="B163" s="31">
        <v>1</v>
      </c>
    </row>
    <row r="164" spans="1:2" x14ac:dyDescent="0.35">
      <c r="A164" s="31" t="s">
        <v>533</v>
      </c>
      <c r="B164" s="31">
        <v>1</v>
      </c>
    </row>
    <row r="165" spans="1:2" x14ac:dyDescent="0.35">
      <c r="A165" s="31" t="s">
        <v>472</v>
      </c>
      <c r="B165" s="31">
        <v>1</v>
      </c>
    </row>
    <row r="166" spans="1:2" x14ac:dyDescent="0.35">
      <c r="A166" s="31" t="s">
        <v>537</v>
      </c>
      <c r="B166" s="31">
        <v>1</v>
      </c>
    </row>
    <row r="167" spans="1:2" x14ac:dyDescent="0.35">
      <c r="A167" s="34" t="s">
        <v>534</v>
      </c>
      <c r="B167" s="34">
        <v>620</v>
      </c>
    </row>
    <row r="169" spans="1:2" ht="15" thickBot="1" x14ac:dyDescent="0.4"/>
    <row r="170" spans="1:2" ht="15.65" customHeight="1" thickBot="1" x14ac:dyDescent="0.4">
      <c r="A170" s="186" t="s">
        <v>539</v>
      </c>
      <c r="B170" s="187"/>
    </row>
    <row r="171" spans="1:2" x14ac:dyDescent="0.35">
      <c r="A171" s="33" t="s">
        <v>529</v>
      </c>
      <c r="B171" s="32" t="s">
        <v>530</v>
      </c>
    </row>
    <row r="172" spans="1:2" x14ac:dyDescent="0.35">
      <c r="A172" s="31" t="s">
        <v>364</v>
      </c>
      <c r="B172" s="31">
        <v>152</v>
      </c>
    </row>
    <row r="173" spans="1:2" x14ac:dyDescent="0.35">
      <c r="A173" s="31" t="s">
        <v>362</v>
      </c>
      <c r="B173" s="31">
        <v>82</v>
      </c>
    </row>
    <row r="174" spans="1:2" x14ac:dyDescent="0.35">
      <c r="A174" s="31" t="s">
        <v>164</v>
      </c>
      <c r="B174" s="31">
        <v>35</v>
      </c>
    </row>
    <row r="175" spans="1:2" x14ac:dyDescent="0.35">
      <c r="A175" s="31" t="s">
        <v>185</v>
      </c>
      <c r="B175" s="31">
        <v>29</v>
      </c>
    </row>
    <row r="176" spans="1:2" x14ac:dyDescent="0.35">
      <c r="A176" s="31" t="s">
        <v>422</v>
      </c>
      <c r="B176" s="31">
        <v>27</v>
      </c>
    </row>
    <row r="177" spans="1:2" x14ac:dyDescent="0.35">
      <c r="A177" s="31" t="s">
        <v>175</v>
      </c>
      <c r="B177" s="31">
        <v>22</v>
      </c>
    </row>
    <row r="178" spans="1:2" x14ac:dyDescent="0.35">
      <c r="A178" s="31" t="s">
        <v>337</v>
      </c>
      <c r="B178" s="31">
        <v>20</v>
      </c>
    </row>
    <row r="179" spans="1:2" x14ac:dyDescent="0.35">
      <c r="A179" s="31" t="s">
        <v>249</v>
      </c>
      <c r="B179" s="31">
        <v>15</v>
      </c>
    </row>
    <row r="180" spans="1:2" x14ac:dyDescent="0.35">
      <c r="A180" s="31" t="s">
        <v>463</v>
      </c>
      <c r="B180" s="31">
        <v>14</v>
      </c>
    </row>
    <row r="181" spans="1:2" x14ac:dyDescent="0.35">
      <c r="A181" s="31" t="s">
        <v>263</v>
      </c>
      <c r="B181" s="31">
        <v>12</v>
      </c>
    </row>
    <row r="182" spans="1:2" x14ac:dyDescent="0.35">
      <c r="A182" s="31" t="s">
        <v>540</v>
      </c>
      <c r="B182" s="31">
        <v>12</v>
      </c>
    </row>
    <row r="183" spans="1:2" x14ac:dyDescent="0.35">
      <c r="A183" s="31" t="s">
        <v>260</v>
      </c>
      <c r="B183" s="31">
        <v>12</v>
      </c>
    </row>
    <row r="184" spans="1:2" x14ac:dyDescent="0.35">
      <c r="A184" s="31" t="s">
        <v>308</v>
      </c>
      <c r="B184" s="31">
        <v>12</v>
      </c>
    </row>
    <row r="185" spans="1:2" x14ac:dyDescent="0.35">
      <c r="A185" s="31" t="s">
        <v>367</v>
      </c>
      <c r="B185" s="31">
        <v>11</v>
      </c>
    </row>
    <row r="186" spans="1:2" x14ac:dyDescent="0.35">
      <c r="A186" s="31" t="s">
        <v>270</v>
      </c>
      <c r="B186" s="31">
        <v>11</v>
      </c>
    </row>
    <row r="187" spans="1:2" x14ac:dyDescent="0.35">
      <c r="A187" s="31" t="s">
        <v>426</v>
      </c>
      <c r="B187" s="31">
        <v>10</v>
      </c>
    </row>
    <row r="188" spans="1:2" x14ac:dyDescent="0.35">
      <c r="A188" s="31" t="s">
        <v>281</v>
      </c>
      <c r="B188" s="31">
        <v>10</v>
      </c>
    </row>
    <row r="189" spans="1:2" x14ac:dyDescent="0.35">
      <c r="A189" s="31" t="s">
        <v>498</v>
      </c>
      <c r="B189" s="31">
        <v>9</v>
      </c>
    </row>
    <row r="190" spans="1:2" x14ac:dyDescent="0.35">
      <c r="A190" s="31" t="s">
        <v>140</v>
      </c>
      <c r="B190" s="31">
        <v>7</v>
      </c>
    </row>
    <row r="191" spans="1:2" x14ac:dyDescent="0.35">
      <c r="A191" s="31" t="s">
        <v>228</v>
      </c>
      <c r="B191" s="31">
        <v>7</v>
      </c>
    </row>
    <row r="192" spans="1:2" x14ac:dyDescent="0.35">
      <c r="A192" s="31" t="s">
        <v>292</v>
      </c>
      <c r="B192" s="31">
        <v>6</v>
      </c>
    </row>
    <row r="193" spans="1:2" x14ac:dyDescent="0.35">
      <c r="A193" s="31" t="s">
        <v>151</v>
      </c>
      <c r="B193" s="31">
        <v>6</v>
      </c>
    </row>
    <row r="194" spans="1:2" x14ac:dyDescent="0.35">
      <c r="A194" s="31" t="s">
        <v>240</v>
      </c>
      <c r="B194" s="31">
        <v>5</v>
      </c>
    </row>
    <row r="195" spans="1:2" x14ac:dyDescent="0.35">
      <c r="A195" s="31" t="s">
        <v>266</v>
      </c>
      <c r="B195" s="31">
        <v>5</v>
      </c>
    </row>
    <row r="196" spans="1:2" x14ac:dyDescent="0.35">
      <c r="A196" s="31" t="s">
        <v>386</v>
      </c>
      <c r="B196" s="31">
        <v>5</v>
      </c>
    </row>
    <row r="197" spans="1:2" x14ac:dyDescent="0.35">
      <c r="A197" s="31" t="s">
        <v>156</v>
      </c>
      <c r="B197" s="31">
        <v>4</v>
      </c>
    </row>
    <row r="198" spans="1:2" x14ac:dyDescent="0.35">
      <c r="A198" s="31" t="s">
        <v>322</v>
      </c>
      <c r="B198" s="31">
        <v>4</v>
      </c>
    </row>
    <row r="199" spans="1:2" x14ac:dyDescent="0.35">
      <c r="A199" s="31" t="s">
        <v>483</v>
      </c>
      <c r="B199" s="31">
        <v>3</v>
      </c>
    </row>
    <row r="200" spans="1:2" x14ac:dyDescent="0.35">
      <c r="A200" s="31" t="s">
        <v>301</v>
      </c>
      <c r="B200" s="31">
        <v>3</v>
      </c>
    </row>
    <row r="201" spans="1:2" x14ac:dyDescent="0.35">
      <c r="A201" s="31" t="s">
        <v>472</v>
      </c>
      <c r="B201" s="31">
        <v>3</v>
      </c>
    </row>
    <row r="202" spans="1:2" x14ac:dyDescent="0.35">
      <c r="A202" s="31" t="s">
        <v>180</v>
      </c>
      <c r="B202" s="31">
        <v>3</v>
      </c>
    </row>
    <row r="203" spans="1:2" x14ac:dyDescent="0.35">
      <c r="A203" s="31" t="s">
        <v>265</v>
      </c>
      <c r="B203" s="31">
        <v>3</v>
      </c>
    </row>
    <row r="204" spans="1:2" x14ac:dyDescent="0.35">
      <c r="A204" s="31" t="s">
        <v>402</v>
      </c>
      <c r="B204" s="31">
        <v>3</v>
      </c>
    </row>
    <row r="205" spans="1:2" x14ac:dyDescent="0.35">
      <c r="A205" s="31" t="s">
        <v>532</v>
      </c>
      <c r="B205" s="31">
        <v>2</v>
      </c>
    </row>
    <row r="206" spans="1:2" x14ac:dyDescent="0.35">
      <c r="A206" s="31" t="s">
        <v>450</v>
      </c>
      <c r="B206" s="31">
        <v>2</v>
      </c>
    </row>
    <row r="207" spans="1:2" x14ac:dyDescent="0.35">
      <c r="A207" s="31" t="s">
        <v>189</v>
      </c>
      <c r="B207" s="31">
        <v>2</v>
      </c>
    </row>
    <row r="208" spans="1:2" x14ac:dyDescent="0.35">
      <c r="A208" s="31" t="s">
        <v>537</v>
      </c>
      <c r="B208" s="31">
        <v>2</v>
      </c>
    </row>
    <row r="209" spans="1:2" x14ac:dyDescent="0.35">
      <c r="A209" s="31" t="s">
        <v>469</v>
      </c>
      <c r="B209" s="31">
        <v>2</v>
      </c>
    </row>
    <row r="210" spans="1:2" x14ac:dyDescent="0.35">
      <c r="A210" s="31" t="s">
        <v>531</v>
      </c>
      <c r="B210" s="31">
        <v>2</v>
      </c>
    </row>
    <row r="211" spans="1:2" x14ac:dyDescent="0.35">
      <c r="A211" s="31" t="s">
        <v>129</v>
      </c>
      <c r="B211" s="31">
        <v>2</v>
      </c>
    </row>
    <row r="212" spans="1:2" x14ac:dyDescent="0.35">
      <c r="A212" s="31" t="s">
        <v>356</v>
      </c>
      <c r="B212" s="31">
        <v>2</v>
      </c>
    </row>
    <row r="213" spans="1:2" x14ac:dyDescent="0.35">
      <c r="A213" s="31" t="s">
        <v>196</v>
      </c>
      <c r="B213" s="31">
        <v>1</v>
      </c>
    </row>
    <row r="214" spans="1:2" x14ac:dyDescent="0.35">
      <c r="A214" s="31" t="s">
        <v>408</v>
      </c>
      <c r="B214" s="31">
        <v>1</v>
      </c>
    </row>
    <row r="215" spans="1:2" x14ac:dyDescent="0.35">
      <c r="A215" s="31" t="s">
        <v>136</v>
      </c>
      <c r="B215" s="31">
        <v>1</v>
      </c>
    </row>
    <row r="216" spans="1:2" x14ac:dyDescent="0.35">
      <c r="A216" s="31" t="s">
        <v>399</v>
      </c>
      <c r="B216" s="31">
        <v>1</v>
      </c>
    </row>
    <row r="217" spans="1:2" x14ac:dyDescent="0.35">
      <c r="A217" s="31" t="s">
        <v>533</v>
      </c>
      <c r="B217" s="31">
        <v>1</v>
      </c>
    </row>
    <row r="218" spans="1:2" x14ac:dyDescent="0.35">
      <c r="A218" s="31" t="s">
        <v>329</v>
      </c>
      <c r="B218" s="31">
        <v>1</v>
      </c>
    </row>
    <row r="219" spans="1:2" x14ac:dyDescent="0.35">
      <c r="A219" s="31" t="s">
        <v>205</v>
      </c>
      <c r="B219" s="31">
        <v>1</v>
      </c>
    </row>
    <row r="220" spans="1:2" x14ac:dyDescent="0.35">
      <c r="A220" s="31" t="s">
        <v>460</v>
      </c>
      <c r="B220" s="31">
        <v>1</v>
      </c>
    </row>
    <row r="221" spans="1:2" x14ac:dyDescent="0.35">
      <c r="A221" s="31" t="s">
        <v>242</v>
      </c>
      <c r="B221" s="31">
        <v>1</v>
      </c>
    </row>
    <row r="222" spans="1:2" x14ac:dyDescent="0.35">
      <c r="A222" s="31" t="s">
        <v>201</v>
      </c>
      <c r="B222" s="31">
        <v>1</v>
      </c>
    </row>
    <row r="223" spans="1:2" x14ac:dyDescent="0.35">
      <c r="A223" s="31" t="s">
        <v>429</v>
      </c>
      <c r="B223" s="31">
        <v>1</v>
      </c>
    </row>
    <row r="224" spans="1:2" x14ac:dyDescent="0.35">
      <c r="A224" s="34" t="s">
        <v>534</v>
      </c>
      <c r="B224" s="34">
        <v>589</v>
      </c>
    </row>
    <row r="226" spans="1:2" ht="15" thickBot="1" x14ac:dyDescent="0.4"/>
    <row r="227" spans="1:2" ht="15" thickBot="1" x14ac:dyDescent="0.4">
      <c r="A227" s="189" t="s">
        <v>541</v>
      </c>
      <c r="B227" s="190"/>
    </row>
    <row r="228" spans="1:2" x14ac:dyDescent="0.35">
      <c r="A228" s="33" t="s">
        <v>529</v>
      </c>
      <c r="B228" s="32" t="s">
        <v>530</v>
      </c>
    </row>
    <row r="229" spans="1:2" x14ac:dyDescent="0.35">
      <c r="A229" s="31" t="s">
        <v>364</v>
      </c>
      <c r="B229" s="31">
        <v>132</v>
      </c>
    </row>
    <row r="230" spans="1:2" x14ac:dyDescent="0.35">
      <c r="A230" s="31" t="s">
        <v>542</v>
      </c>
      <c r="B230" s="31">
        <v>60</v>
      </c>
    </row>
    <row r="231" spans="1:2" x14ac:dyDescent="0.35">
      <c r="A231" s="31" t="s">
        <v>164</v>
      </c>
      <c r="B231" s="31">
        <v>33</v>
      </c>
    </row>
    <row r="232" spans="1:2" x14ac:dyDescent="0.35">
      <c r="A232" s="31" t="s">
        <v>185</v>
      </c>
      <c r="B232" s="31">
        <v>26</v>
      </c>
    </row>
    <row r="233" spans="1:2" x14ac:dyDescent="0.35">
      <c r="A233" s="31" t="s">
        <v>337</v>
      </c>
      <c r="B233" s="31">
        <v>24</v>
      </c>
    </row>
    <row r="234" spans="1:2" x14ac:dyDescent="0.35">
      <c r="A234" s="31" t="s">
        <v>175</v>
      </c>
      <c r="B234" s="31">
        <v>22</v>
      </c>
    </row>
    <row r="235" spans="1:2" x14ac:dyDescent="0.35">
      <c r="A235" s="31" t="s">
        <v>498</v>
      </c>
      <c r="B235" s="31">
        <v>18</v>
      </c>
    </row>
    <row r="236" spans="1:2" x14ac:dyDescent="0.35">
      <c r="A236" s="31" t="s">
        <v>260</v>
      </c>
      <c r="B236" s="31">
        <v>18</v>
      </c>
    </row>
    <row r="237" spans="1:2" x14ac:dyDescent="0.35">
      <c r="A237" s="31" t="s">
        <v>422</v>
      </c>
      <c r="B237" s="31">
        <v>13</v>
      </c>
    </row>
    <row r="238" spans="1:2" x14ac:dyDescent="0.35">
      <c r="A238" s="31" t="s">
        <v>543</v>
      </c>
      <c r="B238" s="31">
        <v>13</v>
      </c>
    </row>
    <row r="239" spans="1:2" x14ac:dyDescent="0.35">
      <c r="A239" s="31" t="s">
        <v>308</v>
      </c>
      <c r="B239" s="31">
        <v>12</v>
      </c>
    </row>
    <row r="240" spans="1:2" x14ac:dyDescent="0.35">
      <c r="A240" s="31" t="s">
        <v>249</v>
      </c>
      <c r="B240" s="31">
        <v>12</v>
      </c>
    </row>
    <row r="241" spans="1:2" x14ac:dyDescent="0.35">
      <c r="A241" s="31" t="s">
        <v>270</v>
      </c>
      <c r="B241" s="31">
        <v>12</v>
      </c>
    </row>
    <row r="242" spans="1:2" x14ac:dyDescent="0.35">
      <c r="A242" s="31" t="s">
        <v>367</v>
      </c>
      <c r="B242" s="31">
        <v>11</v>
      </c>
    </row>
    <row r="243" spans="1:2" x14ac:dyDescent="0.35">
      <c r="A243" s="31" t="s">
        <v>540</v>
      </c>
      <c r="B243" s="31">
        <v>10</v>
      </c>
    </row>
    <row r="244" spans="1:2" x14ac:dyDescent="0.35">
      <c r="A244" s="31" t="s">
        <v>140</v>
      </c>
      <c r="B244" s="31">
        <v>10</v>
      </c>
    </row>
    <row r="245" spans="1:2" x14ac:dyDescent="0.35">
      <c r="A245" s="31" t="s">
        <v>263</v>
      </c>
      <c r="B245" s="31">
        <v>9</v>
      </c>
    </row>
    <row r="246" spans="1:2" x14ac:dyDescent="0.35">
      <c r="A246" s="31" t="s">
        <v>463</v>
      </c>
      <c r="B246" s="31">
        <v>9</v>
      </c>
    </row>
    <row r="247" spans="1:2" x14ac:dyDescent="0.35">
      <c r="A247" s="31" t="s">
        <v>281</v>
      </c>
      <c r="B247" s="31">
        <v>8</v>
      </c>
    </row>
    <row r="248" spans="1:2" x14ac:dyDescent="0.35">
      <c r="A248" s="31" t="s">
        <v>240</v>
      </c>
      <c r="B248" s="31">
        <v>8</v>
      </c>
    </row>
    <row r="249" spans="1:2" x14ac:dyDescent="0.35">
      <c r="A249" s="31" t="s">
        <v>228</v>
      </c>
      <c r="B249" s="31">
        <v>7</v>
      </c>
    </row>
    <row r="250" spans="1:2" x14ac:dyDescent="0.35">
      <c r="A250" s="31" t="s">
        <v>151</v>
      </c>
      <c r="B250" s="31">
        <v>6</v>
      </c>
    </row>
    <row r="251" spans="1:2" x14ac:dyDescent="0.35">
      <c r="A251" s="31" t="s">
        <v>266</v>
      </c>
      <c r="B251" s="31">
        <v>6</v>
      </c>
    </row>
    <row r="252" spans="1:2" x14ac:dyDescent="0.35">
      <c r="A252" s="31" t="s">
        <v>386</v>
      </c>
      <c r="B252" s="31">
        <v>5</v>
      </c>
    </row>
    <row r="253" spans="1:2" x14ac:dyDescent="0.35">
      <c r="A253" s="31" t="s">
        <v>292</v>
      </c>
      <c r="B253" s="31">
        <v>5</v>
      </c>
    </row>
    <row r="254" spans="1:2" x14ac:dyDescent="0.35">
      <c r="A254" s="31" t="s">
        <v>156</v>
      </c>
      <c r="B254" s="31">
        <v>4</v>
      </c>
    </row>
    <row r="255" spans="1:2" x14ac:dyDescent="0.35">
      <c r="A255" s="31" t="s">
        <v>180</v>
      </c>
      <c r="B255" s="31">
        <v>4</v>
      </c>
    </row>
    <row r="256" spans="1:2" x14ac:dyDescent="0.35">
      <c r="A256" s="31" t="s">
        <v>544</v>
      </c>
      <c r="B256" s="31">
        <v>4</v>
      </c>
    </row>
    <row r="257" spans="1:2" x14ac:dyDescent="0.35">
      <c r="A257" s="31" t="s">
        <v>483</v>
      </c>
      <c r="B257" s="31">
        <v>3</v>
      </c>
    </row>
    <row r="258" spans="1:2" x14ac:dyDescent="0.35">
      <c r="A258" s="31" t="s">
        <v>301</v>
      </c>
      <c r="B258" s="31">
        <v>3</v>
      </c>
    </row>
    <row r="259" spans="1:2" x14ac:dyDescent="0.35">
      <c r="A259" s="31" t="s">
        <v>265</v>
      </c>
      <c r="B259" s="31">
        <v>3</v>
      </c>
    </row>
    <row r="260" spans="1:2" x14ac:dyDescent="0.35">
      <c r="A260" s="31" t="s">
        <v>402</v>
      </c>
      <c r="B260" s="31">
        <v>3</v>
      </c>
    </row>
    <row r="261" spans="1:2" x14ac:dyDescent="0.35">
      <c r="A261" s="31" t="s">
        <v>532</v>
      </c>
      <c r="B261" s="31">
        <v>2</v>
      </c>
    </row>
    <row r="262" spans="1:2" x14ac:dyDescent="0.35">
      <c r="A262" s="31" t="s">
        <v>170</v>
      </c>
      <c r="B262" s="31">
        <v>2</v>
      </c>
    </row>
    <row r="263" spans="1:2" x14ac:dyDescent="0.35">
      <c r="A263" s="31" t="s">
        <v>450</v>
      </c>
      <c r="B263" s="31">
        <v>2</v>
      </c>
    </row>
    <row r="264" spans="1:2" x14ac:dyDescent="0.35">
      <c r="A264" s="31" t="s">
        <v>129</v>
      </c>
      <c r="B264" s="31">
        <v>2</v>
      </c>
    </row>
    <row r="265" spans="1:2" x14ac:dyDescent="0.35">
      <c r="A265" s="31" t="s">
        <v>252</v>
      </c>
      <c r="B265" s="31">
        <v>2</v>
      </c>
    </row>
    <row r="266" spans="1:2" x14ac:dyDescent="0.35">
      <c r="A266" s="31" t="s">
        <v>545</v>
      </c>
      <c r="B266" s="31">
        <v>2</v>
      </c>
    </row>
    <row r="267" spans="1:2" x14ac:dyDescent="0.35">
      <c r="A267" s="31" t="s">
        <v>531</v>
      </c>
      <c r="B267" s="31">
        <v>2</v>
      </c>
    </row>
    <row r="268" spans="1:2" x14ac:dyDescent="0.35">
      <c r="A268" s="31" t="s">
        <v>546</v>
      </c>
      <c r="B268" s="31">
        <v>2</v>
      </c>
    </row>
    <row r="269" spans="1:2" x14ac:dyDescent="0.35">
      <c r="A269" s="31" t="s">
        <v>547</v>
      </c>
      <c r="B269" s="31">
        <v>1</v>
      </c>
    </row>
    <row r="270" spans="1:2" x14ac:dyDescent="0.35">
      <c r="A270" s="31" t="s">
        <v>340</v>
      </c>
      <c r="B270" s="31">
        <v>1</v>
      </c>
    </row>
    <row r="271" spans="1:2" x14ac:dyDescent="0.35">
      <c r="A271" s="31" t="s">
        <v>537</v>
      </c>
      <c r="B271" s="31">
        <v>1</v>
      </c>
    </row>
    <row r="272" spans="1:2" x14ac:dyDescent="0.35">
      <c r="A272" s="31" t="s">
        <v>201</v>
      </c>
      <c r="B272" s="31">
        <v>1</v>
      </c>
    </row>
    <row r="273" spans="1:2" x14ac:dyDescent="0.35">
      <c r="A273" s="31" t="s">
        <v>548</v>
      </c>
      <c r="B273" s="31">
        <v>1</v>
      </c>
    </row>
    <row r="274" spans="1:2" x14ac:dyDescent="0.35">
      <c r="A274" s="31" t="s">
        <v>196</v>
      </c>
      <c r="B274" s="31">
        <v>1</v>
      </c>
    </row>
    <row r="275" spans="1:2" x14ac:dyDescent="0.35">
      <c r="A275" s="31" t="s">
        <v>549</v>
      </c>
      <c r="B275" s="31">
        <v>1</v>
      </c>
    </row>
    <row r="276" spans="1:2" x14ac:dyDescent="0.35">
      <c r="A276" s="31" t="s">
        <v>189</v>
      </c>
      <c r="B276" s="31">
        <v>1</v>
      </c>
    </row>
    <row r="277" spans="1:2" x14ac:dyDescent="0.35">
      <c r="A277" s="31" t="s">
        <v>356</v>
      </c>
      <c r="B277" s="31">
        <v>1</v>
      </c>
    </row>
    <row r="278" spans="1:2" x14ac:dyDescent="0.35">
      <c r="A278" s="31" t="s">
        <v>460</v>
      </c>
      <c r="B278" s="31">
        <v>1</v>
      </c>
    </row>
    <row r="279" spans="1:2" x14ac:dyDescent="0.35">
      <c r="A279" s="31" t="s">
        <v>136</v>
      </c>
      <c r="B279" s="31">
        <v>1</v>
      </c>
    </row>
    <row r="280" spans="1:2" x14ac:dyDescent="0.35">
      <c r="A280" s="31" t="s">
        <v>469</v>
      </c>
      <c r="B280" s="31">
        <v>1</v>
      </c>
    </row>
    <row r="281" spans="1:2" x14ac:dyDescent="0.35">
      <c r="A281" s="31" t="s">
        <v>399</v>
      </c>
      <c r="B281" s="31">
        <v>1</v>
      </c>
    </row>
    <row r="282" spans="1:2" x14ac:dyDescent="0.35">
      <c r="A282" s="31" t="s">
        <v>533</v>
      </c>
      <c r="B282" s="31">
        <v>1</v>
      </c>
    </row>
    <row r="283" spans="1:2" x14ac:dyDescent="0.35">
      <c r="A283" s="38" t="s">
        <v>534</v>
      </c>
      <c r="B283" s="37">
        <v>543</v>
      </c>
    </row>
    <row r="285" spans="1:2" ht="15" thickBot="1" x14ac:dyDescent="0.4"/>
    <row r="286" spans="1:2" ht="15" thickBot="1" x14ac:dyDescent="0.4">
      <c r="A286" s="189" t="s">
        <v>550</v>
      </c>
      <c r="B286" s="190"/>
    </row>
    <row r="287" spans="1:2" x14ac:dyDescent="0.35">
      <c r="A287" s="33" t="s">
        <v>529</v>
      </c>
      <c r="B287" s="32" t="s">
        <v>530</v>
      </c>
    </row>
    <row r="288" spans="1:2" x14ac:dyDescent="0.35">
      <c r="A288" s="15" t="s">
        <v>364</v>
      </c>
      <c r="B288" s="31">
        <v>148</v>
      </c>
    </row>
    <row r="289" spans="1:2" x14ac:dyDescent="0.35">
      <c r="A289" s="15" t="s">
        <v>542</v>
      </c>
      <c r="B289" s="31">
        <v>50</v>
      </c>
    </row>
    <row r="290" spans="1:2" x14ac:dyDescent="0.35">
      <c r="A290" s="15" t="s">
        <v>551</v>
      </c>
      <c r="B290" s="31">
        <v>40</v>
      </c>
    </row>
    <row r="291" spans="1:2" x14ac:dyDescent="0.35">
      <c r="A291" s="15" t="s">
        <v>175</v>
      </c>
      <c r="B291" s="31">
        <v>35</v>
      </c>
    </row>
    <row r="292" spans="1:2" x14ac:dyDescent="0.35">
      <c r="A292" s="15" t="s">
        <v>185</v>
      </c>
      <c r="B292" s="31">
        <v>26</v>
      </c>
    </row>
    <row r="293" spans="1:2" x14ac:dyDescent="0.35">
      <c r="A293" s="15" t="s">
        <v>270</v>
      </c>
      <c r="B293" s="31">
        <v>25</v>
      </c>
    </row>
    <row r="294" spans="1:2" x14ac:dyDescent="0.35">
      <c r="A294" s="15" t="s">
        <v>266</v>
      </c>
      <c r="B294" s="31">
        <v>21</v>
      </c>
    </row>
    <row r="295" spans="1:2" x14ac:dyDescent="0.35">
      <c r="A295" s="15" t="s">
        <v>260</v>
      </c>
      <c r="B295" s="31">
        <v>19</v>
      </c>
    </row>
    <row r="296" spans="1:2" x14ac:dyDescent="0.35">
      <c r="A296" s="15" t="s">
        <v>337</v>
      </c>
      <c r="B296" s="31">
        <v>19</v>
      </c>
    </row>
    <row r="297" spans="1:2" x14ac:dyDescent="0.35">
      <c r="A297" s="15" t="s">
        <v>422</v>
      </c>
      <c r="B297" s="31">
        <v>14</v>
      </c>
    </row>
    <row r="298" spans="1:2" x14ac:dyDescent="0.35">
      <c r="A298" s="15" t="s">
        <v>540</v>
      </c>
      <c r="B298" s="31">
        <v>14</v>
      </c>
    </row>
    <row r="299" spans="1:2" x14ac:dyDescent="0.35">
      <c r="A299" s="15" t="s">
        <v>308</v>
      </c>
      <c r="B299" s="31">
        <v>13</v>
      </c>
    </row>
    <row r="300" spans="1:2" x14ac:dyDescent="0.35">
      <c r="A300" s="15" t="s">
        <v>463</v>
      </c>
      <c r="B300" s="31">
        <v>12</v>
      </c>
    </row>
    <row r="301" spans="1:2" x14ac:dyDescent="0.35">
      <c r="A301" s="15" t="s">
        <v>498</v>
      </c>
      <c r="B301" s="31">
        <v>11</v>
      </c>
    </row>
    <row r="302" spans="1:2" x14ac:dyDescent="0.35">
      <c r="A302" s="15" t="s">
        <v>140</v>
      </c>
      <c r="B302" s="31">
        <v>11</v>
      </c>
    </row>
    <row r="303" spans="1:2" x14ac:dyDescent="0.35">
      <c r="A303" s="15" t="s">
        <v>552</v>
      </c>
      <c r="B303" s="31">
        <v>10</v>
      </c>
    </row>
    <row r="304" spans="1:2" x14ac:dyDescent="0.35">
      <c r="A304" s="15" t="s">
        <v>426</v>
      </c>
      <c r="B304" s="31">
        <v>10</v>
      </c>
    </row>
    <row r="305" spans="1:2" x14ac:dyDescent="0.35">
      <c r="A305" s="15" t="s">
        <v>281</v>
      </c>
      <c r="B305" s="31">
        <v>10</v>
      </c>
    </row>
    <row r="306" spans="1:2" x14ac:dyDescent="0.35">
      <c r="A306" s="15" t="s">
        <v>367</v>
      </c>
      <c r="B306" s="31">
        <v>9</v>
      </c>
    </row>
    <row r="307" spans="1:2" x14ac:dyDescent="0.35">
      <c r="A307" s="15" t="s">
        <v>292</v>
      </c>
      <c r="B307" s="31">
        <v>7</v>
      </c>
    </row>
    <row r="308" spans="1:2" x14ac:dyDescent="0.35">
      <c r="A308" s="15" t="s">
        <v>553</v>
      </c>
      <c r="B308" s="31">
        <v>7</v>
      </c>
    </row>
    <row r="309" spans="1:2" x14ac:dyDescent="0.35">
      <c r="A309" s="15" t="s">
        <v>151</v>
      </c>
      <c r="B309" s="31">
        <v>7</v>
      </c>
    </row>
    <row r="310" spans="1:2" x14ac:dyDescent="0.35">
      <c r="A310" s="15" t="s">
        <v>240</v>
      </c>
      <c r="B310" s="31">
        <v>6</v>
      </c>
    </row>
    <row r="311" spans="1:2" x14ac:dyDescent="0.35">
      <c r="A311" s="15" t="s">
        <v>228</v>
      </c>
      <c r="B311" s="31">
        <v>6</v>
      </c>
    </row>
    <row r="312" spans="1:2" x14ac:dyDescent="0.35">
      <c r="A312" s="15" t="s">
        <v>386</v>
      </c>
      <c r="B312" s="31">
        <v>6</v>
      </c>
    </row>
    <row r="313" spans="1:2" x14ac:dyDescent="0.35">
      <c r="A313" s="15" t="s">
        <v>469</v>
      </c>
      <c r="B313" s="31">
        <v>5</v>
      </c>
    </row>
    <row r="314" spans="1:2" x14ac:dyDescent="0.35">
      <c r="A314" s="15" t="s">
        <v>544</v>
      </c>
      <c r="B314" s="31">
        <v>4</v>
      </c>
    </row>
    <row r="315" spans="1:2" x14ac:dyDescent="0.35">
      <c r="A315" s="15" t="s">
        <v>180</v>
      </c>
      <c r="B315" s="31">
        <v>4</v>
      </c>
    </row>
    <row r="316" spans="1:2" x14ac:dyDescent="0.35">
      <c r="A316" s="15" t="s">
        <v>537</v>
      </c>
      <c r="B316" s="31">
        <v>3</v>
      </c>
    </row>
    <row r="317" spans="1:2" x14ac:dyDescent="0.35">
      <c r="A317" s="15" t="s">
        <v>402</v>
      </c>
      <c r="B317" s="31">
        <v>3</v>
      </c>
    </row>
    <row r="318" spans="1:2" x14ac:dyDescent="0.35">
      <c r="A318" s="15" t="s">
        <v>156</v>
      </c>
      <c r="B318" s="31">
        <v>3</v>
      </c>
    </row>
    <row r="319" spans="1:2" x14ac:dyDescent="0.35">
      <c r="A319" s="15" t="s">
        <v>483</v>
      </c>
      <c r="B319" s="31">
        <v>3</v>
      </c>
    </row>
    <row r="320" spans="1:2" x14ac:dyDescent="0.35">
      <c r="A320" s="15" t="s">
        <v>554</v>
      </c>
      <c r="B320" s="31">
        <v>3</v>
      </c>
    </row>
    <row r="321" spans="1:2" x14ac:dyDescent="0.35">
      <c r="A321" s="15" t="s">
        <v>460</v>
      </c>
      <c r="B321" s="31">
        <v>3</v>
      </c>
    </row>
    <row r="322" spans="1:2" x14ac:dyDescent="0.35">
      <c r="A322" s="15" t="s">
        <v>301</v>
      </c>
      <c r="B322" s="31">
        <v>3</v>
      </c>
    </row>
    <row r="323" spans="1:2" x14ac:dyDescent="0.35">
      <c r="A323" s="15" t="s">
        <v>201</v>
      </c>
      <c r="B323" s="31">
        <v>2</v>
      </c>
    </row>
    <row r="324" spans="1:2" x14ac:dyDescent="0.35">
      <c r="A324" s="15" t="s">
        <v>531</v>
      </c>
      <c r="B324" s="31">
        <v>2</v>
      </c>
    </row>
    <row r="325" spans="1:2" x14ac:dyDescent="0.35">
      <c r="A325" s="15" t="s">
        <v>532</v>
      </c>
      <c r="B325" s="31">
        <v>2</v>
      </c>
    </row>
    <row r="326" spans="1:2" x14ac:dyDescent="0.35">
      <c r="A326" s="15" t="s">
        <v>546</v>
      </c>
      <c r="B326" s="31">
        <v>2</v>
      </c>
    </row>
    <row r="327" spans="1:2" x14ac:dyDescent="0.35">
      <c r="A327" s="15" t="s">
        <v>450</v>
      </c>
      <c r="B327" s="31">
        <v>2</v>
      </c>
    </row>
    <row r="328" spans="1:2" x14ac:dyDescent="0.35">
      <c r="A328" s="15" t="s">
        <v>129</v>
      </c>
      <c r="B328" s="31">
        <v>2</v>
      </c>
    </row>
    <row r="329" spans="1:2" x14ac:dyDescent="0.35">
      <c r="A329" s="15" t="s">
        <v>329</v>
      </c>
      <c r="B329" s="31">
        <v>1</v>
      </c>
    </row>
    <row r="330" spans="1:2" x14ac:dyDescent="0.35">
      <c r="A330" s="15" t="s">
        <v>399</v>
      </c>
      <c r="B330" s="31">
        <v>1</v>
      </c>
    </row>
    <row r="331" spans="1:2" x14ac:dyDescent="0.35">
      <c r="A331" s="15" t="s">
        <v>545</v>
      </c>
      <c r="B331" s="31">
        <v>1</v>
      </c>
    </row>
    <row r="332" spans="1:2" x14ac:dyDescent="0.35">
      <c r="A332" s="15" t="s">
        <v>412</v>
      </c>
      <c r="B332" s="31">
        <v>1</v>
      </c>
    </row>
    <row r="333" spans="1:2" x14ac:dyDescent="0.35">
      <c r="A333" s="15" t="s">
        <v>196</v>
      </c>
      <c r="B333" s="31">
        <v>1</v>
      </c>
    </row>
    <row r="334" spans="1:2" x14ac:dyDescent="0.35">
      <c r="A334" s="15" t="s">
        <v>356</v>
      </c>
      <c r="B334" s="31">
        <v>1</v>
      </c>
    </row>
    <row r="335" spans="1:2" x14ac:dyDescent="0.35">
      <c r="A335" s="15" t="s">
        <v>136</v>
      </c>
      <c r="B335" s="31">
        <v>1</v>
      </c>
    </row>
    <row r="336" spans="1:2" x14ac:dyDescent="0.35">
      <c r="A336" s="15" t="s">
        <v>533</v>
      </c>
      <c r="B336" s="31">
        <v>1</v>
      </c>
    </row>
    <row r="337" spans="1:24" x14ac:dyDescent="0.35">
      <c r="A337" s="15" t="s">
        <v>548</v>
      </c>
      <c r="B337" s="31">
        <v>1</v>
      </c>
    </row>
    <row r="338" spans="1:24" x14ac:dyDescent="0.35">
      <c r="A338" s="15" t="s">
        <v>265</v>
      </c>
      <c r="B338" s="31">
        <v>1</v>
      </c>
    </row>
    <row r="339" spans="1:24" x14ac:dyDescent="0.35">
      <c r="A339" s="15" t="s">
        <v>189</v>
      </c>
      <c r="B339" s="31">
        <v>1</v>
      </c>
    </row>
    <row r="340" spans="1:24" x14ac:dyDescent="0.35">
      <c r="A340" s="15" t="s">
        <v>170</v>
      </c>
      <c r="B340" s="31">
        <v>1</v>
      </c>
    </row>
    <row r="341" spans="1:24" x14ac:dyDescent="0.35">
      <c r="A341" s="15" t="s">
        <v>252</v>
      </c>
      <c r="B341" s="31">
        <v>1</v>
      </c>
    </row>
    <row r="342" spans="1:24" x14ac:dyDescent="0.35">
      <c r="A342" s="15" t="s">
        <v>549</v>
      </c>
      <c r="B342" s="31">
        <v>1</v>
      </c>
    </row>
    <row r="343" spans="1:24" x14ac:dyDescent="0.35">
      <c r="A343" s="38" t="s">
        <v>534</v>
      </c>
      <c r="B343" s="37">
        <v>596</v>
      </c>
    </row>
    <row r="344" spans="1:24" s="7" customFormat="1" x14ac:dyDescent="0.35">
      <c r="A344"/>
      <c r="B344"/>
      <c r="C344"/>
      <c r="D344"/>
      <c r="E344"/>
      <c r="F344"/>
      <c r="G344"/>
      <c r="H344"/>
      <c r="I344"/>
      <c r="J344"/>
      <c r="K344"/>
      <c r="L344"/>
      <c r="M344"/>
      <c r="N344"/>
      <c r="O344"/>
      <c r="P344"/>
      <c r="Q344"/>
      <c r="R344"/>
      <c r="S344"/>
      <c r="T344"/>
      <c r="U344"/>
      <c r="V344"/>
      <c r="W344"/>
      <c r="X344"/>
    </row>
    <row r="345" spans="1:24" s="7" customFormat="1" ht="15" thickBot="1" x14ac:dyDescent="0.4">
      <c r="A345"/>
      <c r="B345"/>
      <c r="C345"/>
      <c r="D345"/>
      <c r="E345"/>
      <c r="F345"/>
      <c r="G345"/>
      <c r="H345"/>
      <c r="I345"/>
      <c r="J345"/>
      <c r="K345"/>
      <c r="L345"/>
      <c r="M345"/>
      <c r="N345"/>
      <c r="O345"/>
      <c r="P345"/>
      <c r="Q345"/>
      <c r="R345"/>
      <c r="S345"/>
      <c r="T345"/>
      <c r="U345"/>
      <c r="V345"/>
      <c r="W345"/>
      <c r="X345"/>
    </row>
    <row r="346" spans="1:24" ht="15" thickBot="1" x14ac:dyDescent="0.4">
      <c r="A346" s="189" t="s">
        <v>555</v>
      </c>
      <c r="B346" s="190"/>
    </row>
    <row r="347" spans="1:24" x14ac:dyDescent="0.35">
      <c r="A347" s="36" t="s">
        <v>529</v>
      </c>
      <c r="B347" s="35" t="s">
        <v>530</v>
      </c>
    </row>
    <row r="348" spans="1:24" x14ac:dyDescent="0.35">
      <c r="A348" s="31" t="s">
        <v>364</v>
      </c>
      <c r="B348" s="31">
        <v>139</v>
      </c>
    </row>
    <row r="349" spans="1:24" x14ac:dyDescent="0.35">
      <c r="A349" s="31" t="s">
        <v>542</v>
      </c>
      <c r="B349" s="31">
        <v>56</v>
      </c>
    </row>
    <row r="350" spans="1:24" x14ac:dyDescent="0.35">
      <c r="A350" s="31" t="s">
        <v>266</v>
      </c>
      <c r="B350" s="31">
        <v>31</v>
      </c>
      <c r="C350" s="23"/>
    </row>
    <row r="351" spans="1:24" x14ac:dyDescent="0.35">
      <c r="A351" s="31" t="s">
        <v>551</v>
      </c>
      <c r="B351" s="31">
        <v>27</v>
      </c>
    </row>
    <row r="352" spans="1:24" x14ac:dyDescent="0.35">
      <c r="A352" s="31" t="s">
        <v>185</v>
      </c>
      <c r="B352" s="31">
        <v>26</v>
      </c>
    </row>
    <row r="353" spans="1:2" x14ac:dyDescent="0.35">
      <c r="A353" s="31" t="s">
        <v>337</v>
      </c>
      <c r="B353" s="31">
        <v>22</v>
      </c>
    </row>
    <row r="354" spans="1:2" x14ac:dyDescent="0.35">
      <c r="A354" s="31" t="s">
        <v>175</v>
      </c>
      <c r="B354" s="31">
        <v>19</v>
      </c>
    </row>
    <row r="355" spans="1:2" x14ac:dyDescent="0.35">
      <c r="A355" s="31" t="s">
        <v>469</v>
      </c>
      <c r="B355" s="31">
        <v>17</v>
      </c>
    </row>
    <row r="356" spans="1:2" x14ac:dyDescent="0.35">
      <c r="A356" s="31" t="s">
        <v>540</v>
      </c>
      <c r="B356" s="31">
        <v>15</v>
      </c>
    </row>
    <row r="357" spans="1:2" x14ac:dyDescent="0.35">
      <c r="A357" s="31" t="s">
        <v>270</v>
      </c>
      <c r="B357" s="31">
        <v>15</v>
      </c>
    </row>
    <row r="358" spans="1:2" x14ac:dyDescent="0.35">
      <c r="A358" s="31" t="s">
        <v>292</v>
      </c>
      <c r="B358" s="31">
        <v>14</v>
      </c>
    </row>
    <row r="359" spans="1:2" x14ac:dyDescent="0.35">
      <c r="A359" s="31" t="s">
        <v>422</v>
      </c>
      <c r="B359" s="31">
        <v>14</v>
      </c>
    </row>
    <row r="360" spans="1:2" x14ac:dyDescent="0.35">
      <c r="A360" s="31" t="s">
        <v>308</v>
      </c>
      <c r="B360" s="31">
        <v>12</v>
      </c>
    </row>
    <row r="361" spans="1:2" x14ac:dyDescent="0.35">
      <c r="A361" s="31" t="s">
        <v>151</v>
      </c>
      <c r="B361" s="31">
        <v>11</v>
      </c>
    </row>
    <row r="362" spans="1:2" x14ac:dyDescent="0.35">
      <c r="A362" s="31" t="s">
        <v>552</v>
      </c>
      <c r="B362" s="31">
        <v>11</v>
      </c>
    </row>
    <row r="363" spans="1:2" x14ac:dyDescent="0.35">
      <c r="A363" s="31" t="s">
        <v>260</v>
      </c>
      <c r="B363" s="31">
        <v>11</v>
      </c>
    </row>
    <row r="364" spans="1:2" x14ac:dyDescent="0.35">
      <c r="A364" s="31" t="s">
        <v>498</v>
      </c>
      <c r="B364" s="31">
        <v>10</v>
      </c>
    </row>
    <row r="365" spans="1:2" x14ac:dyDescent="0.35">
      <c r="A365" s="31" t="s">
        <v>140</v>
      </c>
      <c r="B365" s="31">
        <v>10</v>
      </c>
    </row>
    <row r="366" spans="1:2" x14ac:dyDescent="0.35">
      <c r="A366" s="31" t="s">
        <v>463</v>
      </c>
      <c r="B366" s="31">
        <v>10</v>
      </c>
    </row>
    <row r="367" spans="1:2" x14ac:dyDescent="0.35">
      <c r="A367" s="31" t="s">
        <v>281</v>
      </c>
      <c r="B367" s="31">
        <v>9</v>
      </c>
    </row>
    <row r="368" spans="1:2" x14ac:dyDescent="0.35">
      <c r="A368" s="31" t="s">
        <v>553</v>
      </c>
      <c r="B368" s="31">
        <v>8</v>
      </c>
    </row>
    <row r="369" spans="1:2" x14ac:dyDescent="0.35">
      <c r="A369" s="31" t="s">
        <v>240</v>
      </c>
      <c r="B369" s="31">
        <v>8</v>
      </c>
    </row>
    <row r="370" spans="1:2" x14ac:dyDescent="0.35">
      <c r="A370" s="31" t="s">
        <v>367</v>
      </c>
      <c r="B370" s="31">
        <v>8</v>
      </c>
    </row>
    <row r="371" spans="1:2" x14ac:dyDescent="0.35">
      <c r="A371" s="31" t="s">
        <v>180</v>
      </c>
      <c r="B371" s="31">
        <v>8</v>
      </c>
    </row>
    <row r="372" spans="1:2" x14ac:dyDescent="0.35">
      <c r="A372" s="31" t="s">
        <v>426</v>
      </c>
      <c r="B372" s="31">
        <v>7</v>
      </c>
    </row>
    <row r="373" spans="1:2" x14ac:dyDescent="0.35">
      <c r="A373" s="31" t="s">
        <v>386</v>
      </c>
      <c r="B373" s="31">
        <v>6</v>
      </c>
    </row>
    <row r="374" spans="1:2" x14ac:dyDescent="0.35">
      <c r="A374" s="31" t="s">
        <v>537</v>
      </c>
      <c r="B374" s="31">
        <v>5</v>
      </c>
    </row>
    <row r="375" spans="1:2" x14ac:dyDescent="0.35">
      <c r="A375" s="31" t="s">
        <v>196</v>
      </c>
      <c r="B375" s="31">
        <v>4</v>
      </c>
    </row>
    <row r="376" spans="1:2" x14ac:dyDescent="0.35">
      <c r="A376" s="31" t="s">
        <v>460</v>
      </c>
      <c r="B376" s="31">
        <v>4</v>
      </c>
    </row>
    <row r="377" spans="1:2" x14ac:dyDescent="0.35">
      <c r="A377" s="31" t="s">
        <v>554</v>
      </c>
      <c r="B377" s="31">
        <v>3</v>
      </c>
    </row>
    <row r="378" spans="1:2" x14ac:dyDescent="0.35">
      <c r="A378" s="31" t="s">
        <v>156</v>
      </c>
      <c r="B378" s="31">
        <v>3</v>
      </c>
    </row>
    <row r="379" spans="1:2" x14ac:dyDescent="0.35">
      <c r="A379" s="31" t="s">
        <v>483</v>
      </c>
      <c r="B379" s="31">
        <v>3</v>
      </c>
    </row>
    <row r="380" spans="1:2" x14ac:dyDescent="0.35">
      <c r="A380" s="31" t="s">
        <v>402</v>
      </c>
      <c r="B380" s="31">
        <v>3</v>
      </c>
    </row>
    <row r="381" spans="1:2" x14ac:dyDescent="0.35">
      <c r="A381" s="31" t="s">
        <v>545</v>
      </c>
      <c r="B381" s="31">
        <v>3</v>
      </c>
    </row>
    <row r="382" spans="1:2" x14ac:dyDescent="0.35">
      <c r="A382" s="31" t="s">
        <v>301</v>
      </c>
      <c r="B382" s="31">
        <v>3</v>
      </c>
    </row>
    <row r="383" spans="1:2" x14ac:dyDescent="0.35">
      <c r="A383" s="31" t="s">
        <v>544</v>
      </c>
      <c r="B383" s="31">
        <v>2</v>
      </c>
    </row>
    <row r="384" spans="1:2" x14ac:dyDescent="0.35">
      <c r="A384" s="31" t="s">
        <v>431</v>
      </c>
      <c r="B384" s="31">
        <v>2</v>
      </c>
    </row>
    <row r="385" spans="1:6" x14ac:dyDescent="0.35">
      <c r="A385" s="31" t="s">
        <v>329</v>
      </c>
      <c r="B385" s="31">
        <v>2</v>
      </c>
    </row>
    <row r="386" spans="1:6" x14ac:dyDescent="0.35">
      <c r="A386" s="31" t="s">
        <v>228</v>
      </c>
      <c r="B386" s="31">
        <v>2</v>
      </c>
    </row>
    <row r="387" spans="1:6" x14ac:dyDescent="0.35">
      <c r="A387" s="31" t="s">
        <v>129</v>
      </c>
      <c r="B387" s="31">
        <v>2</v>
      </c>
    </row>
    <row r="388" spans="1:6" x14ac:dyDescent="0.35">
      <c r="A388" s="31" t="s">
        <v>399</v>
      </c>
      <c r="B388" s="31">
        <v>1</v>
      </c>
    </row>
    <row r="389" spans="1:6" x14ac:dyDescent="0.35">
      <c r="A389" s="31" t="s">
        <v>546</v>
      </c>
      <c r="B389" s="31">
        <v>1</v>
      </c>
    </row>
    <row r="390" spans="1:6" x14ac:dyDescent="0.35">
      <c r="A390" s="31" t="s">
        <v>312</v>
      </c>
      <c r="B390" s="31">
        <v>1</v>
      </c>
    </row>
    <row r="391" spans="1:6" x14ac:dyDescent="0.35">
      <c r="A391" s="31" t="s">
        <v>556</v>
      </c>
      <c r="B391" s="31">
        <v>1</v>
      </c>
    </row>
    <row r="392" spans="1:6" x14ac:dyDescent="0.35">
      <c r="A392" s="31" t="s">
        <v>170</v>
      </c>
      <c r="B392" s="31">
        <v>1</v>
      </c>
    </row>
    <row r="393" spans="1:6" x14ac:dyDescent="0.35">
      <c r="A393" s="31" t="s">
        <v>412</v>
      </c>
      <c r="B393" s="31">
        <v>1</v>
      </c>
    </row>
    <row r="394" spans="1:6" x14ac:dyDescent="0.35">
      <c r="A394" s="31" t="s">
        <v>189</v>
      </c>
      <c r="B394" s="31">
        <v>1</v>
      </c>
      <c r="F394" t="s">
        <v>557</v>
      </c>
    </row>
    <row r="395" spans="1:6" x14ac:dyDescent="0.35">
      <c r="A395" s="31" t="s">
        <v>558</v>
      </c>
      <c r="B395" s="31">
        <v>1</v>
      </c>
    </row>
    <row r="396" spans="1:6" x14ac:dyDescent="0.35">
      <c r="A396" s="31" t="s">
        <v>136</v>
      </c>
      <c r="B396" s="31">
        <v>1</v>
      </c>
    </row>
    <row r="397" spans="1:6" x14ac:dyDescent="0.35">
      <c r="A397" s="31" t="s">
        <v>356</v>
      </c>
      <c r="B397" s="31">
        <v>1</v>
      </c>
    </row>
    <row r="398" spans="1:6" x14ac:dyDescent="0.35">
      <c r="A398" s="31" t="s">
        <v>480</v>
      </c>
      <c r="B398" s="31">
        <v>1</v>
      </c>
    </row>
    <row r="399" spans="1:6" x14ac:dyDescent="0.35">
      <c r="A399" s="31" t="s">
        <v>201</v>
      </c>
      <c r="B399" s="31">
        <v>1</v>
      </c>
    </row>
    <row r="400" spans="1:6" x14ac:dyDescent="0.35">
      <c r="A400" s="31" t="s">
        <v>340</v>
      </c>
      <c r="B400" s="31">
        <v>1</v>
      </c>
    </row>
    <row r="401" spans="1:3" x14ac:dyDescent="0.35">
      <c r="A401" s="31" t="s">
        <v>548</v>
      </c>
      <c r="B401" s="31">
        <v>1</v>
      </c>
    </row>
    <row r="402" spans="1:3" x14ac:dyDescent="0.35">
      <c r="A402" s="31" t="s">
        <v>450</v>
      </c>
      <c r="B402" s="31">
        <v>1</v>
      </c>
    </row>
    <row r="403" spans="1:3" x14ac:dyDescent="0.35">
      <c r="A403" s="31" t="s">
        <v>549</v>
      </c>
      <c r="B403" s="31">
        <v>1</v>
      </c>
    </row>
    <row r="404" spans="1:3" x14ac:dyDescent="0.35">
      <c r="A404" s="34" t="s">
        <v>534</v>
      </c>
      <c r="B404" s="34">
        <v>581</v>
      </c>
    </row>
    <row r="406" spans="1:3" ht="15" thickBot="1" x14ac:dyDescent="0.4"/>
    <row r="407" spans="1:3" ht="15" thickBot="1" x14ac:dyDescent="0.4">
      <c r="A407" s="186" t="s">
        <v>559</v>
      </c>
      <c r="B407" s="187"/>
    </row>
    <row r="408" spans="1:3" x14ac:dyDescent="0.35">
      <c r="A408" s="33" t="s">
        <v>529</v>
      </c>
      <c r="B408" s="32" t="s">
        <v>530</v>
      </c>
    </row>
    <row r="409" spans="1:3" x14ac:dyDescent="0.35">
      <c r="A409" s="31" t="s">
        <v>364</v>
      </c>
      <c r="B409" s="31">
        <v>125</v>
      </c>
    </row>
    <row r="410" spans="1:3" x14ac:dyDescent="0.35">
      <c r="A410" s="31" t="s">
        <v>362</v>
      </c>
      <c r="B410" s="31">
        <v>51</v>
      </c>
    </row>
    <row r="411" spans="1:3" x14ac:dyDescent="0.35">
      <c r="A411" s="31" t="s">
        <v>551</v>
      </c>
      <c r="B411" s="31">
        <v>32</v>
      </c>
      <c r="C411" s="23"/>
    </row>
    <row r="412" spans="1:3" x14ac:dyDescent="0.35">
      <c r="A412" s="31" t="s">
        <v>337</v>
      </c>
      <c r="B412" s="31">
        <v>22</v>
      </c>
    </row>
    <row r="413" spans="1:3" x14ac:dyDescent="0.35">
      <c r="A413" s="31" t="s">
        <v>185</v>
      </c>
      <c r="B413" s="31">
        <v>18</v>
      </c>
    </row>
    <row r="414" spans="1:3" x14ac:dyDescent="0.35">
      <c r="A414" s="31" t="s">
        <v>270</v>
      </c>
      <c r="B414" s="31">
        <v>15</v>
      </c>
    </row>
    <row r="415" spans="1:3" x14ac:dyDescent="0.35">
      <c r="A415" s="31" t="s">
        <v>540</v>
      </c>
      <c r="B415" s="31">
        <v>15</v>
      </c>
    </row>
    <row r="416" spans="1:3" x14ac:dyDescent="0.35">
      <c r="A416" s="31" t="s">
        <v>266</v>
      </c>
      <c r="B416" s="31">
        <v>15</v>
      </c>
    </row>
    <row r="417" spans="1:2" x14ac:dyDescent="0.35">
      <c r="A417" s="31" t="s">
        <v>463</v>
      </c>
      <c r="B417" s="31">
        <v>14</v>
      </c>
    </row>
    <row r="418" spans="1:2" x14ac:dyDescent="0.35">
      <c r="A418" s="31" t="s">
        <v>175</v>
      </c>
      <c r="B418" s="31">
        <v>14</v>
      </c>
    </row>
    <row r="419" spans="1:2" x14ac:dyDescent="0.35">
      <c r="A419" s="31" t="s">
        <v>281</v>
      </c>
      <c r="B419" s="31">
        <v>14</v>
      </c>
    </row>
    <row r="420" spans="1:2" x14ac:dyDescent="0.35">
      <c r="A420" s="31" t="s">
        <v>180</v>
      </c>
      <c r="B420" s="31">
        <v>12</v>
      </c>
    </row>
    <row r="421" spans="1:2" x14ac:dyDescent="0.35">
      <c r="A421" s="31" t="s">
        <v>552</v>
      </c>
      <c r="B421" s="31">
        <v>12</v>
      </c>
    </row>
    <row r="422" spans="1:2" x14ac:dyDescent="0.35">
      <c r="A422" s="31" t="s">
        <v>498</v>
      </c>
      <c r="B422" s="31">
        <v>11</v>
      </c>
    </row>
    <row r="423" spans="1:2" x14ac:dyDescent="0.35">
      <c r="A423" s="31" t="s">
        <v>560</v>
      </c>
      <c r="B423" s="31">
        <v>10</v>
      </c>
    </row>
    <row r="424" spans="1:2" x14ac:dyDescent="0.35">
      <c r="A424" s="31" t="s">
        <v>260</v>
      </c>
      <c r="B424" s="31">
        <v>10</v>
      </c>
    </row>
    <row r="425" spans="1:2" x14ac:dyDescent="0.35">
      <c r="A425" s="31" t="s">
        <v>240</v>
      </c>
      <c r="B425" s="31">
        <v>9</v>
      </c>
    </row>
    <row r="426" spans="1:2" x14ac:dyDescent="0.35">
      <c r="A426" s="31" t="s">
        <v>367</v>
      </c>
      <c r="B426" s="31">
        <v>9</v>
      </c>
    </row>
    <row r="427" spans="1:2" x14ac:dyDescent="0.35">
      <c r="A427" s="31" t="s">
        <v>426</v>
      </c>
      <c r="B427" s="31">
        <v>8</v>
      </c>
    </row>
    <row r="428" spans="1:2" x14ac:dyDescent="0.35">
      <c r="A428" s="31" t="s">
        <v>561</v>
      </c>
      <c r="B428" s="31">
        <v>8</v>
      </c>
    </row>
    <row r="429" spans="1:2" x14ac:dyDescent="0.35">
      <c r="A429" s="31" t="s">
        <v>469</v>
      </c>
      <c r="B429" s="31">
        <v>8</v>
      </c>
    </row>
    <row r="430" spans="1:2" x14ac:dyDescent="0.35">
      <c r="A430" s="31" t="s">
        <v>308</v>
      </c>
      <c r="B430" s="31">
        <v>8</v>
      </c>
    </row>
    <row r="431" spans="1:2" x14ac:dyDescent="0.35">
      <c r="A431" s="31" t="s">
        <v>196</v>
      </c>
      <c r="B431" s="31">
        <v>8</v>
      </c>
    </row>
    <row r="432" spans="1:2" x14ac:dyDescent="0.35">
      <c r="A432" s="31" t="s">
        <v>553</v>
      </c>
      <c r="B432" s="31">
        <v>7</v>
      </c>
    </row>
    <row r="433" spans="1:2" x14ac:dyDescent="0.35">
      <c r="A433" s="31" t="s">
        <v>292</v>
      </c>
      <c r="B433" s="31">
        <v>7</v>
      </c>
    </row>
    <row r="434" spans="1:2" x14ac:dyDescent="0.35">
      <c r="A434" s="31" t="s">
        <v>562</v>
      </c>
      <c r="B434" s="31">
        <v>6</v>
      </c>
    </row>
    <row r="435" spans="1:2" x14ac:dyDescent="0.35">
      <c r="A435" s="31" t="s">
        <v>386</v>
      </c>
      <c r="B435" s="31">
        <v>5</v>
      </c>
    </row>
    <row r="436" spans="1:2" x14ac:dyDescent="0.35">
      <c r="A436" s="31" t="s">
        <v>322</v>
      </c>
      <c r="B436" s="31">
        <v>5</v>
      </c>
    </row>
    <row r="437" spans="1:2" x14ac:dyDescent="0.35">
      <c r="A437" s="31" t="s">
        <v>563</v>
      </c>
      <c r="B437" s="31">
        <v>4</v>
      </c>
    </row>
    <row r="438" spans="1:2" x14ac:dyDescent="0.35">
      <c r="A438" s="31" t="s">
        <v>265</v>
      </c>
      <c r="B438" s="31">
        <v>4</v>
      </c>
    </row>
    <row r="439" spans="1:2" x14ac:dyDescent="0.35">
      <c r="A439" s="31" t="s">
        <v>272</v>
      </c>
      <c r="B439" s="31">
        <v>4</v>
      </c>
    </row>
    <row r="440" spans="1:2" x14ac:dyDescent="0.35">
      <c r="A440" s="31" t="s">
        <v>431</v>
      </c>
      <c r="B440" s="31">
        <v>3</v>
      </c>
    </row>
    <row r="441" spans="1:2" x14ac:dyDescent="0.35">
      <c r="A441" s="31" t="s">
        <v>389</v>
      </c>
      <c r="B441" s="31">
        <v>3</v>
      </c>
    </row>
    <row r="442" spans="1:2" x14ac:dyDescent="0.35">
      <c r="A442" s="31" t="s">
        <v>402</v>
      </c>
      <c r="B442" s="31">
        <v>3</v>
      </c>
    </row>
    <row r="443" spans="1:2" x14ac:dyDescent="0.35">
      <c r="A443" s="31" t="s">
        <v>228</v>
      </c>
      <c r="B443" s="31">
        <v>2</v>
      </c>
    </row>
    <row r="444" spans="1:2" x14ac:dyDescent="0.35">
      <c r="A444" s="31" t="s">
        <v>129</v>
      </c>
      <c r="B444" s="31">
        <v>2</v>
      </c>
    </row>
    <row r="445" spans="1:2" x14ac:dyDescent="0.35">
      <c r="A445" s="31" t="s">
        <v>205</v>
      </c>
      <c r="B445" s="31">
        <v>2</v>
      </c>
    </row>
    <row r="446" spans="1:2" x14ac:dyDescent="0.35">
      <c r="A446" s="31" t="s">
        <v>412</v>
      </c>
      <c r="B446" s="31">
        <v>2</v>
      </c>
    </row>
    <row r="447" spans="1:2" x14ac:dyDescent="0.35">
      <c r="A447" s="31" t="s">
        <v>537</v>
      </c>
      <c r="B447" s="31">
        <v>2</v>
      </c>
    </row>
    <row r="448" spans="1:2" x14ac:dyDescent="0.35">
      <c r="A448" s="31" t="s">
        <v>156</v>
      </c>
      <c r="B448" s="31">
        <v>2</v>
      </c>
    </row>
    <row r="449" spans="1:6" x14ac:dyDescent="0.35">
      <c r="A449" s="31" t="s">
        <v>408</v>
      </c>
      <c r="B449" s="31">
        <v>2</v>
      </c>
    </row>
    <row r="450" spans="1:6" x14ac:dyDescent="0.35">
      <c r="A450" s="31" t="s">
        <v>301</v>
      </c>
      <c r="B450" s="31">
        <v>2</v>
      </c>
    </row>
    <row r="451" spans="1:6" x14ac:dyDescent="0.35">
      <c r="A451" s="31" t="s">
        <v>356</v>
      </c>
      <c r="B451" s="31">
        <v>1</v>
      </c>
    </row>
    <row r="452" spans="1:6" x14ac:dyDescent="0.35">
      <c r="A452" s="31" t="s">
        <v>151</v>
      </c>
      <c r="B452" s="31">
        <v>1</v>
      </c>
    </row>
    <row r="453" spans="1:6" x14ac:dyDescent="0.35">
      <c r="A453" s="31" t="s">
        <v>480</v>
      </c>
      <c r="B453" s="31">
        <v>1</v>
      </c>
    </row>
    <row r="454" spans="1:6" x14ac:dyDescent="0.35">
      <c r="A454" s="31" t="s">
        <v>242</v>
      </c>
      <c r="B454" s="31">
        <v>1</v>
      </c>
    </row>
    <row r="455" spans="1:6" x14ac:dyDescent="0.35">
      <c r="A455" s="31" t="s">
        <v>483</v>
      </c>
      <c r="B455" s="31">
        <v>1</v>
      </c>
      <c r="F455" t="s">
        <v>557</v>
      </c>
    </row>
    <row r="456" spans="1:6" x14ac:dyDescent="0.35">
      <c r="A456" s="31" t="s">
        <v>429</v>
      </c>
      <c r="B456" s="31">
        <v>1</v>
      </c>
    </row>
    <row r="457" spans="1:6" x14ac:dyDescent="0.35">
      <c r="A457" s="31" t="s">
        <v>450</v>
      </c>
      <c r="B457" s="31">
        <v>1</v>
      </c>
    </row>
    <row r="458" spans="1:6" x14ac:dyDescent="0.35">
      <c r="A458" s="31" t="s">
        <v>329</v>
      </c>
      <c r="B458" s="31">
        <v>1</v>
      </c>
    </row>
    <row r="459" spans="1:6" ht="15" thickBot="1" x14ac:dyDescent="0.4">
      <c r="A459" s="30" t="s">
        <v>534</v>
      </c>
      <c r="B459" s="30">
        <v>523</v>
      </c>
    </row>
  </sheetData>
  <mergeCells count="9">
    <mergeCell ref="A407:B407"/>
    <mergeCell ref="A1:B2"/>
    <mergeCell ref="A170:B170"/>
    <mergeCell ref="A346:B346"/>
    <mergeCell ref="A286:B286"/>
    <mergeCell ref="A227:B227"/>
    <mergeCell ref="A3:B3"/>
    <mergeCell ref="A112:B112"/>
    <mergeCell ref="A57:B57"/>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dc072f8ffc2b8bed0dac1cf55cae5fe2">
  <xsd:schema xmlns:xsd="http://www.w3.org/2001/XMLSchema" xmlns:xs="http://www.w3.org/2001/XMLSchema" xmlns:p="http://schemas.microsoft.com/office/2006/metadata/properties" xmlns:ns2="9225b539-7b15-42b2-871d-c20cb6e17ae7" xmlns:ns3="51f64f43-848e-4f71-a29c-5b275075194e" targetNamespace="http://schemas.microsoft.com/office/2006/metadata/properties" ma:root="true" ma:fieldsID="c697619c93f272d747a88d4ad0a7b381" ns2:_="" ns3:_="">
    <xsd:import namespace="9225b539-7b15-42b2-871d-c20cb6e17ae7"/>
    <xsd:import namespace="51f64f43-848e-4f71-a29c-5b275075194e"/>
    <xsd:element name="properties">
      <xsd:complexType>
        <xsd:sequence>
          <xsd:element name="documentManagement">
            <xsd:complexType>
              <xsd:all>
                <xsd:element ref="ns2:_dlc_DocId" minOccurs="0"/>
                <xsd:element ref="ns2:_dlc_DocIdUrl" minOccurs="0"/>
                <xsd:element ref="ns2:_dlc_DocIdPersistId"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element ref="ns3:MediaLengthInSeconds" minOccurs="0"/>
                <xsd:element ref="ns3:MediaServiceObjectDetectorVersions" minOccurs="0"/>
                <xsd:element ref="ns3:MediaServiceLocation" minOccurs="0"/>
                <xsd:element ref="ns3:MediaServiceSearchPropertie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225b539-7b15-42b2-871d-c20cb6e17ae7" xsi:nil="true"/>
    <lcf76f155ced4ddcb4097134ff3c332f xmlns="51f64f43-848e-4f71-a29c-5b275075194e">
      <Terms xmlns="http://schemas.microsoft.com/office/infopath/2007/PartnerControls"/>
    </lcf76f155ced4ddcb4097134ff3c332f>
  </documentManagement>
</p:properties>
</file>

<file path=customXml/item4.xml><?xml version="1.0" encoding="utf-8"?>
<?mso-contentType ?>
<SharedContentType xmlns="Microsoft.SharePoint.Taxonomy.ContentTypeSync" SourceId="526ce853-7349-4a33-988e-bfef8f1d57f1" ContentTypeId="0x0101" PreviousValue="false"/>
</file>

<file path=customXml/item5.xml><?xml version="1.0" encoding="utf-8"?>
<?mso-contentType ?>
<spe:Receivers xmlns:spe="http://schemas.microsoft.com/sharepoint/events"/>
</file>

<file path=customXml/itemProps1.xml><?xml version="1.0" encoding="utf-8"?>
<ds:datastoreItem xmlns:ds="http://schemas.openxmlformats.org/officeDocument/2006/customXml" ds:itemID="{1D521A2A-A5B8-4B88-8954-B7F99CC88598}"/>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25A08AC0-783C-4C1B-927A-AB27E36B29B1}">
  <ds:schemaRef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51f64f43-848e-4f71-a29c-5b275075194e"/>
    <ds:schemaRef ds:uri="http://purl.org/dc/terms/"/>
    <ds:schemaRef ds:uri="http://schemas.openxmlformats.org/package/2006/metadata/core-properties"/>
    <ds:schemaRef ds:uri="9225b539-7b15-42b2-871d-c20cb6e17ae7"/>
    <ds:schemaRef ds:uri="http://www.w3.org/XML/1998/namespace"/>
    <ds:schemaRef ds:uri="05406d35-483f-4764-b870-52cf804e2a10"/>
  </ds:schemaRefs>
</ds:datastoreItem>
</file>

<file path=customXml/itemProps4.xml><?xml version="1.0" encoding="utf-8"?>
<ds:datastoreItem xmlns:ds="http://schemas.openxmlformats.org/officeDocument/2006/customXml" ds:itemID="{91844876-B44F-49FD-A8D0-7B8E428D15BD}"/>
</file>

<file path=customXml/itemProps5.xml><?xml version="1.0" encoding="utf-8"?>
<ds:datastoreItem xmlns:ds="http://schemas.openxmlformats.org/officeDocument/2006/customXml" ds:itemID="{318A0981-6A93-4B41-94FE-3022A059D7D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Header</vt:lpstr>
      <vt:lpstr>ATD FY25 YTD</vt:lpstr>
      <vt:lpstr>Detention FY25</vt:lpstr>
      <vt:lpstr> ICLOS and Detainees</vt:lpstr>
      <vt:lpstr>Semiannual</vt:lpstr>
      <vt:lpstr>Monthly Bond Statistics</vt:lpstr>
      <vt:lpstr>Facilities FY25</vt:lpstr>
      <vt:lpstr>FY25 Trans. Detainee Pop</vt:lpstr>
      <vt:lpstr>Monthly Segregation</vt:lpstr>
      <vt:lpstr>Vulnerable &amp; Special Population</vt:lpstr>
      <vt:lpstr>Footnotes</vt:lpstr>
      <vt:lpstr>'Detention FY25'!Print_Area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Tyler M (CTR)</dc:creator>
  <cp:keywords/>
  <dc:description/>
  <cp:lastModifiedBy>LESA, STU</cp:lastModifiedBy>
  <cp:revision/>
  <dcterms:created xsi:type="dcterms:W3CDTF">2020-01-31T18:40:16Z</dcterms:created>
  <dcterms:modified xsi:type="dcterms:W3CDTF">2025-01-03T17:06:16Z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y fmtid="{D5CDD505-2E9C-101B-9397-08002B2CF9AE}" pid="7" name="Order">
    <vt:r8>808900</vt:r8>
  </property>
  <property fmtid="{D5CDD505-2E9C-101B-9397-08002B2CF9AE}" pid="8" name="xd_Signature">
    <vt:bool>false</vt:bool>
  </property>
  <property fmtid="{D5CDD505-2E9C-101B-9397-08002B2CF9AE}" pid="9" name="xd_ProgID">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TriggerFlowInfo">
    <vt:lpwstr/>
  </property>
</Properties>
</file>