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home\jye\docs\ai_edex\multiagent\"/>
    </mc:Choice>
  </mc:AlternateContent>
  <bookViews>
    <workbookView xWindow="0" yWindow="0" windowWidth="23040" windowHeight="9972" activeTab="3"/>
  </bookViews>
  <sheets>
    <sheet name="Policy Evaluation" sheetId="3" r:id="rId1"/>
    <sheet name="Vk+1 from Vk (2)" sheetId="2" r:id="rId2"/>
    <sheet name="Vk+1 from Vk" sheetId="1" r:id="rId3"/>
    <sheet name="Q Iteration" sheetId="4" r:id="rId4"/>
  </sheets>
  <calcPr calcId="152511" iterateCount="200" iterateDelta="0.0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1" l="1"/>
  <c r="AP5" i="4" l="1"/>
  <c r="AJ7" i="4"/>
  <c r="AK7" i="4"/>
  <c r="AL7" i="4"/>
  <c r="AD8" i="4" s="1"/>
  <c r="AB6" i="4"/>
  <c r="AC6" i="4"/>
  <c r="AD6" i="4"/>
  <c r="AB7" i="4"/>
  <c r="AC7" i="4"/>
  <c r="AD7" i="4"/>
  <c r="AB8" i="4"/>
  <c r="AC8" i="4"/>
  <c r="AB9" i="4"/>
  <c r="AC9" i="4"/>
  <c r="AD9" i="4"/>
  <c r="AB10" i="4"/>
  <c r="AC10" i="4"/>
  <c r="AD10" i="4"/>
  <c r="AB11" i="4"/>
  <c r="AC11" i="4"/>
  <c r="AD11" i="4"/>
  <c r="AB12" i="4"/>
  <c r="AC12" i="4"/>
  <c r="AB13" i="4"/>
  <c r="AC13" i="4"/>
  <c r="AD13" i="4"/>
  <c r="AB14" i="4"/>
  <c r="AC14" i="4"/>
  <c r="AD14" i="4"/>
  <c r="AB15" i="4"/>
  <c r="AC15" i="4"/>
  <c r="AD15" i="4"/>
  <c r="AB16" i="4"/>
  <c r="AC16" i="4"/>
  <c r="AD16" i="4"/>
  <c r="R26" i="4"/>
  <c r="S26" i="4"/>
  <c r="T26" i="4"/>
  <c r="U26" i="4"/>
  <c r="R27" i="4"/>
  <c r="S27" i="4"/>
  <c r="T27" i="4"/>
  <c r="U27" i="4"/>
  <c r="R28" i="4"/>
  <c r="S28" i="4"/>
  <c r="T28" i="4"/>
  <c r="U28" i="4"/>
  <c r="R29" i="4"/>
  <c r="S29" i="4"/>
  <c r="T29" i="4"/>
  <c r="U29" i="4"/>
  <c r="R30" i="4"/>
  <c r="S30" i="4"/>
  <c r="T30" i="4"/>
  <c r="U30" i="4"/>
  <c r="R31" i="4"/>
  <c r="S31" i="4"/>
  <c r="T31" i="4"/>
  <c r="U31" i="4"/>
  <c r="R32" i="4"/>
  <c r="S32" i="4"/>
  <c r="T32" i="4"/>
  <c r="U32" i="4"/>
  <c r="R33" i="4"/>
  <c r="S33" i="4"/>
  <c r="T33" i="4"/>
  <c r="U33" i="4"/>
  <c r="R34" i="4"/>
  <c r="S34" i="4"/>
  <c r="T34" i="4"/>
  <c r="U34" i="4"/>
  <c r="S25" i="4"/>
  <c r="T25" i="4"/>
  <c r="U25" i="4"/>
  <c r="R25" i="4"/>
  <c r="R16" i="4"/>
  <c r="S16" i="4"/>
  <c r="T16" i="4"/>
  <c r="U16" i="4"/>
  <c r="R17" i="4"/>
  <c r="S17" i="4"/>
  <c r="T17" i="4"/>
  <c r="U17" i="4"/>
  <c r="R18" i="4"/>
  <c r="S18" i="4"/>
  <c r="T18" i="4"/>
  <c r="U18" i="4"/>
  <c r="R19" i="4"/>
  <c r="S19" i="4"/>
  <c r="T19" i="4"/>
  <c r="U19" i="4"/>
  <c r="R20" i="4"/>
  <c r="S20" i="4"/>
  <c r="T20" i="4"/>
  <c r="U20" i="4"/>
  <c r="R21" i="4"/>
  <c r="S21" i="4"/>
  <c r="T21" i="4"/>
  <c r="U21" i="4"/>
  <c r="R22" i="4"/>
  <c r="S22" i="4"/>
  <c r="T22" i="4"/>
  <c r="U22" i="4"/>
  <c r="R23" i="4"/>
  <c r="S23" i="4"/>
  <c r="T23" i="4"/>
  <c r="U23" i="4"/>
  <c r="R24" i="4"/>
  <c r="S24" i="4"/>
  <c r="T24" i="4"/>
  <c r="U24" i="4"/>
  <c r="S15" i="4"/>
  <c r="T15" i="4"/>
  <c r="U15" i="4"/>
  <c r="R15" i="4"/>
  <c r="R5" i="4"/>
  <c r="S5" i="4"/>
  <c r="T5" i="4"/>
  <c r="U5" i="4"/>
  <c r="R6" i="4"/>
  <c r="S6" i="4"/>
  <c r="T6" i="4"/>
  <c r="U6" i="4"/>
  <c r="R7" i="4"/>
  <c r="S7" i="4"/>
  <c r="T7" i="4"/>
  <c r="U7" i="4"/>
  <c r="R8" i="4"/>
  <c r="S8" i="4"/>
  <c r="T8" i="4"/>
  <c r="U8" i="4"/>
  <c r="R9" i="4"/>
  <c r="S9" i="4"/>
  <c r="T9" i="4"/>
  <c r="U9" i="4"/>
  <c r="R10" i="4"/>
  <c r="S10" i="4"/>
  <c r="T10" i="4"/>
  <c r="U10" i="4"/>
  <c r="R11" i="4"/>
  <c r="S11" i="4"/>
  <c r="T11" i="4"/>
  <c r="U11" i="4"/>
  <c r="R12" i="4"/>
  <c r="S12" i="4"/>
  <c r="T12" i="4"/>
  <c r="U12" i="4"/>
  <c r="R13" i="4"/>
  <c r="S13" i="4"/>
  <c r="T13" i="4"/>
  <c r="U13" i="4"/>
  <c r="R14" i="4"/>
  <c r="S14" i="4"/>
  <c r="T14" i="4"/>
  <c r="U14" i="4"/>
  <c r="U4" i="4"/>
  <c r="T4" i="4"/>
  <c r="S4" i="4"/>
  <c r="R4" i="4"/>
  <c r="AE14" i="4" l="1"/>
  <c r="AD12" i="4"/>
  <c r="AE10" i="4"/>
  <c r="AE6" i="4"/>
  <c r="AE15" i="4"/>
  <c r="AE11" i="4"/>
  <c r="AE16" i="4"/>
  <c r="AE12" i="4"/>
  <c r="AE8" i="4"/>
  <c r="AE13" i="4"/>
  <c r="AE9" i="4"/>
  <c r="AE7" i="4"/>
  <c r="AD5" i="4"/>
  <c r="AC5" i="4"/>
  <c r="AB5" i="4"/>
  <c r="C29" i="3"/>
  <c r="D29" i="3"/>
  <c r="E24" i="3"/>
  <c r="K8" i="3"/>
  <c r="K9" i="3"/>
  <c r="K10" i="3"/>
  <c r="K11" i="3"/>
  <c r="K12" i="3"/>
  <c r="K13" i="3"/>
  <c r="K14" i="3"/>
  <c r="K15" i="3"/>
  <c r="K16" i="3"/>
  <c r="K7" i="3"/>
  <c r="J8" i="3"/>
  <c r="J9" i="3"/>
  <c r="J10" i="3"/>
  <c r="J11" i="3"/>
  <c r="J12" i="3"/>
  <c r="J13" i="3"/>
  <c r="J14" i="3"/>
  <c r="J15" i="3"/>
  <c r="J16" i="3"/>
  <c r="J7" i="3"/>
  <c r="I8" i="3"/>
  <c r="I9" i="3"/>
  <c r="I10" i="3"/>
  <c r="I11" i="3"/>
  <c r="I12" i="3"/>
  <c r="I13" i="3"/>
  <c r="I14" i="3"/>
  <c r="I15" i="3"/>
  <c r="I16" i="3"/>
  <c r="I7" i="3"/>
  <c r="H8" i="3"/>
  <c r="H9" i="3"/>
  <c r="H10" i="3"/>
  <c r="H11" i="3"/>
  <c r="H12" i="3"/>
  <c r="H13" i="3"/>
  <c r="H14" i="3"/>
  <c r="H15" i="3"/>
  <c r="H16" i="3"/>
  <c r="H7" i="3"/>
  <c r="F20" i="3"/>
  <c r="AQ5" i="4" l="1"/>
  <c r="AP6" i="4"/>
  <c r="AE5" i="4"/>
  <c r="AR5" i="4"/>
  <c r="P5" i="1"/>
  <c r="G3" i="1"/>
  <c r="H3" i="1" s="1"/>
  <c r="J6" i="2"/>
  <c r="K3" i="2"/>
  <c r="L3" i="2"/>
  <c r="J3" i="2"/>
  <c r="B2" i="2"/>
  <c r="C2" i="2"/>
  <c r="D2" i="2"/>
  <c r="E2" i="2"/>
  <c r="B3" i="2"/>
  <c r="C3" i="2"/>
  <c r="D3" i="2"/>
  <c r="E3" i="2"/>
  <c r="B4" i="2"/>
  <c r="C4" i="2"/>
  <c r="D4" i="2"/>
  <c r="E4" i="2"/>
  <c r="B5" i="2"/>
  <c r="C5" i="2"/>
  <c r="D5" i="2"/>
  <c r="E5" i="2"/>
  <c r="B6" i="2"/>
  <c r="C6" i="2"/>
  <c r="D6" i="2"/>
  <c r="E6" i="2"/>
  <c r="B7" i="2"/>
  <c r="C7" i="2"/>
  <c r="D7" i="2"/>
  <c r="G7" i="2" s="1"/>
  <c r="E7" i="2"/>
  <c r="B8" i="2"/>
  <c r="C8" i="2"/>
  <c r="D8" i="2"/>
  <c r="E8" i="2"/>
  <c r="B9" i="2"/>
  <c r="C9" i="2"/>
  <c r="D9" i="2"/>
  <c r="E9" i="2"/>
  <c r="B10" i="2"/>
  <c r="C10" i="2"/>
  <c r="D10" i="2"/>
  <c r="E10" i="2"/>
  <c r="B11" i="2"/>
  <c r="C11" i="2"/>
  <c r="D11" i="2"/>
  <c r="G11" i="2" s="1"/>
  <c r="E11" i="2"/>
  <c r="B12" i="2"/>
  <c r="C12" i="2"/>
  <c r="D12" i="2"/>
  <c r="G12" i="2" s="1"/>
  <c r="H12" i="2" s="1"/>
  <c r="E12" i="2"/>
  <c r="B13" i="2"/>
  <c r="C13" i="2"/>
  <c r="D13" i="2"/>
  <c r="E13" i="2"/>
  <c r="B14" i="2"/>
  <c r="C14" i="2"/>
  <c r="D14" i="2"/>
  <c r="E14" i="2"/>
  <c r="F3" i="2"/>
  <c r="F4" i="2"/>
  <c r="F5" i="2"/>
  <c r="F6" i="2"/>
  <c r="F7" i="2"/>
  <c r="F8" i="2"/>
  <c r="F9" i="2"/>
  <c r="F10" i="2"/>
  <c r="F11" i="2"/>
  <c r="F12" i="2"/>
  <c r="F13" i="2"/>
  <c r="F14" i="2"/>
  <c r="F2" i="2"/>
  <c r="L11" i="2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Q5" i="1" s="1"/>
  <c r="L11" i="1"/>
  <c r="AR6" i="4" l="1"/>
  <c r="AQ6" i="4"/>
  <c r="H11" i="2"/>
  <c r="H7" i="2"/>
  <c r="Q5" i="2"/>
  <c r="G3" i="2"/>
  <c r="H3" i="2" s="1"/>
  <c r="G8" i="2"/>
  <c r="H8" i="2" s="1"/>
  <c r="G4" i="2"/>
  <c r="H4" i="2" s="1"/>
  <c r="G10" i="2"/>
  <c r="H10" i="2" s="1"/>
  <c r="P5" i="2" s="1"/>
  <c r="G6" i="2"/>
  <c r="H6" i="2" s="1"/>
  <c r="G9" i="2"/>
  <c r="H9" i="2" s="1"/>
  <c r="G5" i="2"/>
  <c r="H5" i="2" s="1"/>
  <c r="P6" i="2" l="1"/>
</calcChain>
</file>

<file path=xl/sharedStrings.xml><?xml version="1.0" encoding="utf-8"?>
<sst xmlns="http://schemas.openxmlformats.org/spreadsheetml/2006/main" count="294" uniqueCount="42">
  <si>
    <t>A</t>
  </si>
  <si>
    <t>B</t>
  </si>
  <si>
    <t>C</t>
  </si>
  <si>
    <t>s</t>
  </si>
  <si>
    <t>a</t>
  </si>
  <si>
    <t>s'</t>
  </si>
  <si>
    <t>T(s,a,s')</t>
  </si>
  <si>
    <t>R(s,a,s')</t>
  </si>
  <si>
    <t>Clockwise</t>
  </si>
  <si>
    <t>Counterclockwise</t>
  </si>
  <si>
    <r>
      <t>V</t>
    </r>
    <r>
      <rPr>
        <sz val="8"/>
        <color rgb="FF222222"/>
        <rFont val="MathJax_Math-italic"/>
      </rPr>
      <t>k</t>
    </r>
    <r>
      <rPr>
        <sz val="12"/>
        <color rgb="FF222222"/>
        <rFont val="MathJax_Main"/>
      </rPr>
      <t>(</t>
    </r>
    <r>
      <rPr>
        <sz val="12"/>
        <color rgb="FF222222"/>
        <rFont val="MathJax_Math-italic"/>
      </rPr>
      <t>A</t>
    </r>
    <r>
      <rPr>
        <sz val="12"/>
        <color rgb="FF222222"/>
        <rFont val="MathJax_Main"/>
      </rPr>
      <t>)</t>
    </r>
  </si>
  <si>
    <r>
      <t>V</t>
    </r>
    <r>
      <rPr>
        <sz val="8"/>
        <color rgb="FF222222"/>
        <rFont val="MathJax_Math-italic"/>
      </rPr>
      <t>k</t>
    </r>
    <r>
      <rPr>
        <sz val="12"/>
        <color rgb="FF222222"/>
        <rFont val="MathJax_Main"/>
      </rPr>
      <t>(</t>
    </r>
    <r>
      <rPr>
        <sz val="12"/>
        <color rgb="FF222222"/>
        <rFont val="MathJax_Math-italic"/>
      </rPr>
      <t>B</t>
    </r>
    <r>
      <rPr>
        <sz val="12"/>
        <color rgb="FF222222"/>
        <rFont val="MathJax_Main"/>
      </rPr>
      <t>)</t>
    </r>
  </si>
  <si>
    <r>
      <t>V</t>
    </r>
    <r>
      <rPr>
        <sz val="8"/>
        <color rgb="FF222222"/>
        <rFont val="MathJax_Math-italic"/>
      </rPr>
      <t>k</t>
    </r>
    <r>
      <rPr>
        <sz val="12"/>
        <color rgb="FF222222"/>
        <rFont val="MathJax_Main"/>
      </rPr>
      <t>(</t>
    </r>
    <r>
      <rPr>
        <sz val="12"/>
        <color rgb="FF222222"/>
        <rFont val="MathJax_Math-italic"/>
      </rPr>
      <t>C</t>
    </r>
    <r>
      <rPr>
        <sz val="12"/>
        <color rgb="FF222222"/>
        <rFont val="MathJax_Main"/>
      </rPr>
      <t>)</t>
    </r>
  </si>
  <si>
    <r>
      <t>V</t>
    </r>
    <r>
      <rPr>
        <sz val="8"/>
        <color rgb="FF222222"/>
        <rFont val="MathJax_Math-italic"/>
      </rPr>
      <t>k</t>
    </r>
    <r>
      <rPr>
        <sz val="8"/>
        <color rgb="FF222222"/>
        <rFont val="MathJax_Main"/>
      </rPr>
      <t>+1</t>
    </r>
    <r>
      <rPr>
        <sz val="12"/>
        <color rgb="FF222222"/>
        <rFont val="MathJax_Main"/>
      </rPr>
      <t>(</t>
    </r>
    <r>
      <rPr>
        <sz val="12"/>
        <color rgb="FF222222"/>
        <rFont val="MathJax_Math-italic"/>
      </rPr>
      <t>C</t>
    </r>
    <r>
      <rPr>
        <sz val="12"/>
        <color rgb="FF222222"/>
        <rFont val="MathJax_Main"/>
      </rPr>
      <t>)</t>
    </r>
  </si>
  <si>
    <t>Df</t>
  </si>
  <si>
    <t>Df V</t>
  </si>
  <si>
    <t>V</t>
  </si>
  <si>
    <t>Q</t>
  </si>
  <si>
    <t>V* = maxQ* (across a)</t>
  </si>
  <si>
    <r>
      <t>V</t>
    </r>
    <r>
      <rPr>
        <sz val="8"/>
        <color rgb="FF222222"/>
        <rFont val="MathJax_Main"/>
      </rPr>
      <t>∗</t>
    </r>
    <r>
      <rPr>
        <sz val="12"/>
        <color rgb="FF222222"/>
        <rFont val="MathJax_Main"/>
      </rPr>
      <t>(</t>
    </r>
    <r>
      <rPr>
        <sz val="12"/>
        <color rgb="FF222222"/>
        <rFont val="MathJax_Math-italic"/>
      </rPr>
      <t>A</t>
    </r>
    <r>
      <rPr>
        <sz val="12"/>
        <color rgb="FF222222"/>
        <rFont val="MathJax_Main"/>
      </rPr>
      <t>)</t>
    </r>
  </si>
  <si>
    <r>
      <t>V</t>
    </r>
    <r>
      <rPr>
        <sz val="8"/>
        <color rgb="FF222222"/>
        <rFont val="MathJax_Main"/>
      </rPr>
      <t>∗</t>
    </r>
    <r>
      <rPr>
        <sz val="12"/>
        <color rgb="FF222222"/>
        <rFont val="MathJax_Main"/>
      </rPr>
      <t>(</t>
    </r>
    <r>
      <rPr>
        <sz val="12"/>
        <color rgb="FF222222"/>
        <rFont val="MathJax_Math-italic"/>
      </rPr>
      <t>B</t>
    </r>
    <r>
      <rPr>
        <sz val="12"/>
        <color rgb="FF222222"/>
        <rFont val="MathJax_Main"/>
      </rPr>
      <t>)</t>
    </r>
  </si>
  <si>
    <r>
      <t>V</t>
    </r>
    <r>
      <rPr>
        <sz val="8"/>
        <color rgb="FF222222"/>
        <rFont val="MathJax_Main"/>
      </rPr>
      <t>∗</t>
    </r>
    <r>
      <rPr>
        <sz val="12"/>
        <color rgb="FF222222"/>
        <rFont val="MathJax_Main"/>
      </rPr>
      <t>(</t>
    </r>
    <r>
      <rPr>
        <sz val="12"/>
        <color rgb="FF222222"/>
        <rFont val="MathJax_Math-italic"/>
      </rPr>
      <t>C</t>
    </r>
    <r>
      <rPr>
        <sz val="12"/>
        <color rgb="FF222222"/>
        <rFont val="MathJax_Main"/>
      </rPr>
      <t>)</t>
    </r>
  </si>
  <si>
    <t>Transition Functions</t>
  </si>
  <si>
    <r>
      <t>Discount Factor, </t>
    </r>
    <r>
      <rPr>
        <sz val="12"/>
        <color rgb="FF222222"/>
        <rFont val="MathJax_Math-italic"/>
      </rPr>
      <t>γ</t>
    </r>
    <r>
      <rPr>
        <sz val="10"/>
        <color rgb="FF222222"/>
        <rFont val="Verdana"/>
        <family val="2"/>
      </rPr>
      <t xml:space="preserve"> = </t>
    </r>
  </si>
  <si>
    <r>
      <t>V</t>
    </r>
    <r>
      <rPr>
        <b/>
        <sz val="8"/>
        <color rgb="FF222222"/>
        <rFont val="MathJax_Math-italic"/>
      </rPr>
      <t>πk</t>
    </r>
    <r>
      <rPr>
        <b/>
        <sz val="12"/>
        <color rgb="FF222222"/>
        <rFont val="MathJax_Main"/>
      </rPr>
      <t>(</t>
    </r>
    <r>
      <rPr>
        <b/>
        <sz val="12"/>
        <color rgb="FF222222"/>
        <rFont val="MathJax_Math-italic"/>
      </rPr>
      <t>A</t>
    </r>
    <r>
      <rPr>
        <b/>
        <sz val="12"/>
        <color rgb="FF222222"/>
        <rFont val="MathJax_Main"/>
      </rPr>
      <t>)</t>
    </r>
  </si>
  <si>
    <r>
      <t>V</t>
    </r>
    <r>
      <rPr>
        <b/>
        <sz val="8"/>
        <color rgb="FF222222"/>
        <rFont val="MathJax_Math-italic"/>
      </rPr>
      <t>πk</t>
    </r>
    <r>
      <rPr>
        <b/>
        <sz val="12"/>
        <color rgb="FF222222"/>
        <rFont val="MathJax_Main"/>
      </rPr>
      <t>(</t>
    </r>
    <r>
      <rPr>
        <b/>
        <sz val="12"/>
        <color rgb="FF222222"/>
        <rFont val="MathJax_Math-italic"/>
      </rPr>
      <t>B</t>
    </r>
    <r>
      <rPr>
        <b/>
        <sz val="12"/>
        <color rgb="FF222222"/>
        <rFont val="MathJax_Main"/>
      </rPr>
      <t>)</t>
    </r>
  </si>
  <si>
    <r>
      <t>V</t>
    </r>
    <r>
      <rPr>
        <b/>
        <sz val="8"/>
        <color rgb="FF222222"/>
        <rFont val="MathJax_Math-italic"/>
      </rPr>
      <t>πk</t>
    </r>
    <r>
      <rPr>
        <b/>
        <sz val="12"/>
        <color rgb="FF222222"/>
        <rFont val="MathJax_Main"/>
      </rPr>
      <t>(</t>
    </r>
    <r>
      <rPr>
        <b/>
        <sz val="12"/>
        <color rgb="FF222222"/>
        <rFont val="MathJax_Math-italic"/>
      </rPr>
      <t>C</t>
    </r>
    <r>
      <rPr>
        <b/>
        <sz val="12"/>
        <color rgb="FF222222"/>
        <rFont val="MathJax_Main"/>
      </rPr>
      <t>)</t>
    </r>
  </si>
  <si>
    <t>Policy</t>
  </si>
  <si>
    <t>Current Estimates</t>
  </si>
  <si>
    <r>
      <t> </t>
    </r>
    <r>
      <rPr>
        <sz val="12"/>
        <color rgb="FF222222"/>
        <rFont val="MathJax_Math-italic"/>
      </rPr>
      <t>V</t>
    </r>
    <r>
      <rPr>
        <sz val="8"/>
        <color rgb="FF222222"/>
        <rFont val="MathJax_Math-italic"/>
      </rPr>
      <t>πk</t>
    </r>
    <r>
      <rPr>
        <sz val="8"/>
        <color rgb="FF222222"/>
        <rFont val="MathJax_Main"/>
      </rPr>
      <t>+1</t>
    </r>
    <r>
      <rPr>
        <sz val="12"/>
        <color rgb="FF222222"/>
        <rFont val="MathJax_Main"/>
      </rPr>
      <t>(</t>
    </r>
    <r>
      <rPr>
        <sz val="12"/>
        <color rgb="FF222222"/>
        <rFont val="MathJax_Math-italic"/>
      </rPr>
      <t>C</t>
    </r>
    <r>
      <rPr>
        <sz val="12"/>
        <color rgb="FF222222"/>
        <rFont val="MathJax_Main"/>
      </rPr>
      <t>)</t>
    </r>
    <r>
      <rPr>
        <sz val="10"/>
        <color rgb="FF222222"/>
        <rFont val="Verdana"/>
        <family val="2"/>
      </rPr>
      <t>?</t>
    </r>
  </si>
  <si>
    <t>γV</t>
  </si>
  <si>
    <t>T(R+γV)</t>
  </si>
  <si>
    <r>
      <t>V</t>
    </r>
    <r>
      <rPr>
        <sz val="8"/>
        <color rgb="FF222222"/>
        <rFont val="MathJax_Math-italic"/>
      </rPr>
      <t>π</t>
    </r>
    <r>
      <rPr>
        <sz val="8"/>
        <color rgb="FF222222"/>
        <rFont val="MathJax_Main"/>
      </rPr>
      <t>∞</t>
    </r>
    <r>
      <rPr>
        <sz val="12"/>
        <color rgb="FF222222"/>
        <rFont val="MathJax_Main"/>
      </rPr>
      <t>(</t>
    </r>
    <r>
      <rPr>
        <sz val="12"/>
        <color rgb="FF222222"/>
        <rFont val="MathJax_Math-italic"/>
      </rPr>
      <t>A</t>
    </r>
    <r>
      <rPr>
        <sz val="12"/>
        <color rgb="FF222222"/>
        <rFont val="MathJax_Main"/>
      </rPr>
      <t>)</t>
    </r>
  </si>
  <si>
    <r>
      <t>V</t>
    </r>
    <r>
      <rPr>
        <sz val="8"/>
        <color rgb="FF222222"/>
        <rFont val="MathJax_Math-italic"/>
      </rPr>
      <t>π</t>
    </r>
    <r>
      <rPr>
        <sz val="8"/>
        <color rgb="FF222222"/>
        <rFont val="MathJax_Main"/>
      </rPr>
      <t>∞</t>
    </r>
    <r>
      <rPr>
        <sz val="12"/>
        <color rgb="FF222222"/>
        <rFont val="MathJax_Main"/>
      </rPr>
      <t>(</t>
    </r>
    <r>
      <rPr>
        <sz val="12"/>
        <color rgb="FF222222"/>
        <rFont val="MathJax_Math-italic"/>
      </rPr>
      <t>B</t>
    </r>
    <r>
      <rPr>
        <sz val="12"/>
        <color rgb="FF222222"/>
        <rFont val="MathJax_Main"/>
      </rPr>
      <t>)</t>
    </r>
  </si>
  <si>
    <r>
      <t>V</t>
    </r>
    <r>
      <rPr>
        <sz val="8"/>
        <color rgb="FF222222"/>
        <rFont val="MathJax_Math-italic"/>
      </rPr>
      <t>π</t>
    </r>
    <r>
      <rPr>
        <sz val="8"/>
        <color rgb="FF222222"/>
        <rFont val="MathJax_Main"/>
      </rPr>
      <t>∞</t>
    </r>
    <r>
      <rPr>
        <sz val="12"/>
        <color rgb="FF222222"/>
        <rFont val="MathJax_Main"/>
      </rPr>
      <t>(</t>
    </r>
    <r>
      <rPr>
        <sz val="12"/>
        <color rgb="FF222222"/>
        <rFont val="MathJax_Math-italic"/>
      </rPr>
      <t>C</t>
    </r>
    <r>
      <rPr>
        <sz val="12"/>
        <color rgb="FF222222"/>
        <rFont val="MathJax_Main"/>
      </rPr>
      <t>)</t>
    </r>
  </si>
  <si>
    <r>
      <t>Q</t>
    </r>
    <r>
      <rPr>
        <sz val="8"/>
        <color rgb="FF222222"/>
        <rFont val="MathJax_Math-italic"/>
      </rPr>
      <t>π</t>
    </r>
    <r>
      <rPr>
        <sz val="8"/>
        <color rgb="FF222222"/>
        <rFont val="MathJax_Main"/>
      </rPr>
      <t>∞</t>
    </r>
    <r>
      <rPr>
        <sz val="10"/>
        <color rgb="FF222222"/>
        <rFont val="Verdana"/>
        <family val="2"/>
      </rPr>
      <t>(C, clockwise)</t>
    </r>
  </si>
  <si>
    <t>r</t>
  </si>
  <si>
    <t>Qk</t>
  </si>
  <si>
    <t>Qk+1</t>
  </si>
  <si>
    <t>Qk+1 = sum_(outcome states) ( T* (R + Df * Vk))</t>
  </si>
  <si>
    <t>Vk = max_actions Qk</t>
  </si>
  <si>
    <t>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</si>
</sst>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Verdana"/>
      <family val="2"/>
    </font>
    <font>
      <sz val="12"/>
      <color rgb="FF222222"/>
      <name val="MathJax_Math-italic"/>
    </font>
    <font>
      <sz val="8"/>
      <color rgb="FF222222"/>
      <name val="MathJax_Math-italic"/>
    </font>
    <font>
      <sz val="12"/>
      <color rgb="FF222222"/>
      <name val="MathJax_Main"/>
    </font>
    <font>
      <sz val="8"/>
      <color rgb="FF222222"/>
      <name val="MathJax_Main"/>
    </font>
    <font>
      <sz val="11"/>
      <color theme="1"/>
      <name val="Verdana"/>
      <family val="2"/>
    </font>
    <font>
      <b/>
      <sz val="10"/>
      <color rgb="FF222222"/>
      <name val="Verdana"/>
      <family val="2"/>
    </font>
    <font>
      <b/>
      <sz val="12"/>
      <color rgb="FF222222"/>
      <name val="MathJax_Math-italic"/>
    </font>
    <font>
      <b/>
      <sz val="8"/>
      <color rgb="FF222222"/>
      <name val="MathJax_Math-italic"/>
    </font>
    <font>
      <b/>
      <sz val="12"/>
      <color rgb="FF222222"/>
      <name val="MathJax_Main"/>
    </font>
    <font>
      <b/>
      <i/>
      <sz val="11"/>
      <color theme="1"/>
      <name val="Calibri"/>
      <family val="2"/>
      <scheme val="minor"/>
    </font>
    <font>
      <b/>
      <sz val="9"/>
      <color rgb="FF222222"/>
      <name val="Verdana"/>
      <family val="2"/>
    </font>
    <font>
      <sz val="9"/>
      <color rgb="FF222222"/>
      <name val="Verdana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quotePrefix="1"/>
    <xf numFmtId="0" fontId="7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9" fillId="2" borderId="1" xfId="0" applyFont="1" applyFill="1" applyBorder="1" applyAlignment="1">
      <alignment horizontal="center" vertical="center" wrapText="1"/>
    </xf>
    <xf numFmtId="0" fontId="12" fillId="0" borderId="0" xfId="0" applyFont="1"/>
    <xf numFmtId="0" fontId="8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T29"/>
  <sheetViews>
    <sheetView workbookViewId="0">
      <selection activeCell="H7" sqref="H7:I7"/>
    </sheetView>
  </sheetViews>
  <sheetFormatPr defaultRowHeight="14.4"/>
  <cols>
    <col min="4" max="4" width="18.88671875" customWidth="1"/>
    <col min="6" max="6" width="9.77734375" bestFit="1" customWidth="1"/>
    <col min="7" max="7" width="9.88671875" bestFit="1" customWidth="1"/>
    <col min="8" max="11" width="9.88671875" customWidth="1"/>
    <col min="18" max="19" width="17.77734375" bestFit="1" customWidth="1"/>
    <col min="20" max="20" width="10.33203125" bestFit="1" customWidth="1"/>
  </cols>
  <sheetData>
    <row r="5" spans="3:20">
      <c r="C5" s="14" t="s">
        <v>22</v>
      </c>
      <c r="N5" s="14" t="s">
        <v>28</v>
      </c>
      <c r="R5" s="14" t="s">
        <v>27</v>
      </c>
    </row>
    <row r="6" spans="3:20" ht="25.2"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15" t="s">
        <v>30</v>
      </c>
      <c r="I6" s="15" t="s">
        <v>31</v>
      </c>
      <c r="J6" s="15" t="s">
        <v>30</v>
      </c>
      <c r="K6" s="15" t="s">
        <v>31</v>
      </c>
      <c r="N6" s="13" t="s">
        <v>24</v>
      </c>
      <c r="O6" s="13" t="s">
        <v>25</v>
      </c>
      <c r="P6" s="13" t="s">
        <v>26</v>
      </c>
      <c r="R6" s="1" t="s">
        <v>0</v>
      </c>
      <c r="S6" s="1" t="s">
        <v>1</v>
      </c>
      <c r="T6" s="1" t="s">
        <v>2</v>
      </c>
    </row>
    <row r="7" spans="3:20">
      <c r="C7" s="1" t="s">
        <v>0</v>
      </c>
      <c r="D7" s="1" t="s">
        <v>8</v>
      </c>
      <c r="E7" s="1" t="s">
        <v>1</v>
      </c>
      <c r="F7" s="1">
        <v>1</v>
      </c>
      <c r="G7" s="1">
        <v>1</v>
      </c>
      <c r="H7" s="16">
        <f>INDEX($N$7:$P$7,,MATCH(E7,$N$8:$P$8))*$E$18</f>
        <v>0.32</v>
      </c>
      <c r="I7" s="16">
        <f>F7*(G7+H7)</f>
        <v>1.32</v>
      </c>
      <c r="J7" s="16">
        <f>INDEX($N$11:$P$11,,MATCH(E7,$N$8:$P$8))*$E$18</f>
        <v>0.54549999999999998</v>
      </c>
      <c r="K7" s="16">
        <f>F7*(G7+J7)</f>
        <v>1.5455000000000001</v>
      </c>
      <c r="N7" s="1">
        <v>2.2000000000000002</v>
      </c>
      <c r="O7" s="1">
        <v>0.64</v>
      </c>
      <c r="P7" s="1">
        <v>1.18</v>
      </c>
      <c r="R7" s="1" t="s">
        <v>9</v>
      </c>
      <c r="S7" s="1" t="s">
        <v>9</v>
      </c>
      <c r="T7" s="1" t="s">
        <v>8</v>
      </c>
    </row>
    <row r="8" spans="3:20">
      <c r="C8" s="1" t="s">
        <v>0</v>
      </c>
      <c r="D8" s="1" t="s">
        <v>9</v>
      </c>
      <c r="E8" s="1" t="s">
        <v>2</v>
      </c>
      <c r="F8" s="1">
        <v>1</v>
      </c>
      <c r="G8" s="1">
        <v>2</v>
      </c>
      <c r="H8" s="16">
        <f t="shared" ref="H8:H16" si="0">INDEX($N$7:$P$7,,MATCH(E8,$N$8:$P$8))*$E$18</f>
        <v>0.59</v>
      </c>
      <c r="I8" s="16">
        <f t="shared" ref="I8:I16" si="1">F8*(G8+H8)</f>
        <v>2.59</v>
      </c>
      <c r="J8" s="16">
        <f t="shared" ref="J8:J16" si="2">INDEX($N$11:$P$11,,MATCH(E8,$N$8:$P$8))*$E$18</f>
        <v>0.81799999999999995</v>
      </c>
      <c r="K8" s="16">
        <f t="shared" ref="K8:K16" si="3">F8*(G8+J8)</f>
        <v>2.8180000000000001</v>
      </c>
      <c r="N8" t="s">
        <v>0</v>
      </c>
      <c r="O8" t="s">
        <v>1</v>
      </c>
      <c r="P8" t="s">
        <v>2</v>
      </c>
    </row>
    <row r="9" spans="3:20">
      <c r="C9" s="1" t="s">
        <v>1</v>
      </c>
      <c r="D9" s="1" t="s">
        <v>8</v>
      </c>
      <c r="E9" s="1" t="s">
        <v>0</v>
      </c>
      <c r="F9" s="1">
        <v>0.4</v>
      </c>
      <c r="G9" s="1">
        <v>2</v>
      </c>
      <c r="H9" s="16">
        <f t="shared" si="0"/>
        <v>1.1000000000000001</v>
      </c>
      <c r="I9" s="16">
        <f t="shared" si="1"/>
        <v>1.2400000000000002</v>
      </c>
      <c r="J9" s="16">
        <f t="shared" si="2"/>
        <v>1.409</v>
      </c>
      <c r="K9" s="16">
        <f t="shared" si="3"/>
        <v>1.3635999999999999</v>
      </c>
    </row>
    <row r="10" spans="3:20" ht="15">
      <c r="C10" s="1" t="s">
        <v>1</v>
      </c>
      <c r="D10" s="1" t="s">
        <v>8</v>
      </c>
      <c r="E10" s="1" t="s">
        <v>2</v>
      </c>
      <c r="F10" s="1">
        <v>0.6</v>
      </c>
      <c r="G10" s="1">
        <v>1</v>
      </c>
      <c r="H10" s="16">
        <f t="shared" si="0"/>
        <v>0.59</v>
      </c>
      <c r="I10" s="16">
        <f t="shared" si="1"/>
        <v>0.95399999999999985</v>
      </c>
      <c r="J10" s="16">
        <f t="shared" si="2"/>
        <v>0.81799999999999995</v>
      </c>
      <c r="K10" s="16">
        <f t="shared" si="3"/>
        <v>1.0908</v>
      </c>
      <c r="N10" s="2" t="s">
        <v>32</v>
      </c>
      <c r="O10" s="2" t="s">
        <v>33</v>
      </c>
      <c r="P10" s="2" t="s">
        <v>34</v>
      </c>
    </row>
    <row r="11" spans="3:20">
      <c r="C11" s="1" t="s">
        <v>1</v>
      </c>
      <c r="D11" s="1" t="s">
        <v>9</v>
      </c>
      <c r="E11" s="1" t="s">
        <v>0</v>
      </c>
      <c r="F11" s="1">
        <v>0.8</v>
      </c>
      <c r="G11" s="1">
        <v>0</v>
      </c>
      <c r="H11" s="16">
        <f t="shared" si="0"/>
        <v>1.1000000000000001</v>
      </c>
      <c r="I11" s="16">
        <f t="shared" si="1"/>
        <v>0.88000000000000012</v>
      </c>
      <c r="J11" s="16">
        <f t="shared" si="2"/>
        <v>1.409</v>
      </c>
      <c r="K11" s="16">
        <f t="shared" si="3"/>
        <v>1.1272</v>
      </c>
      <c r="N11" s="1">
        <v>2.8180000000000001</v>
      </c>
      <c r="O11" s="1">
        <v>1.091</v>
      </c>
      <c r="P11" s="1">
        <v>1.6359999999999999</v>
      </c>
    </row>
    <row r="12" spans="3:20">
      <c r="C12" s="1" t="s">
        <v>1</v>
      </c>
      <c r="D12" s="1" t="s">
        <v>9</v>
      </c>
      <c r="E12" s="1" t="s">
        <v>2</v>
      </c>
      <c r="F12" s="1">
        <v>0.2</v>
      </c>
      <c r="G12" s="1">
        <v>-1</v>
      </c>
      <c r="H12" s="16">
        <f t="shared" si="0"/>
        <v>0.59</v>
      </c>
      <c r="I12" s="16">
        <f t="shared" si="1"/>
        <v>-8.2000000000000017E-2</v>
      </c>
      <c r="J12" s="16">
        <f t="shared" si="2"/>
        <v>0.81799999999999995</v>
      </c>
      <c r="K12" s="16">
        <f t="shared" si="3"/>
        <v>-3.6400000000000009E-2</v>
      </c>
    </row>
    <row r="13" spans="3:20">
      <c r="C13" s="1" t="s">
        <v>2</v>
      </c>
      <c r="D13" s="1" t="s">
        <v>8</v>
      </c>
      <c r="E13" s="1" t="s">
        <v>0</v>
      </c>
      <c r="F13" s="1">
        <v>0.8</v>
      </c>
      <c r="G13" s="1">
        <v>0</v>
      </c>
      <c r="H13" s="16">
        <f t="shared" si="0"/>
        <v>1.1000000000000001</v>
      </c>
      <c r="I13" s="16">
        <f t="shared" si="1"/>
        <v>0.88000000000000012</v>
      </c>
      <c r="J13" s="16">
        <f t="shared" si="2"/>
        <v>1.409</v>
      </c>
      <c r="K13" s="16">
        <f t="shared" si="3"/>
        <v>1.1272</v>
      </c>
    </row>
    <row r="14" spans="3:20">
      <c r="C14" s="1" t="s">
        <v>2</v>
      </c>
      <c r="D14" s="1" t="s">
        <v>8</v>
      </c>
      <c r="E14" s="1" t="s">
        <v>1</v>
      </c>
      <c r="F14" s="1">
        <v>0.2</v>
      </c>
      <c r="G14" s="1">
        <v>2</v>
      </c>
      <c r="H14" s="16">
        <f t="shared" si="0"/>
        <v>0.32</v>
      </c>
      <c r="I14" s="16">
        <f t="shared" si="1"/>
        <v>0.46399999999999997</v>
      </c>
      <c r="J14" s="16">
        <f t="shared" si="2"/>
        <v>0.54549999999999998</v>
      </c>
      <c r="K14" s="16">
        <f t="shared" si="3"/>
        <v>0.5091</v>
      </c>
    </row>
    <row r="15" spans="3:20">
      <c r="C15" s="1" t="s">
        <v>2</v>
      </c>
      <c r="D15" s="1" t="s">
        <v>9</v>
      </c>
      <c r="E15" s="1" t="s">
        <v>0</v>
      </c>
      <c r="F15" s="1">
        <v>0.4</v>
      </c>
      <c r="G15" s="1">
        <v>1</v>
      </c>
      <c r="H15" s="16">
        <f t="shared" si="0"/>
        <v>1.1000000000000001</v>
      </c>
      <c r="I15" s="16">
        <f t="shared" si="1"/>
        <v>0.84000000000000008</v>
      </c>
      <c r="J15" s="16">
        <f t="shared" si="2"/>
        <v>1.409</v>
      </c>
      <c r="K15" s="16">
        <f t="shared" si="3"/>
        <v>0.96360000000000001</v>
      </c>
    </row>
    <row r="16" spans="3:20">
      <c r="C16" s="1" t="s">
        <v>2</v>
      </c>
      <c r="D16" s="1" t="s">
        <v>9</v>
      </c>
      <c r="E16" s="1" t="s">
        <v>1</v>
      </c>
      <c r="F16" s="1">
        <v>0.6</v>
      </c>
      <c r="G16" s="1">
        <v>-1</v>
      </c>
      <c r="H16" s="16">
        <f t="shared" si="0"/>
        <v>0.32</v>
      </c>
      <c r="I16" s="16">
        <f t="shared" si="1"/>
        <v>-0.40799999999999997</v>
      </c>
      <c r="J16" s="16">
        <f t="shared" si="2"/>
        <v>0.54549999999999998</v>
      </c>
      <c r="K16" s="16">
        <f t="shared" si="3"/>
        <v>-0.2727</v>
      </c>
    </row>
    <row r="18" spans="3:6" ht="15.6">
      <c r="D18" s="11" t="s">
        <v>23</v>
      </c>
      <c r="E18" s="12">
        <v>0.5</v>
      </c>
    </row>
    <row r="20" spans="3:6">
      <c r="F20" t="str">
        <f>"V = max T*(R +Df *V)"</f>
        <v>V = max T*(R +Df *V)</v>
      </c>
    </row>
    <row r="22" spans="3:6" ht="15.6">
      <c r="C22" s="10" t="s">
        <v>29</v>
      </c>
    </row>
    <row r="23" spans="3:6">
      <c r="C23" t="s">
        <v>0</v>
      </c>
      <c r="D23" t="s">
        <v>1</v>
      </c>
      <c r="E23" t="s">
        <v>2</v>
      </c>
    </row>
    <row r="24" spans="3:6">
      <c r="E24">
        <f>SUMIFS($I$7:$I$16,$C$7:$C$16,E$23,$D$7:$D$16,$T$7)</f>
        <v>1.3440000000000001</v>
      </c>
    </row>
    <row r="26" spans="3:6" ht="15.6">
      <c r="C26" s="3" t="s">
        <v>35</v>
      </c>
    </row>
    <row r="27" spans="3:6">
      <c r="C27" t="s">
        <v>2</v>
      </c>
    </row>
    <row r="28" spans="3:6">
      <c r="C28" t="s">
        <v>8</v>
      </c>
      <c r="D28" t="s">
        <v>9</v>
      </c>
    </row>
    <row r="29" spans="3:6">
      <c r="C29">
        <f>SUMIFS($K$7:$K$16,$C$7:$C$16,C$27,$D$7:$D$16,$C$28)</f>
        <v>1.6362999999999999</v>
      </c>
      <c r="D29">
        <f>SUMIFS($K$7:$K$16,$C$7:$C$16,C$27,$D$7:$D$16,$D$28)</f>
        <v>0.69090000000000007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Q21"/>
  <sheetViews>
    <sheetView topLeftCell="A13" workbookViewId="0">
      <selection activeCell="H29" sqref="H29"/>
    </sheetView>
  </sheetViews>
  <sheetFormatPr defaultRowHeight="14.4"/>
  <sheetData>
    <row r="2" spans="2:17" ht="15.6">
      <c r="B2" t="str">
        <f>'Vk+1 from Vk'!B2</f>
        <v>s</v>
      </c>
      <c r="C2" t="str">
        <f>'Vk+1 from Vk'!C2</f>
        <v>a</v>
      </c>
      <c r="D2" t="str">
        <f>'Vk+1 from Vk'!D2</f>
        <v>s'</v>
      </c>
      <c r="E2" t="str">
        <f>'Vk+1 from Vk'!E2</f>
        <v>T(s,a,s')</v>
      </c>
      <c r="F2" t="str">
        <f>'Vk+1 from Vk'!F2</f>
        <v>R(s,a,s')</v>
      </c>
      <c r="G2" s="5" t="s">
        <v>15</v>
      </c>
      <c r="J2" s="2" t="s">
        <v>10</v>
      </c>
      <c r="K2" s="2" t="s">
        <v>11</v>
      </c>
      <c r="L2" s="2" t="s">
        <v>12</v>
      </c>
      <c r="P2" s="3" t="s">
        <v>13</v>
      </c>
    </row>
    <row r="3" spans="2:17">
      <c r="B3" t="str">
        <f>'Vk+1 from Vk'!B3</f>
        <v>A</v>
      </c>
      <c r="C3" t="str">
        <f>'Vk+1 from Vk'!C3</f>
        <v>Clockwise</v>
      </c>
      <c r="D3" t="str">
        <f>'Vk+1 from Vk'!D3</f>
        <v>B</v>
      </c>
      <c r="E3">
        <f>'Vk+1 from Vk'!E3</f>
        <v>0.8</v>
      </c>
      <c r="F3">
        <f>'Vk+1 from Vk'!F3</f>
        <v>0</v>
      </c>
      <c r="G3">
        <f t="shared" ref="G3:G12" si="0">INDEX($J$16:$L$16,,MATCH(D3,$J$4:$L$4))*$J$6</f>
        <v>0.57150000000000001</v>
      </c>
      <c r="H3">
        <f>(F3+G3)*E3</f>
        <v>0.45720000000000005</v>
      </c>
      <c r="J3">
        <f>'Vk+1 from Vk'!J3</f>
        <v>0.44</v>
      </c>
      <c r="K3">
        <f>'Vk+1 from Vk'!K3</f>
        <v>0.8</v>
      </c>
      <c r="L3">
        <f>'Vk+1 from Vk'!L3</f>
        <v>2.2999999999999998</v>
      </c>
      <c r="P3" t="s">
        <v>1</v>
      </c>
    </row>
    <row r="4" spans="2:17">
      <c r="B4" t="str">
        <f>'Vk+1 from Vk'!B4</f>
        <v>A</v>
      </c>
      <c r="C4" t="str">
        <f>'Vk+1 from Vk'!C4</f>
        <v>Clockwise</v>
      </c>
      <c r="D4" t="str">
        <f>'Vk+1 from Vk'!D4</f>
        <v>C</v>
      </c>
      <c r="E4">
        <f>'Vk+1 from Vk'!E4</f>
        <v>0.2</v>
      </c>
      <c r="F4">
        <f>'Vk+1 from Vk'!F4</f>
        <v>0</v>
      </c>
      <c r="G4">
        <f t="shared" si="0"/>
        <v>1.2855000000000001</v>
      </c>
      <c r="H4">
        <f t="shared" ref="H4:H12" si="1">(F4+G4)*E4</f>
        <v>0.25710000000000005</v>
      </c>
      <c r="J4" t="s">
        <v>0</v>
      </c>
      <c r="K4" t="s">
        <v>1</v>
      </c>
      <c r="L4" t="s">
        <v>2</v>
      </c>
      <c r="P4" t="s">
        <v>8</v>
      </c>
      <c r="Q4" t="s">
        <v>9</v>
      </c>
    </row>
    <row r="5" spans="2:17">
      <c r="B5" t="str">
        <f>'Vk+1 from Vk'!B5</f>
        <v>A</v>
      </c>
      <c r="C5" t="str">
        <f>'Vk+1 from Vk'!C5</f>
        <v>Counterclockwise</v>
      </c>
      <c r="D5" t="str">
        <f>'Vk+1 from Vk'!D5</f>
        <v>B</v>
      </c>
      <c r="E5">
        <f>'Vk+1 from Vk'!E5</f>
        <v>0.4</v>
      </c>
      <c r="F5">
        <f>'Vk+1 from Vk'!F5</f>
        <v>-1</v>
      </c>
      <c r="G5">
        <f t="shared" si="0"/>
        <v>0.57150000000000001</v>
      </c>
      <c r="H5">
        <f t="shared" si="1"/>
        <v>-0.1714</v>
      </c>
      <c r="J5" t="s">
        <v>14</v>
      </c>
      <c r="O5" t="s">
        <v>17</v>
      </c>
      <c r="P5" s="6">
        <f>SUMIFS($H$3:$H$14,$C$3:$C$14,P$4,$B$3:$B$14,$P$3)</f>
        <v>0.28550000000000009</v>
      </c>
      <c r="Q5" s="6">
        <f>SUMIFS($H$3:$H$14,$C$3:$C$14,Q$4,$B$3:$B$14,$P$3)</f>
        <v>1.1427</v>
      </c>
    </row>
    <row r="6" spans="2:17">
      <c r="B6" t="str">
        <f>'Vk+1 from Vk'!B6</f>
        <v>A</v>
      </c>
      <c r="C6" t="str">
        <f>'Vk+1 from Vk'!C6</f>
        <v>Counterclockwise</v>
      </c>
      <c r="D6" t="str">
        <f>'Vk+1 from Vk'!D6</f>
        <v>C</v>
      </c>
      <c r="E6">
        <f>'Vk+1 from Vk'!E6</f>
        <v>0.6</v>
      </c>
      <c r="F6">
        <f>'Vk+1 from Vk'!F6</f>
        <v>0</v>
      </c>
      <c r="G6">
        <f t="shared" si="0"/>
        <v>1.2855000000000001</v>
      </c>
      <c r="H6">
        <f t="shared" si="1"/>
        <v>0.77129999999999999</v>
      </c>
      <c r="J6">
        <f>'Vk+1 from Vk'!J6</f>
        <v>0.5</v>
      </c>
      <c r="O6" t="s">
        <v>16</v>
      </c>
      <c r="P6" s="4">
        <f>MAX(P5:Q5)</f>
        <v>1.1427</v>
      </c>
    </row>
    <row r="7" spans="2:17">
      <c r="B7" t="str">
        <f>'Vk+1 from Vk'!B7</f>
        <v>B</v>
      </c>
      <c r="C7" t="str">
        <f>'Vk+1 from Vk'!C7</f>
        <v>Clockwise</v>
      </c>
      <c r="D7" t="str">
        <f>'Vk+1 from Vk'!D7</f>
        <v>C</v>
      </c>
      <c r="E7">
        <f>'Vk+1 from Vk'!E7</f>
        <v>1</v>
      </c>
      <c r="F7">
        <f>'Vk+1 from Vk'!F7</f>
        <v>-1</v>
      </c>
      <c r="G7">
        <f t="shared" si="0"/>
        <v>1.2855000000000001</v>
      </c>
      <c r="H7">
        <f t="shared" si="1"/>
        <v>0.28550000000000009</v>
      </c>
    </row>
    <row r="8" spans="2:17">
      <c r="B8" t="str">
        <f>'Vk+1 from Vk'!B8</f>
        <v>B</v>
      </c>
      <c r="C8" t="str">
        <f>'Vk+1 from Vk'!C8</f>
        <v>Counterclockwise</v>
      </c>
      <c r="D8" t="str">
        <f>'Vk+1 from Vk'!D8</f>
        <v>A</v>
      </c>
      <c r="E8">
        <f>'Vk+1 from Vk'!E8</f>
        <v>0.8</v>
      </c>
      <c r="F8">
        <f>'Vk+1 from Vk'!F8</f>
        <v>1</v>
      </c>
      <c r="G8">
        <f t="shared" si="0"/>
        <v>0.35699999999999998</v>
      </c>
      <c r="H8">
        <f t="shared" si="1"/>
        <v>1.0856000000000001</v>
      </c>
    </row>
    <row r="9" spans="2:17">
      <c r="B9" t="str">
        <f>'Vk+1 from Vk'!B9</f>
        <v>B</v>
      </c>
      <c r="C9" t="str">
        <f>'Vk+1 from Vk'!C9</f>
        <v>Counterclockwise</v>
      </c>
      <c r="D9" t="str">
        <f>'Vk+1 from Vk'!D9</f>
        <v>C</v>
      </c>
      <c r="E9">
        <f>'Vk+1 from Vk'!E9</f>
        <v>0.2</v>
      </c>
      <c r="F9">
        <f>'Vk+1 from Vk'!F9</f>
        <v>-1</v>
      </c>
      <c r="G9">
        <f t="shared" si="0"/>
        <v>1.2855000000000001</v>
      </c>
      <c r="H9">
        <f t="shared" si="1"/>
        <v>5.7100000000000019E-2</v>
      </c>
    </row>
    <row r="10" spans="2:17">
      <c r="B10" t="str">
        <f>'Vk+1 from Vk'!B10</f>
        <v>C</v>
      </c>
      <c r="C10" t="str">
        <f>'Vk+1 from Vk'!C10</f>
        <v>Clockwise</v>
      </c>
      <c r="D10" t="str">
        <f>'Vk+1 from Vk'!D10</f>
        <v>A</v>
      </c>
      <c r="E10">
        <f>'Vk+1 from Vk'!E10</f>
        <v>0.6</v>
      </c>
      <c r="F10">
        <f>'Vk+1 from Vk'!F10</f>
        <v>1</v>
      </c>
      <c r="G10">
        <f t="shared" si="0"/>
        <v>0.35699999999999998</v>
      </c>
      <c r="H10">
        <f t="shared" si="1"/>
        <v>0.81419999999999992</v>
      </c>
    </row>
    <row r="11" spans="2:17">
      <c r="B11" t="str">
        <f>'Vk+1 from Vk'!B11</f>
        <v>C</v>
      </c>
      <c r="C11" t="str">
        <f>'Vk+1 from Vk'!C11</f>
        <v>Clockwise</v>
      </c>
      <c r="D11" t="str">
        <f>'Vk+1 from Vk'!D11</f>
        <v>B</v>
      </c>
      <c r="E11">
        <f>'Vk+1 from Vk'!E11</f>
        <v>0.4</v>
      </c>
      <c r="F11">
        <f>'Vk+1 from Vk'!F11</f>
        <v>1</v>
      </c>
      <c r="G11">
        <f t="shared" si="0"/>
        <v>0.57150000000000001</v>
      </c>
      <c r="H11">
        <f t="shared" si="1"/>
        <v>0.62860000000000005</v>
      </c>
      <c r="L11" t="str">
        <f>"T*(R +Df *V)"</f>
        <v>T*(R +Df *V)</v>
      </c>
    </row>
    <row r="12" spans="2:17">
      <c r="B12" t="str">
        <f>'Vk+1 from Vk'!B12</f>
        <v>C</v>
      </c>
      <c r="C12" t="str">
        <f>'Vk+1 from Vk'!C12</f>
        <v>Counterclockwise</v>
      </c>
      <c r="D12" t="str">
        <f>'Vk+1 from Vk'!D12</f>
        <v>B</v>
      </c>
      <c r="E12">
        <f>'Vk+1 from Vk'!E12</f>
        <v>1</v>
      </c>
      <c r="F12">
        <f>'Vk+1 from Vk'!F12</f>
        <v>2</v>
      </c>
      <c r="G12">
        <f t="shared" si="0"/>
        <v>0.57150000000000001</v>
      </c>
      <c r="H12">
        <f t="shared" si="1"/>
        <v>2.5714999999999999</v>
      </c>
    </row>
    <row r="13" spans="2:17">
      <c r="B13">
        <f>'Vk+1 from Vk'!B13</f>
        <v>0</v>
      </c>
      <c r="C13">
        <f>'Vk+1 from Vk'!C13</f>
        <v>0</v>
      </c>
      <c r="D13">
        <f>'Vk+1 from Vk'!D13</f>
        <v>0</v>
      </c>
      <c r="E13">
        <f>'Vk+1 from Vk'!E13</f>
        <v>0</v>
      </c>
      <c r="F13">
        <f>'Vk+1 from Vk'!F13</f>
        <v>0</v>
      </c>
    </row>
    <row r="14" spans="2:17">
      <c r="B14">
        <f>'Vk+1 from Vk'!B14</f>
        <v>0</v>
      </c>
      <c r="C14">
        <f>'Vk+1 from Vk'!C14</f>
        <v>0</v>
      </c>
      <c r="D14">
        <f>'Vk+1 from Vk'!D14</f>
        <v>0</v>
      </c>
      <c r="E14">
        <f>'Vk+1 from Vk'!E14</f>
        <v>0</v>
      </c>
      <c r="F14">
        <f>'Vk+1 from Vk'!F14</f>
        <v>0</v>
      </c>
    </row>
    <row r="15" spans="2:17" ht="15">
      <c r="J15" s="2" t="s">
        <v>19</v>
      </c>
      <c r="K15" s="2" t="s">
        <v>20</v>
      </c>
      <c r="L15" s="2" t="s">
        <v>21</v>
      </c>
    </row>
    <row r="16" spans="2:17">
      <c r="J16" s="1">
        <v>0.71399999999999997</v>
      </c>
      <c r="K16" s="1">
        <v>1.143</v>
      </c>
      <c r="L16" s="1">
        <v>2.5710000000000002</v>
      </c>
    </row>
    <row r="21" spans="8:8">
      <c r="H21" s="7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Q14"/>
  <sheetViews>
    <sheetView workbookViewId="0">
      <selection activeCell="J21" sqref="J21"/>
    </sheetView>
  </sheetViews>
  <sheetFormatPr defaultRowHeight="14.4"/>
  <sheetData>
    <row r="2" spans="2:17" ht="25.2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5" t="s">
        <v>15</v>
      </c>
      <c r="J2" s="2" t="s">
        <v>10</v>
      </c>
      <c r="K2" s="2" t="s">
        <v>11</v>
      </c>
      <c r="L2" s="2" t="s">
        <v>12</v>
      </c>
      <c r="P2" s="3" t="s">
        <v>13</v>
      </c>
    </row>
    <row r="3" spans="2:17" ht="25.2">
      <c r="B3" s="1" t="s">
        <v>0</v>
      </c>
      <c r="C3" s="1" t="s">
        <v>8</v>
      </c>
      <c r="D3" s="1" t="s">
        <v>1</v>
      </c>
      <c r="E3" s="1">
        <v>0.8</v>
      </c>
      <c r="F3" s="1">
        <v>0</v>
      </c>
      <c r="G3">
        <f t="shared" ref="G3:G12" si="0">INDEX($J$3:$L$3,,MATCH(D3,$J$4:$L$4))*$J$6</f>
        <v>0.4</v>
      </c>
      <c r="H3">
        <f>(F3+G3)*E3</f>
        <v>0.32000000000000006</v>
      </c>
      <c r="J3" s="8">
        <v>0.44</v>
      </c>
      <c r="K3" s="8">
        <v>0.8</v>
      </c>
      <c r="L3" s="8">
        <v>2.2999999999999998</v>
      </c>
      <c r="P3" t="s">
        <v>1</v>
      </c>
    </row>
    <row r="4" spans="2:17" ht="25.2">
      <c r="B4" s="1" t="s">
        <v>0</v>
      </c>
      <c r="C4" s="1" t="s">
        <v>8</v>
      </c>
      <c r="D4" s="1" t="s">
        <v>2</v>
      </c>
      <c r="E4" s="1">
        <v>0.2</v>
      </c>
      <c r="F4" s="1">
        <v>0</v>
      </c>
      <c r="G4">
        <f t="shared" si="0"/>
        <v>1.1499999999999999</v>
      </c>
      <c r="H4">
        <f t="shared" ref="H4:H12" si="1">(F4+G4)*E4</f>
        <v>0.22999999999999998</v>
      </c>
      <c r="J4" t="s">
        <v>0</v>
      </c>
      <c r="K4" t="s">
        <v>1</v>
      </c>
      <c r="L4" t="s">
        <v>2</v>
      </c>
      <c r="P4" t="s">
        <v>8</v>
      </c>
      <c r="Q4" t="s">
        <v>9</v>
      </c>
    </row>
    <row r="5" spans="2:17" ht="37.799999999999997">
      <c r="B5" s="1" t="s">
        <v>0</v>
      </c>
      <c r="C5" s="1" t="s">
        <v>9</v>
      </c>
      <c r="D5" s="1" t="s">
        <v>1</v>
      </c>
      <c r="E5" s="1">
        <v>0.4</v>
      </c>
      <c r="F5" s="1">
        <v>-1</v>
      </c>
      <c r="G5">
        <f t="shared" si="0"/>
        <v>0.4</v>
      </c>
      <c r="H5">
        <f t="shared" si="1"/>
        <v>-0.24</v>
      </c>
      <c r="J5" t="s">
        <v>14</v>
      </c>
      <c r="O5" t="s">
        <v>17</v>
      </c>
      <c r="P5" s="6">
        <f>SUMIFS($H$3:$H$14,$C$3:$C$14,P$4,$B$3:$B$14,$P$3)</f>
        <v>0.14999999999999991</v>
      </c>
      <c r="Q5" s="6">
        <f>SUMIFS($H$3:$H$14,$C$3:$C$14,Q$4,$B$3:$B$14,$P$3)</f>
        <v>1.006</v>
      </c>
    </row>
    <row r="6" spans="2:17" ht="37.799999999999997">
      <c r="B6" s="1" t="s">
        <v>0</v>
      </c>
      <c r="C6" s="1" t="s">
        <v>9</v>
      </c>
      <c r="D6" s="1" t="s">
        <v>2</v>
      </c>
      <c r="E6" s="1">
        <v>0.6</v>
      </c>
      <c r="F6" s="1">
        <v>0</v>
      </c>
      <c r="G6">
        <f t="shared" si="0"/>
        <v>1.1499999999999999</v>
      </c>
      <c r="H6">
        <f t="shared" si="1"/>
        <v>0.69</v>
      </c>
      <c r="J6">
        <v>0.5</v>
      </c>
      <c r="O6" t="s">
        <v>16</v>
      </c>
      <c r="P6" s="4">
        <f>MAX(P5:Q5)</f>
        <v>1.006</v>
      </c>
    </row>
    <row r="7" spans="2:17" ht="25.2">
      <c r="B7" s="1" t="s">
        <v>1</v>
      </c>
      <c r="C7" s="1" t="s">
        <v>8</v>
      </c>
      <c r="D7" s="1" t="s">
        <v>2</v>
      </c>
      <c r="E7" s="1">
        <v>1</v>
      </c>
      <c r="F7" s="1">
        <v>-1</v>
      </c>
      <c r="G7">
        <f t="shared" si="0"/>
        <v>1.1499999999999999</v>
      </c>
      <c r="H7">
        <f t="shared" si="1"/>
        <v>0.14999999999999991</v>
      </c>
    </row>
    <row r="8" spans="2:17" ht="37.799999999999997">
      <c r="B8" s="1" t="s">
        <v>1</v>
      </c>
      <c r="C8" s="1" t="s">
        <v>9</v>
      </c>
      <c r="D8" s="1" t="s">
        <v>0</v>
      </c>
      <c r="E8" s="1">
        <v>0.8</v>
      </c>
      <c r="F8" s="1">
        <v>1</v>
      </c>
      <c r="G8">
        <f t="shared" si="0"/>
        <v>0.22</v>
      </c>
      <c r="H8">
        <f t="shared" si="1"/>
        <v>0.97599999999999998</v>
      </c>
    </row>
    <row r="9" spans="2:17" ht="37.799999999999997">
      <c r="B9" s="1" t="s">
        <v>1</v>
      </c>
      <c r="C9" s="1" t="s">
        <v>9</v>
      </c>
      <c r="D9" s="1" t="s">
        <v>2</v>
      </c>
      <c r="E9" s="1">
        <v>0.2</v>
      </c>
      <c r="F9" s="1">
        <v>-1</v>
      </c>
      <c r="G9">
        <f t="shared" si="0"/>
        <v>1.1499999999999999</v>
      </c>
      <c r="H9">
        <f t="shared" si="1"/>
        <v>2.9999999999999985E-2</v>
      </c>
    </row>
    <row r="10" spans="2:17" ht="25.2">
      <c r="B10" s="1" t="s">
        <v>2</v>
      </c>
      <c r="C10" s="1" t="s">
        <v>8</v>
      </c>
      <c r="D10" s="1" t="s">
        <v>0</v>
      </c>
      <c r="E10" s="1">
        <v>0.6</v>
      </c>
      <c r="F10" s="1">
        <v>1</v>
      </c>
      <c r="G10">
        <f t="shared" si="0"/>
        <v>0.22</v>
      </c>
      <c r="H10">
        <f t="shared" si="1"/>
        <v>0.73199999999999998</v>
      </c>
    </row>
    <row r="11" spans="2:17" ht="25.2">
      <c r="B11" s="1" t="s">
        <v>2</v>
      </c>
      <c r="C11" s="1" t="s">
        <v>8</v>
      </c>
      <c r="D11" s="1" t="s">
        <v>1</v>
      </c>
      <c r="E11" s="1">
        <v>0.4</v>
      </c>
      <c r="F11" s="1">
        <v>1</v>
      </c>
      <c r="G11">
        <f t="shared" si="0"/>
        <v>0.4</v>
      </c>
      <c r="H11">
        <f t="shared" si="1"/>
        <v>0.55999999999999994</v>
      </c>
      <c r="L11" t="str">
        <f>"T*(R +Df *V)"</f>
        <v>T*(R +Df *V)</v>
      </c>
    </row>
    <row r="12" spans="2:17" ht="37.799999999999997">
      <c r="B12" s="1" t="s">
        <v>2</v>
      </c>
      <c r="C12" s="1" t="s">
        <v>9</v>
      </c>
      <c r="D12" s="1" t="s">
        <v>1</v>
      </c>
      <c r="E12" s="1">
        <v>1</v>
      </c>
      <c r="F12" s="1">
        <v>2</v>
      </c>
      <c r="G12">
        <f t="shared" si="0"/>
        <v>0.4</v>
      </c>
      <c r="H12">
        <f t="shared" si="1"/>
        <v>2.4</v>
      </c>
    </row>
    <row r="13" spans="2:17">
      <c r="B13" s="1"/>
      <c r="C13" s="1"/>
      <c r="D13" s="1"/>
      <c r="E13" s="1"/>
      <c r="F13" s="1"/>
    </row>
    <row r="14" spans="2:17">
      <c r="B14" s="1"/>
      <c r="C14" s="1"/>
      <c r="D14" s="1"/>
      <c r="E14" s="1"/>
      <c r="F14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R34"/>
  <sheetViews>
    <sheetView tabSelected="1" topLeftCell="W1" workbookViewId="0">
      <selection activeCell="AH10" sqref="AH9:AL10"/>
    </sheetView>
  </sheetViews>
  <sheetFormatPr defaultRowHeight="14.4"/>
  <cols>
    <col min="4" max="4" width="18.44140625" customWidth="1"/>
    <col min="9" max="9" width="10.5546875" customWidth="1"/>
    <col min="14" max="14" width="11.6640625" customWidth="1"/>
    <col min="26" max="26" width="17" customWidth="1"/>
    <col min="28" max="28" width="10.33203125" customWidth="1"/>
    <col min="29" max="29" width="10.109375" customWidth="1"/>
    <col min="31" max="32" width="9.88671875" customWidth="1"/>
    <col min="35" max="35" width="16.77734375" customWidth="1"/>
    <col min="41" max="41" width="17" customWidth="1"/>
  </cols>
  <sheetData>
    <row r="3" spans="3:44">
      <c r="Y3" t="s">
        <v>14</v>
      </c>
      <c r="Z3">
        <v>0.5</v>
      </c>
      <c r="AI3" t="s">
        <v>37</v>
      </c>
      <c r="AO3" t="s">
        <v>38</v>
      </c>
    </row>
    <row r="4" spans="3:44">
      <c r="C4" s="1" t="s">
        <v>3</v>
      </c>
      <c r="D4" s="1" t="s">
        <v>4</v>
      </c>
      <c r="E4" s="1" t="s">
        <v>5</v>
      </c>
      <c r="F4" s="1" t="s">
        <v>36</v>
      </c>
      <c r="H4" s="1" t="s">
        <v>3</v>
      </c>
      <c r="I4" s="1" t="s">
        <v>4</v>
      </c>
      <c r="J4" s="1" t="s">
        <v>5</v>
      </c>
      <c r="K4" s="1" t="s">
        <v>36</v>
      </c>
      <c r="M4" s="1" t="s">
        <v>3</v>
      </c>
      <c r="N4" s="1" t="s">
        <v>4</v>
      </c>
      <c r="O4" s="1" t="s">
        <v>5</v>
      </c>
      <c r="P4" s="1" t="s">
        <v>36</v>
      </c>
      <c r="R4" t="str">
        <f>C4</f>
        <v>s</v>
      </c>
      <c r="S4" t="str">
        <f>D4</f>
        <v>a</v>
      </c>
      <c r="T4" t="str">
        <f>E4</f>
        <v>s'</v>
      </c>
      <c r="U4" t="str">
        <f>F4</f>
        <v>r</v>
      </c>
      <c r="Y4" s="18" t="s">
        <v>3</v>
      </c>
      <c r="Z4" s="18" t="s">
        <v>4</v>
      </c>
      <c r="AA4" s="18" t="s">
        <v>5</v>
      </c>
      <c r="AB4" s="18" t="s">
        <v>6</v>
      </c>
      <c r="AC4" s="19" t="s">
        <v>7</v>
      </c>
      <c r="AD4" s="20" t="s">
        <v>30</v>
      </c>
      <c r="AE4" s="20" t="s">
        <v>31</v>
      </c>
      <c r="AF4" s="15"/>
      <c r="AG4" s="15"/>
      <c r="AI4" s="21"/>
      <c r="AJ4" s="21" t="s">
        <v>0</v>
      </c>
      <c r="AK4" s="21" t="s">
        <v>1</v>
      </c>
      <c r="AL4" s="21" t="s">
        <v>2</v>
      </c>
      <c r="AM4" s="24"/>
      <c r="AN4" s="24"/>
      <c r="AO4" s="21"/>
      <c r="AP4" s="21" t="s">
        <v>0</v>
      </c>
      <c r="AQ4" s="21" t="s">
        <v>1</v>
      </c>
      <c r="AR4" s="21" t="s">
        <v>2</v>
      </c>
    </row>
    <row r="5" spans="3:44">
      <c r="C5" s="1" t="s">
        <v>0</v>
      </c>
      <c r="D5" s="1" t="s">
        <v>8</v>
      </c>
      <c r="E5" s="1" t="s">
        <v>1</v>
      </c>
      <c r="F5" s="1">
        <v>0</v>
      </c>
      <c r="H5" s="1" t="s">
        <v>1</v>
      </c>
      <c r="I5" s="1" t="s">
        <v>8</v>
      </c>
      <c r="J5" s="1" t="s">
        <v>0</v>
      </c>
      <c r="K5" s="1">
        <v>-3</v>
      </c>
      <c r="M5" s="1" t="s">
        <v>2</v>
      </c>
      <c r="N5" s="1" t="s">
        <v>8</v>
      </c>
      <c r="O5" s="1" t="s">
        <v>0</v>
      </c>
      <c r="P5" s="1">
        <v>0</v>
      </c>
      <c r="R5" t="str">
        <f t="shared" ref="R5:R14" si="0">C5</f>
        <v>A</v>
      </c>
      <c r="S5" t="str">
        <f t="shared" ref="S5:S14" si="1">D5</f>
        <v>Clockwise</v>
      </c>
      <c r="T5" t="str">
        <f t="shared" ref="T5:T14" si="2">E5</f>
        <v>B</v>
      </c>
      <c r="U5">
        <f t="shared" ref="U5:U14" si="3">F5</f>
        <v>0</v>
      </c>
      <c r="Y5" s="21" t="s">
        <v>0</v>
      </c>
      <c r="Z5" s="21" t="s">
        <v>8</v>
      </c>
      <c r="AA5" s="21" t="s">
        <v>1</v>
      </c>
      <c r="AB5" s="21">
        <f>COUNTIFS($R$5:$R$34,Y5,$S$5:$S$34,Z5,$T$5:$T$34,AA5)/COUNTIFS($R$5:$R$34,Y5,$S$5:$S$34,Z5)</f>
        <v>0.6</v>
      </c>
      <c r="AC5" s="22">
        <f>SUMIFS($U$5:$U$34,$R$5:$R$34,Y5,$S$5:$S$34,Z5,$T$5:$T$34,AA5)/COUNTIFS($R$5:$R$34,Y5,$S$5:$S$34,Z5,$T$5:$T$34,AA5)</f>
        <v>0</v>
      </c>
      <c r="AD5" s="23">
        <f>INDEX($AJ$7:$AL$7,,MATCH(AA5,$AJ$4:$AL$4,0))*$Z$3</f>
        <v>-1.88</v>
      </c>
      <c r="AE5" s="23">
        <f>AB5*(AC5+AD5)</f>
        <v>-1.1279999999999999</v>
      </c>
      <c r="AF5" s="16"/>
      <c r="AG5" s="16"/>
      <c r="AI5" s="21" t="s">
        <v>8</v>
      </c>
      <c r="AJ5" s="21">
        <v>-4.24</v>
      </c>
      <c r="AK5" s="21">
        <v>-3.76</v>
      </c>
      <c r="AL5" s="21">
        <v>0.72</v>
      </c>
      <c r="AM5" s="24"/>
      <c r="AN5" s="24"/>
      <c r="AO5" s="21" t="s">
        <v>8</v>
      </c>
      <c r="AP5" s="21">
        <f>SUMIFS($AE$5:$AE$16,$Y$5:$Y$16,AP$4,$Z$5:$Z$16,$AO5)</f>
        <v>-4.984</v>
      </c>
      <c r="AQ5" s="21">
        <f>SUMIFS($AE$5:$AE$16,$Y$5:$Y$16,AQ$4,$Z$5:$Z$16,$AO5)</f>
        <v>-4.024</v>
      </c>
      <c r="AR5" s="21">
        <f>SUMIFS($AE$5:$AE$16,$Y$5:$Y$16,AR$4,$Z$5:$Z$16,$AO5)</f>
        <v>0.37600000000000011</v>
      </c>
    </row>
    <row r="6" spans="3:44">
      <c r="C6" s="1" t="s">
        <v>0</v>
      </c>
      <c r="D6" s="1" t="s">
        <v>8</v>
      </c>
      <c r="E6" s="1" t="s">
        <v>1</v>
      </c>
      <c r="F6" s="1">
        <v>0</v>
      </c>
      <c r="H6" s="1" t="s">
        <v>1</v>
      </c>
      <c r="I6" s="1" t="s">
        <v>8</v>
      </c>
      <c r="J6" s="1" t="s">
        <v>0</v>
      </c>
      <c r="K6" s="1">
        <v>-3</v>
      </c>
      <c r="M6" s="1" t="s">
        <v>2</v>
      </c>
      <c r="N6" s="1" t="s">
        <v>8</v>
      </c>
      <c r="O6" s="1" t="s">
        <v>1</v>
      </c>
      <c r="P6" s="1">
        <v>6</v>
      </c>
      <c r="R6" t="str">
        <f t="shared" si="0"/>
        <v>A</v>
      </c>
      <c r="S6" t="str">
        <f t="shared" si="1"/>
        <v>Clockwise</v>
      </c>
      <c r="T6" t="str">
        <f t="shared" si="2"/>
        <v>B</v>
      </c>
      <c r="U6">
        <f t="shared" si="3"/>
        <v>0</v>
      </c>
      <c r="Y6" s="21" t="s">
        <v>0</v>
      </c>
      <c r="Z6" s="21" t="s">
        <v>8</v>
      </c>
      <c r="AA6" s="21" t="s">
        <v>2</v>
      </c>
      <c r="AB6" s="21">
        <f t="shared" ref="AB6:AB16" si="4">COUNTIFS($R$5:$R$34,Y6,$S$5:$S$34,Z6,$T$5:$T$34,AA6)/COUNTIFS($R$5:$R$34,Y6,$S$5:$S$34,Z6)</f>
        <v>0.4</v>
      </c>
      <c r="AC6" s="22">
        <f t="shared" ref="AC6:AC16" si="5">SUMIFS($U$5:$U$34,$R$5:$R$34,Y6,$S$5:$S$34,Z6,$T$5:$T$34,AA6)/COUNTIFS($R$5:$R$34,Y6,$S$5:$S$34,Z6,$T$5:$T$34,AA6)</f>
        <v>-10</v>
      </c>
      <c r="AD6" s="23">
        <f t="shared" ref="AD6:AD16" si="6">INDEX($AJ$7:$AL$7,,MATCH(AA6,$AJ$4:$AL$4,0))*$Z$3</f>
        <v>0.36</v>
      </c>
      <c r="AE6" s="23">
        <f t="shared" ref="AE6:AE16" si="7">AB6*(AC6+AD6)</f>
        <v>-3.8560000000000003</v>
      </c>
      <c r="AI6" s="21" t="s">
        <v>9</v>
      </c>
      <c r="AJ6" s="21">
        <v>-4.5599999999999996</v>
      </c>
      <c r="AK6" s="21">
        <v>-9.36</v>
      </c>
      <c r="AL6" s="21">
        <v>-7.76</v>
      </c>
      <c r="AM6" s="24"/>
      <c r="AN6" s="24"/>
      <c r="AO6" s="21" t="s">
        <v>9</v>
      </c>
      <c r="AP6" s="21">
        <f>SUMIFS($AE$5:$AE$16,$Y$5:$Y$16,AP$4,$Z$5:$Z$16,$AO6)</f>
        <v>-5.3359999999999994</v>
      </c>
      <c r="AQ6" s="21">
        <f>SUMIFS($AE$5:$AE$16,$Y$5:$Y$16,AQ$4,$Z$5:$Z$16,$AO6)</f>
        <v>-9.6240000000000023</v>
      </c>
      <c r="AR6" s="21">
        <f>SUMIFS($AE$5:$AE$16,$Y$5:$Y$16,AR$4,$Z$5:$Z$16,$AO6)</f>
        <v>-8.3279999999999994</v>
      </c>
    </row>
    <row r="7" spans="3:44">
      <c r="C7" s="1" t="s">
        <v>0</v>
      </c>
      <c r="D7" s="1" t="s">
        <v>8</v>
      </c>
      <c r="E7" s="1" t="s">
        <v>1</v>
      </c>
      <c r="F7" s="1">
        <v>0</v>
      </c>
      <c r="H7" s="1" t="s">
        <v>1</v>
      </c>
      <c r="I7" s="1" t="s">
        <v>8</v>
      </c>
      <c r="J7" s="1" t="s">
        <v>0</v>
      </c>
      <c r="K7" s="1">
        <v>-3</v>
      </c>
      <c r="M7" s="1" t="s">
        <v>2</v>
      </c>
      <c r="N7" s="1" t="s">
        <v>8</v>
      </c>
      <c r="O7" s="1" t="s">
        <v>1</v>
      </c>
      <c r="P7" s="1">
        <v>6</v>
      </c>
      <c r="R7" t="str">
        <f t="shared" si="0"/>
        <v>A</v>
      </c>
      <c r="S7" t="str">
        <f t="shared" si="1"/>
        <v>Clockwise</v>
      </c>
      <c r="T7" t="str">
        <f t="shared" si="2"/>
        <v>B</v>
      </c>
      <c r="U7">
        <f t="shared" si="3"/>
        <v>0</v>
      </c>
      <c r="Y7" s="21" t="s">
        <v>0</v>
      </c>
      <c r="Z7" s="21" t="s">
        <v>9</v>
      </c>
      <c r="AA7" s="21" t="s">
        <v>1</v>
      </c>
      <c r="AB7" s="21">
        <f t="shared" si="4"/>
        <v>0.4</v>
      </c>
      <c r="AC7" s="22">
        <f t="shared" si="5"/>
        <v>0</v>
      </c>
      <c r="AD7" s="23">
        <f t="shared" si="6"/>
        <v>-1.88</v>
      </c>
      <c r="AE7" s="23">
        <f t="shared" si="7"/>
        <v>-0.752</v>
      </c>
      <c r="AI7" s="16" t="s">
        <v>41</v>
      </c>
      <c r="AJ7">
        <f>MAX(AJ5:AJ6)</f>
        <v>-4.24</v>
      </c>
      <c r="AK7">
        <f t="shared" ref="AK7:AL7" si="8">MAX(AK5:AK6)</f>
        <v>-3.76</v>
      </c>
      <c r="AL7">
        <f t="shared" si="8"/>
        <v>0.72</v>
      </c>
    </row>
    <row r="8" spans="3:44">
      <c r="C8" s="1" t="s">
        <v>0</v>
      </c>
      <c r="D8" s="1" t="s">
        <v>8</v>
      </c>
      <c r="E8" s="1" t="s">
        <v>2</v>
      </c>
      <c r="F8" s="1">
        <v>-10</v>
      </c>
      <c r="H8" s="1" t="s">
        <v>1</v>
      </c>
      <c r="I8" s="1" t="s">
        <v>8</v>
      </c>
      <c r="J8" s="1" t="s">
        <v>0</v>
      </c>
      <c r="K8" s="1">
        <v>-3</v>
      </c>
      <c r="M8" s="1" t="s">
        <v>2</v>
      </c>
      <c r="N8" s="1" t="s">
        <v>8</v>
      </c>
      <c r="O8" s="1" t="s">
        <v>0</v>
      </c>
      <c r="P8" s="1">
        <v>0</v>
      </c>
      <c r="R8" t="str">
        <f t="shared" si="0"/>
        <v>A</v>
      </c>
      <c r="S8" t="str">
        <f t="shared" si="1"/>
        <v>Clockwise</v>
      </c>
      <c r="T8" t="str">
        <f t="shared" si="2"/>
        <v>C</v>
      </c>
      <c r="U8">
        <f t="shared" si="3"/>
        <v>-10</v>
      </c>
      <c r="Y8" s="21" t="s">
        <v>0</v>
      </c>
      <c r="Z8" s="21" t="s">
        <v>9</v>
      </c>
      <c r="AA8" s="21" t="s">
        <v>2</v>
      </c>
      <c r="AB8" s="21">
        <f t="shared" si="4"/>
        <v>0.6</v>
      </c>
      <c r="AC8" s="22">
        <f t="shared" si="5"/>
        <v>-8</v>
      </c>
      <c r="AD8" s="23">
        <f t="shared" si="6"/>
        <v>0.36</v>
      </c>
      <c r="AE8" s="23">
        <f t="shared" si="7"/>
        <v>-4.5839999999999996</v>
      </c>
      <c r="AK8" t="s">
        <v>39</v>
      </c>
    </row>
    <row r="9" spans="3:44">
      <c r="C9" s="1" t="s">
        <v>0</v>
      </c>
      <c r="D9" s="1" t="s">
        <v>8</v>
      </c>
      <c r="E9" s="1" t="s">
        <v>2</v>
      </c>
      <c r="F9" s="1">
        <v>-10</v>
      </c>
      <c r="H9" s="1" t="s">
        <v>1</v>
      </c>
      <c r="I9" s="1" t="s">
        <v>8</v>
      </c>
      <c r="J9" s="1" t="s">
        <v>2</v>
      </c>
      <c r="K9" s="1">
        <v>0</v>
      </c>
      <c r="M9" s="1" t="s">
        <v>2</v>
      </c>
      <c r="N9" s="1" t="s">
        <v>8</v>
      </c>
      <c r="O9" s="1" t="s">
        <v>0</v>
      </c>
      <c r="P9" s="1">
        <v>0</v>
      </c>
      <c r="R9" t="str">
        <f t="shared" si="0"/>
        <v>A</v>
      </c>
      <c r="S9" t="str">
        <f t="shared" si="1"/>
        <v>Clockwise</v>
      </c>
      <c r="T9" t="str">
        <f t="shared" si="2"/>
        <v>C</v>
      </c>
      <c r="U9">
        <f t="shared" si="3"/>
        <v>-10</v>
      </c>
      <c r="Y9" s="21" t="s">
        <v>1</v>
      </c>
      <c r="Z9" s="21" t="s">
        <v>8</v>
      </c>
      <c r="AA9" s="21" t="s">
        <v>0</v>
      </c>
      <c r="AB9" s="21">
        <f t="shared" si="4"/>
        <v>0.8</v>
      </c>
      <c r="AC9" s="22">
        <f t="shared" si="5"/>
        <v>-3</v>
      </c>
      <c r="AD9" s="23">
        <f t="shared" si="6"/>
        <v>-2.12</v>
      </c>
      <c r="AE9" s="23">
        <f t="shared" si="7"/>
        <v>-4.0960000000000001</v>
      </c>
      <c r="AK9" t="s">
        <v>40</v>
      </c>
    </row>
    <row r="10" spans="3:44" ht="25.2">
      <c r="C10" s="1" t="s">
        <v>0</v>
      </c>
      <c r="D10" s="1" t="s">
        <v>9</v>
      </c>
      <c r="E10" s="1" t="s">
        <v>2</v>
      </c>
      <c r="F10" s="1">
        <v>-8</v>
      </c>
      <c r="H10" s="1" t="s">
        <v>1</v>
      </c>
      <c r="I10" s="1" t="s">
        <v>9</v>
      </c>
      <c r="J10" s="1" t="s">
        <v>0</v>
      </c>
      <c r="K10" s="1">
        <v>-10</v>
      </c>
      <c r="M10" s="1" t="s">
        <v>2</v>
      </c>
      <c r="N10" s="1" t="s">
        <v>9</v>
      </c>
      <c r="O10" s="1" t="s">
        <v>1</v>
      </c>
      <c r="P10" s="1">
        <v>-8</v>
      </c>
      <c r="R10" t="str">
        <f t="shared" si="0"/>
        <v>A</v>
      </c>
      <c r="S10" t="str">
        <f t="shared" si="1"/>
        <v>Counterclockwise</v>
      </c>
      <c r="T10" t="str">
        <f t="shared" si="2"/>
        <v>C</v>
      </c>
      <c r="U10">
        <f t="shared" si="3"/>
        <v>-8</v>
      </c>
      <c r="Y10" s="21" t="s">
        <v>1</v>
      </c>
      <c r="Z10" s="21" t="s">
        <v>8</v>
      </c>
      <c r="AA10" s="21" t="s">
        <v>2</v>
      </c>
      <c r="AB10" s="21">
        <f t="shared" si="4"/>
        <v>0.2</v>
      </c>
      <c r="AC10" s="22">
        <f t="shared" si="5"/>
        <v>0</v>
      </c>
      <c r="AD10" s="23">
        <f t="shared" si="6"/>
        <v>0.36</v>
      </c>
      <c r="AE10" s="23">
        <f t="shared" si="7"/>
        <v>7.1999999999999995E-2</v>
      </c>
    </row>
    <row r="11" spans="3:44" ht="25.2">
      <c r="C11" s="1" t="s">
        <v>0</v>
      </c>
      <c r="D11" s="1" t="s">
        <v>9</v>
      </c>
      <c r="E11" s="1" t="s">
        <v>2</v>
      </c>
      <c r="F11" s="1">
        <v>-8</v>
      </c>
      <c r="H11" s="1" t="s">
        <v>1</v>
      </c>
      <c r="I11" s="1" t="s">
        <v>9</v>
      </c>
      <c r="J11" s="1" t="s">
        <v>0</v>
      </c>
      <c r="K11" s="1">
        <v>-10</v>
      </c>
      <c r="M11" s="1" t="s">
        <v>2</v>
      </c>
      <c r="N11" s="1" t="s">
        <v>9</v>
      </c>
      <c r="O11" s="1" t="s">
        <v>1</v>
      </c>
      <c r="P11" s="1">
        <v>-8</v>
      </c>
      <c r="R11" t="str">
        <f t="shared" si="0"/>
        <v>A</v>
      </c>
      <c r="S11" t="str">
        <f t="shared" si="1"/>
        <v>Counterclockwise</v>
      </c>
      <c r="T11" t="str">
        <f t="shared" si="2"/>
        <v>C</v>
      </c>
      <c r="U11">
        <f t="shared" si="3"/>
        <v>-8</v>
      </c>
      <c r="Y11" s="21" t="s">
        <v>1</v>
      </c>
      <c r="Z11" s="21" t="s">
        <v>9</v>
      </c>
      <c r="AA11" s="21" t="s">
        <v>0</v>
      </c>
      <c r="AB11" s="21">
        <f t="shared" si="4"/>
        <v>0.8</v>
      </c>
      <c r="AC11" s="22">
        <f t="shared" si="5"/>
        <v>-10</v>
      </c>
      <c r="AD11" s="23">
        <f t="shared" si="6"/>
        <v>-2.12</v>
      </c>
      <c r="AE11" s="23">
        <f t="shared" si="7"/>
        <v>-9.6960000000000015</v>
      </c>
    </row>
    <row r="12" spans="3:44" ht="25.2">
      <c r="C12" s="1" t="s">
        <v>0</v>
      </c>
      <c r="D12" s="1" t="s">
        <v>9</v>
      </c>
      <c r="E12" s="1" t="s">
        <v>1</v>
      </c>
      <c r="F12" s="1">
        <v>0</v>
      </c>
      <c r="H12" s="1" t="s">
        <v>1</v>
      </c>
      <c r="I12" s="1" t="s">
        <v>9</v>
      </c>
      <c r="J12" s="1" t="s">
        <v>0</v>
      </c>
      <c r="K12" s="1">
        <v>-10</v>
      </c>
      <c r="M12" s="1" t="s">
        <v>2</v>
      </c>
      <c r="N12" s="1" t="s">
        <v>9</v>
      </c>
      <c r="O12" s="1" t="s">
        <v>1</v>
      </c>
      <c r="P12" s="1">
        <v>-8</v>
      </c>
      <c r="R12" t="str">
        <f t="shared" si="0"/>
        <v>A</v>
      </c>
      <c r="S12" t="str">
        <f t="shared" si="1"/>
        <v>Counterclockwise</v>
      </c>
      <c r="T12" t="str">
        <f t="shared" si="2"/>
        <v>B</v>
      </c>
      <c r="U12">
        <f t="shared" si="3"/>
        <v>0</v>
      </c>
      <c r="Y12" s="21" t="s">
        <v>1</v>
      </c>
      <c r="Z12" s="21" t="s">
        <v>9</v>
      </c>
      <c r="AA12" s="21" t="s">
        <v>2</v>
      </c>
      <c r="AB12" s="21">
        <f t="shared" si="4"/>
        <v>0.2</v>
      </c>
      <c r="AC12" s="22">
        <f t="shared" si="5"/>
        <v>0</v>
      </c>
      <c r="AD12" s="23">
        <f t="shared" si="6"/>
        <v>0.36</v>
      </c>
      <c r="AE12" s="23">
        <f t="shared" si="7"/>
        <v>7.1999999999999995E-2</v>
      </c>
    </row>
    <row r="13" spans="3:44" ht="25.2">
      <c r="C13" s="1" t="s">
        <v>0</v>
      </c>
      <c r="D13" s="1" t="s">
        <v>9</v>
      </c>
      <c r="E13" s="1" t="s">
        <v>1</v>
      </c>
      <c r="F13" s="1">
        <v>0</v>
      </c>
      <c r="H13" s="1" t="s">
        <v>1</v>
      </c>
      <c r="I13" s="1" t="s">
        <v>9</v>
      </c>
      <c r="J13" s="1" t="s">
        <v>0</v>
      </c>
      <c r="K13" s="1">
        <v>-10</v>
      </c>
      <c r="M13" s="1" t="s">
        <v>2</v>
      </c>
      <c r="N13" s="1" t="s">
        <v>9</v>
      </c>
      <c r="O13" s="1" t="s">
        <v>0</v>
      </c>
      <c r="P13" s="1">
        <v>0</v>
      </c>
      <c r="R13" t="str">
        <f t="shared" si="0"/>
        <v>A</v>
      </c>
      <c r="S13" t="str">
        <f t="shared" si="1"/>
        <v>Counterclockwise</v>
      </c>
      <c r="T13" t="str">
        <f t="shared" si="2"/>
        <v>B</v>
      </c>
      <c r="U13">
        <f t="shared" si="3"/>
        <v>0</v>
      </c>
      <c r="Y13" s="21" t="s">
        <v>2</v>
      </c>
      <c r="Z13" s="21" t="s">
        <v>8</v>
      </c>
      <c r="AA13" s="21" t="s">
        <v>0</v>
      </c>
      <c r="AB13" s="21">
        <f t="shared" si="4"/>
        <v>0.6</v>
      </c>
      <c r="AC13" s="22">
        <f t="shared" si="5"/>
        <v>0</v>
      </c>
      <c r="AD13" s="23">
        <f t="shared" si="6"/>
        <v>-2.12</v>
      </c>
      <c r="AE13" s="23">
        <f t="shared" si="7"/>
        <v>-1.272</v>
      </c>
    </row>
    <row r="14" spans="3:44" ht="25.2">
      <c r="C14" s="1" t="s">
        <v>0</v>
      </c>
      <c r="D14" s="1" t="s">
        <v>9</v>
      </c>
      <c r="E14" s="1" t="s">
        <v>2</v>
      </c>
      <c r="F14" s="1">
        <v>-8</v>
      </c>
      <c r="H14" s="1" t="s">
        <v>1</v>
      </c>
      <c r="I14" s="1" t="s">
        <v>9</v>
      </c>
      <c r="J14" s="1" t="s">
        <v>2</v>
      </c>
      <c r="K14" s="1">
        <v>0</v>
      </c>
      <c r="M14" s="1" t="s">
        <v>2</v>
      </c>
      <c r="N14" s="1" t="s">
        <v>9</v>
      </c>
      <c r="O14" s="1" t="s">
        <v>1</v>
      </c>
      <c r="P14" s="1">
        <v>-8</v>
      </c>
      <c r="R14" t="str">
        <f t="shared" si="0"/>
        <v>A</v>
      </c>
      <c r="S14" t="str">
        <f t="shared" si="1"/>
        <v>Counterclockwise</v>
      </c>
      <c r="T14" t="str">
        <f t="shared" si="2"/>
        <v>C</v>
      </c>
      <c r="U14">
        <f t="shared" si="3"/>
        <v>-8</v>
      </c>
      <c r="Y14" s="21" t="s">
        <v>2</v>
      </c>
      <c r="Z14" s="21" t="s">
        <v>8</v>
      </c>
      <c r="AA14" s="21" t="s">
        <v>1</v>
      </c>
      <c r="AB14" s="21">
        <f t="shared" si="4"/>
        <v>0.4</v>
      </c>
      <c r="AC14" s="22">
        <f t="shared" si="5"/>
        <v>6</v>
      </c>
      <c r="AD14" s="23">
        <f t="shared" si="6"/>
        <v>-1.88</v>
      </c>
      <c r="AE14" s="23">
        <f t="shared" si="7"/>
        <v>1.6480000000000001</v>
      </c>
    </row>
    <row r="15" spans="3:44">
      <c r="C15" s="17"/>
      <c r="D15" s="17"/>
      <c r="E15" s="17"/>
      <c r="F15" s="17"/>
      <c r="H15" s="17"/>
      <c r="I15" s="17"/>
      <c r="J15" s="17"/>
      <c r="K15" s="17"/>
      <c r="M15" s="17"/>
      <c r="N15" s="17"/>
      <c r="O15" s="17"/>
      <c r="P15" s="17"/>
      <c r="R15" t="str">
        <f>H5</f>
        <v>B</v>
      </c>
      <c r="S15" t="str">
        <f t="shared" ref="S15:U15" si="9">I5</f>
        <v>Clockwise</v>
      </c>
      <c r="T15" t="str">
        <f t="shared" si="9"/>
        <v>A</v>
      </c>
      <c r="U15">
        <f t="shared" si="9"/>
        <v>-3</v>
      </c>
      <c r="Y15" s="21" t="s">
        <v>2</v>
      </c>
      <c r="Z15" s="21" t="s">
        <v>9</v>
      </c>
      <c r="AA15" s="21" t="s">
        <v>0</v>
      </c>
      <c r="AB15" s="21">
        <f t="shared" si="4"/>
        <v>0.2</v>
      </c>
      <c r="AC15" s="22">
        <f t="shared" si="5"/>
        <v>0</v>
      </c>
      <c r="AD15" s="23">
        <f t="shared" si="6"/>
        <v>-2.12</v>
      </c>
      <c r="AE15" s="23">
        <f t="shared" si="7"/>
        <v>-0.42400000000000004</v>
      </c>
    </row>
    <row r="16" spans="3:44">
      <c r="R16" t="str">
        <f t="shared" ref="R16:R24" si="10">H6</f>
        <v>B</v>
      </c>
      <c r="S16" t="str">
        <f t="shared" ref="S16:S24" si="11">I6</f>
        <v>Clockwise</v>
      </c>
      <c r="T16" t="str">
        <f t="shared" ref="T16:T24" si="12">J6</f>
        <v>A</v>
      </c>
      <c r="U16">
        <f t="shared" ref="U16:U24" si="13">K6</f>
        <v>-3</v>
      </c>
      <c r="Y16" s="21" t="s">
        <v>2</v>
      </c>
      <c r="Z16" s="21" t="s">
        <v>9</v>
      </c>
      <c r="AA16" s="21" t="s">
        <v>1</v>
      </c>
      <c r="AB16" s="21">
        <f t="shared" si="4"/>
        <v>0.8</v>
      </c>
      <c r="AC16" s="22">
        <f t="shared" si="5"/>
        <v>-8</v>
      </c>
      <c r="AD16" s="23">
        <f t="shared" si="6"/>
        <v>-1.88</v>
      </c>
      <c r="AE16" s="23">
        <f t="shared" si="7"/>
        <v>-7.9039999999999999</v>
      </c>
    </row>
    <row r="17" spans="18:21">
      <c r="R17" t="str">
        <f t="shared" si="10"/>
        <v>B</v>
      </c>
      <c r="S17" t="str">
        <f t="shared" si="11"/>
        <v>Clockwise</v>
      </c>
      <c r="T17" t="str">
        <f t="shared" si="12"/>
        <v>A</v>
      </c>
      <c r="U17">
        <f t="shared" si="13"/>
        <v>-3</v>
      </c>
    </row>
    <row r="18" spans="18:21">
      <c r="R18" t="str">
        <f t="shared" si="10"/>
        <v>B</v>
      </c>
      <c r="S18" t="str">
        <f t="shared" si="11"/>
        <v>Clockwise</v>
      </c>
      <c r="T18" t="str">
        <f t="shared" si="12"/>
        <v>A</v>
      </c>
      <c r="U18">
        <f t="shared" si="13"/>
        <v>-3</v>
      </c>
    </row>
    <row r="19" spans="18:21">
      <c r="R19" t="str">
        <f t="shared" si="10"/>
        <v>B</v>
      </c>
      <c r="S19" t="str">
        <f t="shared" si="11"/>
        <v>Clockwise</v>
      </c>
      <c r="T19" t="str">
        <f t="shared" si="12"/>
        <v>C</v>
      </c>
      <c r="U19">
        <f t="shared" si="13"/>
        <v>0</v>
      </c>
    </row>
    <row r="20" spans="18:21">
      <c r="R20" t="str">
        <f t="shared" si="10"/>
        <v>B</v>
      </c>
      <c r="S20" t="str">
        <f t="shared" si="11"/>
        <v>Counterclockwise</v>
      </c>
      <c r="T20" t="str">
        <f t="shared" si="12"/>
        <v>A</v>
      </c>
      <c r="U20">
        <f t="shared" si="13"/>
        <v>-10</v>
      </c>
    </row>
    <row r="21" spans="18:21">
      <c r="R21" t="str">
        <f t="shared" si="10"/>
        <v>B</v>
      </c>
      <c r="S21" t="str">
        <f t="shared" si="11"/>
        <v>Counterclockwise</v>
      </c>
      <c r="T21" t="str">
        <f t="shared" si="12"/>
        <v>A</v>
      </c>
      <c r="U21">
        <f t="shared" si="13"/>
        <v>-10</v>
      </c>
    </row>
    <row r="22" spans="18:21">
      <c r="R22" t="str">
        <f t="shared" si="10"/>
        <v>B</v>
      </c>
      <c r="S22" t="str">
        <f t="shared" si="11"/>
        <v>Counterclockwise</v>
      </c>
      <c r="T22" t="str">
        <f t="shared" si="12"/>
        <v>A</v>
      </c>
      <c r="U22">
        <f t="shared" si="13"/>
        <v>-10</v>
      </c>
    </row>
    <row r="23" spans="18:21">
      <c r="R23" t="str">
        <f t="shared" si="10"/>
        <v>B</v>
      </c>
      <c r="S23" t="str">
        <f t="shared" si="11"/>
        <v>Counterclockwise</v>
      </c>
      <c r="T23" t="str">
        <f t="shared" si="12"/>
        <v>A</v>
      </c>
      <c r="U23">
        <f t="shared" si="13"/>
        <v>-10</v>
      </c>
    </row>
    <row r="24" spans="18:21">
      <c r="R24" t="str">
        <f t="shared" si="10"/>
        <v>B</v>
      </c>
      <c r="S24" t="str">
        <f t="shared" si="11"/>
        <v>Counterclockwise</v>
      </c>
      <c r="T24" t="str">
        <f t="shared" si="12"/>
        <v>C</v>
      </c>
      <c r="U24">
        <f t="shared" si="13"/>
        <v>0</v>
      </c>
    </row>
    <row r="25" spans="18:21">
      <c r="R25" t="str">
        <f>M5</f>
        <v>C</v>
      </c>
      <c r="S25" t="str">
        <f t="shared" ref="S25:U25" si="14">N5</f>
        <v>Clockwise</v>
      </c>
      <c r="T25" t="str">
        <f t="shared" si="14"/>
        <v>A</v>
      </c>
      <c r="U25">
        <f t="shared" si="14"/>
        <v>0</v>
      </c>
    </row>
    <row r="26" spans="18:21">
      <c r="R26" t="str">
        <f t="shared" ref="R26:R34" si="15">M6</f>
        <v>C</v>
      </c>
      <c r="S26" t="str">
        <f t="shared" ref="S26:S34" si="16">N6</f>
        <v>Clockwise</v>
      </c>
      <c r="T26" t="str">
        <f t="shared" ref="T26:T34" si="17">O6</f>
        <v>B</v>
      </c>
      <c r="U26">
        <f t="shared" ref="U26:U34" si="18">P6</f>
        <v>6</v>
      </c>
    </row>
    <row r="27" spans="18:21">
      <c r="R27" t="str">
        <f t="shared" si="15"/>
        <v>C</v>
      </c>
      <c r="S27" t="str">
        <f t="shared" si="16"/>
        <v>Clockwise</v>
      </c>
      <c r="T27" t="str">
        <f t="shared" si="17"/>
        <v>B</v>
      </c>
      <c r="U27">
        <f t="shared" si="18"/>
        <v>6</v>
      </c>
    </row>
    <row r="28" spans="18:21">
      <c r="R28" t="str">
        <f t="shared" si="15"/>
        <v>C</v>
      </c>
      <c r="S28" t="str">
        <f t="shared" si="16"/>
        <v>Clockwise</v>
      </c>
      <c r="T28" t="str">
        <f t="shared" si="17"/>
        <v>A</v>
      </c>
      <c r="U28">
        <f t="shared" si="18"/>
        <v>0</v>
      </c>
    </row>
    <row r="29" spans="18:21">
      <c r="R29" t="str">
        <f t="shared" si="15"/>
        <v>C</v>
      </c>
      <c r="S29" t="str">
        <f t="shared" si="16"/>
        <v>Clockwise</v>
      </c>
      <c r="T29" t="str">
        <f t="shared" si="17"/>
        <v>A</v>
      </c>
      <c r="U29">
        <f t="shared" si="18"/>
        <v>0</v>
      </c>
    </row>
    <row r="30" spans="18:21">
      <c r="R30" t="str">
        <f t="shared" si="15"/>
        <v>C</v>
      </c>
      <c r="S30" t="str">
        <f t="shared" si="16"/>
        <v>Counterclockwise</v>
      </c>
      <c r="T30" t="str">
        <f t="shared" si="17"/>
        <v>B</v>
      </c>
      <c r="U30">
        <f t="shared" si="18"/>
        <v>-8</v>
      </c>
    </row>
    <row r="31" spans="18:21">
      <c r="R31" t="str">
        <f t="shared" si="15"/>
        <v>C</v>
      </c>
      <c r="S31" t="str">
        <f t="shared" si="16"/>
        <v>Counterclockwise</v>
      </c>
      <c r="T31" t="str">
        <f t="shared" si="17"/>
        <v>B</v>
      </c>
      <c r="U31">
        <f t="shared" si="18"/>
        <v>-8</v>
      </c>
    </row>
    <row r="32" spans="18:21">
      <c r="R32" t="str">
        <f t="shared" si="15"/>
        <v>C</v>
      </c>
      <c r="S32" t="str">
        <f t="shared" si="16"/>
        <v>Counterclockwise</v>
      </c>
      <c r="T32" t="str">
        <f t="shared" si="17"/>
        <v>B</v>
      </c>
      <c r="U32">
        <f t="shared" si="18"/>
        <v>-8</v>
      </c>
    </row>
    <row r="33" spans="18:21">
      <c r="R33" t="str">
        <f t="shared" si="15"/>
        <v>C</v>
      </c>
      <c r="S33" t="str">
        <f t="shared" si="16"/>
        <v>Counterclockwise</v>
      </c>
      <c r="T33" t="str">
        <f t="shared" si="17"/>
        <v>A</v>
      </c>
      <c r="U33">
        <f t="shared" si="18"/>
        <v>0</v>
      </c>
    </row>
    <row r="34" spans="18:21">
      <c r="R34" t="str">
        <f t="shared" si="15"/>
        <v>C</v>
      </c>
      <c r="S34" t="str">
        <f t="shared" si="16"/>
        <v>Counterclockwise</v>
      </c>
      <c r="T34" t="str">
        <f t="shared" si="17"/>
        <v>B</v>
      </c>
      <c r="U34">
        <f t="shared" si="18"/>
        <v>-8</v>
      </c>
    </row>
  </sheetData>
  <mergeCells count="3">
    <mergeCell ref="C15:F15"/>
    <mergeCell ref="H15:K15"/>
    <mergeCell ref="M15:P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Policy Evaluation</vt:lpstr>
      <vt:lpstr>Vk+1 from Vk (2)</vt:lpstr>
      <vt:lpstr>Vk+1 from Vk</vt:lpstr>
      <vt:lpstr>Q Iteration</vt:lpstr>
    </vt:vector>
  </TitlesOfParts>
  <Company>KPMG UK LLP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JyeSR</dc:creator>
  <cp:lastModifiedBy>JyeSR</cp:lastModifiedBy>
  <dcterms:created xsi:type="dcterms:W3CDTF">2015-09-08T10:14:33Z</dcterms:created>
  <dcterms:modified xsi:type="dcterms:W3CDTF">2015-09-11T17:46:35Z</dcterms:modified>
</cp:coreProperties>
</file>