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5"/>
  </bookViews>
  <sheets>
    <sheet name="Tab8-rel1" sheetId="1" r:id="rId1"/>
    <sheet name="Tab8-rel2" sheetId="4" r:id="rId2"/>
    <sheet name="Tab8-rel3" sheetId="7" r:id="rId3"/>
    <sheet name="Tab8-rel4" sheetId="5" r:id="rId4"/>
    <sheet name="Tab9-fit" sheetId="8" r:id="rId5"/>
    <sheet name="Tab9-test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4" i="9"/>
  <c r="D3" i="9"/>
  <c r="D2" i="9"/>
  <c r="C5" i="9"/>
  <c r="C4" i="9"/>
  <c r="C2" i="9"/>
  <c r="C3" i="9"/>
  <c r="B5" i="9"/>
  <c r="B4" i="9"/>
  <c r="B3" i="9"/>
  <c r="B2" i="9"/>
  <c r="D5" i="8"/>
  <c r="D4" i="8"/>
  <c r="D3" i="8"/>
  <c r="D2" i="8"/>
  <c r="C5" i="8"/>
  <c r="C4" i="8"/>
  <c r="C3" i="8"/>
  <c r="C2" i="8"/>
  <c r="B5" i="8"/>
  <c r="B4" i="8"/>
  <c r="B3" i="8"/>
  <c r="B2" i="8"/>
  <c r="D5" i="5"/>
  <c r="D4" i="5"/>
  <c r="D3" i="5"/>
  <c r="D2" i="5"/>
  <c r="C5" i="5"/>
  <c r="C4" i="5"/>
  <c r="C3" i="5"/>
  <c r="C2" i="5"/>
  <c r="B5" i="5"/>
  <c r="B4" i="5"/>
  <c r="B3" i="5"/>
  <c r="B2" i="5"/>
  <c r="D5" i="7"/>
  <c r="D4" i="7"/>
  <c r="D3" i="7"/>
  <c r="D2" i="7"/>
  <c r="C5" i="7"/>
  <c r="C4" i="7"/>
  <c r="C3" i="7"/>
  <c r="C2" i="7"/>
  <c r="B5" i="7"/>
  <c r="B4" i="7"/>
  <c r="B3" i="7"/>
  <c r="B2" i="7"/>
  <c r="D5" i="4"/>
  <c r="D4" i="4"/>
  <c r="D3" i="4"/>
  <c r="D2" i="4"/>
  <c r="C5" i="4"/>
  <c r="C4" i="4"/>
  <c r="C3" i="4"/>
  <c r="C2" i="4"/>
  <c r="B5" i="4"/>
  <c r="B4" i="4"/>
  <c r="B3" i="4"/>
  <c r="B2" i="4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<sst xmlns="http://schemas.openxmlformats.org/spreadsheetml/2006/main" count="48" uniqueCount="8">
  <si>
    <t>Tech</t>
  </si>
  <si>
    <t>Bagging</t>
  </si>
  <si>
    <t>Boosting</t>
  </si>
  <si>
    <t>1-type1</t>
  </si>
  <si>
    <t>1-type2</t>
  </si>
  <si>
    <t>1-overall</t>
  </si>
  <si>
    <t>Decision Stump</t>
  </si>
  <si>
    <t>LogitBoost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</si>
</sst>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2" max="2" width="14.5" style="3"/>
  </cols>
  <sheetData>
    <row r="1" spans="1:4" ht="15.75" customHeight="1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ht="15.75" customHeight="1" x14ac:dyDescent="0.15">
      <c r="A2" s="1" t="s">
        <v>6</v>
      </c>
      <c r="B2" s="2">
        <f>100-31.49</f>
        <v>68.510000000000005</v>
      </c>
      <c r="C2">
        <f>100-30.57</f>
        <v>69.430000000000007</v>
      </c>
      <c r="D2">
        <f>100-31.43</f>
        <v>68.569999999999993</v>
      </c>
    </row>
    <row r="3" spans="1:4" ht="15.75" customHeight="1" x14ac:dyDescent="0.15">
      <c r="A3" s="1" t="s">
        <v>1</v>
      </c>
      <c r="B3" s="2">
        <f>100-31.46</f>
        <v>68.539999999999992</v>
      </c>
      <c r="C3">
        <f>100-28.38</f>
        <v>71.62</v>
      </c>
      <c r="D3">
        <f>100-31.27</f>
        <v>68.73</v>
      </c>
    </row>
    <row r="4" spans="1:4" ht="15.75" customHeight="1" x14ac:dyDescent="0.15">
      <c r="A4" s="1" t="s">
        <v>2</v>
      </c>
      <c r="B4" s="2">
        <f>100-29.94</f>
        <v>70.06</v>
      </c>
      <c r="C4">
        <f>100-24.02</f>
        <v>75.98</v>
      </c>
      <c r="D4">
        <f>100-29.57</f>
        <v>70.430000000000007</v>
      </c>
    </row>
    <row r="5" spans="1:4" ht="15.75" customHeight="1" x14ac:dyDescent="0.15">
      <c r="A5" s="1" t="s">
        <v>7</v>
      </c>
      <c r="B5" s="2">
        <f>100-27.66</f>
        <v>72.34</v>
      </c>
      <c r="C5">
        <f>100-22.71</f>
        <v>77.289999999999992</v>
      </c>
      <c r="D5">
        <f>100-27.35</f>
        <v>72.650000000000006</v>
      </c>
    </row>
    <row r="6" spans="1:4" ht="15.75" customHeight="1" x14ac:dyDescent="0.15">
      <c r="A6" s="1"/>
      <c r="B6" s="2"/>
    </row>
    <row r="7" spans="1:4" ht="15.75" customHeight="1" x14ac:dyDescent="0.15">
      <c r="A7" s="1"/>
      <c r="B7" s="2"/>
    </row>
    <row r="8" spans="1:4" ht="15.75" customHeight="1" x14ac:dyDescent="0.15">
      <c r="A8" s="1"/>
      <c r="B8" s="2"/>
    </row>
    <row r="9" spans="1:4" ht="15.75" customHeight="1" x14ac:dyDescent="0.15">
      <c r="A9" s="1"/>
      <c r="B9" s="2"/>
    </row>
    <row r="10" spans="1:4" ht="15.75" customHeight="1" x14ac:dyDescent="0.15">
      <c r="A10" s="1"/>
      <c r="B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3" x14ac:dyDescent="0.15"/>
  <cols>
    <col min="1" max="1" width="14.5" customWidth="1"/>
  </cols>
  <sheetData>
    <row r="1" spans="1:4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x14ac:dyDescent="0.15">
      <c r="A2" s="1" t="s">
        <v>6</v>
      </c>
      <c r="B2" s="2">
        <f>100-35.25</f>
        <v>64.75</v>
      </c>
      <c r="C2">
        <f>100-20.63</f>
        <v>79.37</v>
      </c>
      <c r="D2">
        <f>100-34.55</f>
        <v>65.45</v>
      </c>
    </row>
    <row r="3" spans="1:4" x14ac:dyDescent="0.15">
      <c r="A3" s="1" t="s">
        <v>1</v>
      </c>
      <c r="B3" s="2">
        <f>100-35.25</f>
        <v>64.75</v>
      </c>
      <c r="C3">
        <f>100-20.63</f>
        <v>79.37</v>
      </c>
      <c r="D3">
        <f>100-34.55</f>
        <v>65.45</v>
      </c>
    </row>
    <row r="4" spans="1:4" x14ac:dyDescent="0.15">
      <c r="A4" s="1" t="s">
        <v>2</v>
      </c>
      <c r="B4" s="2">
        <f>100-28.35</f>
        <v>71.650000000000006</v>
      </c>
      <c r="C4">
        <f>100-24.34</f>
        <v>75.66</v>
      </c>
      <c r="D4">
        <f>100-28.16</f>
        <v>71.84</v>
      </c>
    </row>
    <row r="5" spans="1:4" x14ac:dyDescent="0.15">
      <c r="A5" s="1" t="s">
        <v>7</v>
      </c>
      <c r="B5">
        <f>100-22.61</f>
        <v>77.39</v>
      </c>
      <c r="C5">
        <f>100-29.63</f>
        <v>70.37</v>
      </c>
      <c r="D5">
        <f>100-22.95</f>
        <v>77.05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3" x14ac:dyDescent="0.15"/>
  <sheetData>
    <row r="1" spans="1:4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x14ac:dyDescent="0.15">
      <c r="A2" s="1" t="s">
        <v>6</v>
      </c>
      <c r="B2" s="2">
        <f>100-33.26</f>
        <v>66.740000000000009</v>
      </c>
      <c r="C2">
        <f>100-14.89</f>
        <v>85.11</v>
      </c>
      <c r="D2">
        <f>100-33.01</f>
        <v>66.990000000000009</v>
      </c>
    </row>
    <row r="3" spans="1:4" x14ac:dyDescent="0.15">
      <c r="A3" s="1" t="s">
        <v>1</v>
      </c>
      <c r="B3" s="2">
        <f>100-33.26</f>
        <v>66.740000000000009</v>
      </c>
      <c r="C3">
        <f>100-14.89</f>
        <v>85.11</v>
      </c>
      <c r="D3">
        <f>100-33.01</f>
        <v>66.990000000000009</v>
      </c>
    </row>
    <row r="4" spans="1:4" x14ac:dyDescent="0.15">
      <c r="A4" s="1" t="s">
        <v>2</v>
      </c>
      <c r="B4" s="2">
        <f>100-31.31</f>
        <v>68.69</v>
      </c>
      <c r="C4">
        <f>100-14.89</f>
        <v>85.11</v>
      </c>
      <c r="D4">
        <f>100-31.09</f>
        <v>68.91</v>
      </c>
    </row>
    <row r="5" spans="1:4" x14ac:dyDescent="0.15">
      <c r="A5" s="1" t="s">
        <v>7</v>
      </c>
      <c r="B5">
        <f>100-26.45</f>
        <v>73.55</v>
      </c>
      <c r="C5">
        <f>100-14.89</f>
        <v>85.11</v>
      </c>
      <c r="D5">
        <f>100-26.29</f>
        <v>73.710000000000008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D5"/>
    </sheetView>
  </sheetViews>
  <sheetFormatPr baseColWidth="10" defaultRowHeight="13" x14ac:dyDescent="0.15"/>
  <sheetData>
    <row r="1" spans="1:4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x14ac:dyDescent="0.15">
      <c r="A2" s="1" t="s">
        <v>6</v>
      </c>
      <c r="B2" s="2">
        <f>100-36.36</f>
        <v>63.64</v>
      </c>
      <c r="C2">
        <f>100-22.83</f>
        <v>77.17</v>
      </c>
      <c r="D2">
        <f>100-36.05</f>
        <v>63.95</v>
      </c>
    </row>
    <row r="3" spans="1:4" x14ac:dyDescent="0.15">
      <c r="A3" s="1" t="s">
        <v>1</v>
      </c>
      <c r="B3" s="2">
        <f>100-36.36</f>
        <v>63.64</v>
      </c>
      <c r="C3">
        <f>100-22.83</f>
        <v>77.17</v>
      </c>
      <c r="D3">
        <f>100-36.05</f>
        <v>63.95</v>
      </c>
    </row>
    <row r="4" spans="1:4" x14ac:dyDescent="0.15">
      <c r="A4" s="1" t="s">
        <v>2</v>
      </c>
      <c r="B4" s="2">
        <f>100-36.62</f>
        <v>63.38</v>
      </c>
      <c r="C4">
        <f>100-18.48</f>
        <v>81.52</v>
      </c>
      <c r="D4">
        <f>100-26.2</f>
        <v>73.8</v>
      </c>
    </row>
    <row r="5" spans="1:4" x14ac:dyDescent="0.15">
      <c r="A5" s="1" t="s">
        <v>7</v>
      </c>
      <c r="B5">
        <f>100-26.38</f>
        <v>73.62</v>
      </c>
      <c r="C5">
        <f>100-23.91</f>
        <v>76.09</v>
      </c>
      <c r="D5">
        <f>100-26.32</f>
        <v>73.680000000000007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3" x14ac:dyDescent="0.15"/>
  <sheetData>
    <row r="1" spans="1:4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x14ac:dyDescent="0.15">
      <c r="A2" s="1" t="s">
        <v>6</v>
      </c>
      <c r="B2" s="2">
        <f>100-54.43</f>
        <v>45.57</v>
      </c>
      <c r="C2">
        <f>100-28</f>
        <v>72</v>
      </c>
      <c r="D2">
        <f>100-48.7</f>
        <v>51.3</v>
      </c>
    </row>
    <row r="3" spans="1:4" x14ac:dyDescent="0.15">
      <c r="A3" s="1" t="s">
        <v>1</v>
      </c>
      <c r="B3" s="2">
        <f>100-28.16</f>
        <v>71.84</v>
      </c>
      <c r="C3">
        <f>100-37.14</f>
        <v>62.86</v>
      </c>
      <c r="D3">
        <f>100-30.11</f>
        <v>69.89</v>
      </c>
    </row>
    <row r="4" spans="1:4" x14ac:dyDescent="0.15">
      <c r="A4" s="1" t="s">
        <v>2</v>
      </c>
      <c r="B4" s="2">
        <f>100-24.53</f>
        <v>75.47</v>
      </c>
      <c r="C4">
        <f>100-24</f>
        <v>76</v>
      </c>
      <c r="D4">
        <f>100-24.41</f>
        <v>75.59</v>
      </c>
    </row>
    <row r="5" spans="1:4" x14ac:dyDescent="0.15">
      <c r="A5" s="1" t="s">
        <v>7</v>
      </c>
      <c r="B5">
        <f>100-19.46</f>
        <v>80.539999999999992</v>
      </c>
      <c r="C5">
        <f>100-18.86</f>
        <v>81.14</v>
      </c>
      <c r="D5">
        <f>100-19.33</f>
        <v>80.67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baseColWidth="10" defaultRowHeight="13" x14ac:dyDescent="0.15"/>
  <sheetData>
    <row r="1" spans="1:4" x14ac:dyDescent="0.15">
      <c r="A1" s="1" t="s">
        <v>0</v>
      </c>
      <c r="B1" s="2" t="s">
        <v>3</v>
      </c>
      <c r="C1" t="s">
        <v>4</v>
      </c>
      <c r="D1" t="s">
        <v>5</v>
      </c>
    </row>
    <row r="2" spans="1:4" x14ac:dyDescent="0.15">
      <c r="A2" s="1" t="s">
        <v>6</v>
      </c>
      <c r="B2" s="2">
        <f>100-11.36</f>
        <v>88.64</v>
      </c>
      <c r="C2">
        <f>100-42.53</f>
        <v>57.47</v>
      </c>
      <c r="D2">
        <f>100-18.07</f>
        <v>81.93</v>
      </c>
    </row>
    <row r="3" spans="1:4" x14ac:dyDescent="0.15">
      <c r="A3" s="1" t="s">
        <v>1</v>
      </c>
      <c r="B3" s="2">
        <f>100-9.46</f>
        <v>90.539999999999992</v>
      </c>
      <c r="C3">
        <f>100-42.53</f>
        <v>57.47</v>
      </c>
      <c r="D3">
        <f>100-16.58</f>
        <v>83.42</v>
      </c>
    </row>
    <row r="4" spans="1:4" x14ac:dyDescent="0.15">
      <c r="A4" s="1" t="s">
        <v>2</v>
      </c>
      <c r="B4" s="2">
        <f>100-27.76</f>
        <v>72.239999999999995</v>
      </c>
      <c r="C4">
        <f>100-12.64</f>
        <v>87.36</v>
      </c>
      <c r="D4">
        <f>100-24.5</f>
        <v>75.5</v>
      </c>
    </row>
    <row r="5" spans="1:4" x14ac:dyDescent="0.15">
      <c r="A5" s="1" t="s">
        <v>7</v>
      </c>
      <c r="B5">
        <f>100-23.03</f>
        <v>76.97</v>
      </c>
      <c r="C5">
        <f>100-8.05</f>
        <v>91.95</v>
      </c>
      <c r="D5">
        <f>100-19.8</f>
        <v>80.2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Tab8-rel1</vt:lpstr>
      <vt:lpstr>Tab8-rel2</vt:lpstr>
      <vt:lpstr>Tab8-rel3</vt:lpstr>
      <vt:lpstr>Tab8-rel4</vt:lpstr>
      <vt:lpstr>Tab9-fit</vt:lpstr>
      <vt:lpstr>Tab9-test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2017-09-19T12:50:09Z</dcterms:modified>
</cp:coreProperties>
</file>