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9bc051fc984b34/★데이터/최근업무(동기화)/"/>
    </mc:Choice>
  </mc:AlternateContent>
  <xr:revisionPtr revIDLastSave="927" documentId="8_{3F76A121-6205-4CB2-A805-48D1866FDFDF}" xr6:coauthVersionLast="47" xr6:coauthVersionMax="47" xr10:uidLastSave="{3C29B7C0-6EC5-4726-86D2-6E082FB634F1}"/>
  <bookViews>
    <workbookView xWindow="-120" yWindow="-21720" windowWidth="51840" windowHeight="21120" tabRatio="887" xr2:uid="{F5A73EB0-A954-46C1-A33F-9DAF9D8ACE0B}"/>
  </bookViews>
  <sheets>
    <sheet name="개요" sheetId="10" r:id="rId1"/>
    <sheet name="TEXESPLIT외" sheetId="11" r:id="rId2"/>
    <sheet name="TOCOL&amp;TOROW" sheetId="8" r:id="rId3"/>
    <sheet name="WRAPROWS&amp;WRAPCOLS" sheetId="12" r:id="rId4"/>
    <sheet name="V&amp;H-STACK" sheetId="13" r:id="rId5"/>
    <sheet name="CHOOSEROWS&amp;CHOOSECOLS" sheetId="9" r:id="rId6"/>
    <sheet name="TAKE&amp;DROP" sheetId="14" r:id="rId7"/>
    <sheet name="EXPAND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5" l="1" a="1"/>
  <c r="K8" i="15" s="1"/>
  <c r="F18" i="15" a="1"/>
  <c r="F18" i="15" s="1"/>
  <c r="F8" i="15" a="1"/>
  <c r="F8" i="15" s="1"/>
  <c r="J17" i="14" a="1"/>
  <c r="J17" i="14" s="1"/>
  <c r="F17" i="14" a="1"/>
  <c r="F17" i="14" s="1"/>
  <c r="J8" i="14" a="1"/>
  <c r="J8" i="14" s="1"/>
  <c r="F8" i="14" a="1"/>
  <c r="F8" i="14" s="1"/>
  <c r="Q8" i="9" a="1"/>
  <c r="Q8" i="9" s="1"/>
  <c r="L18" i="9" a="1"/>
  <c r="L18" i="9" s="1"/>
  <c r="L8" i="9" a="1"/>
  <c r="L8" i="9" s="1"/>
  <c r="B19" i="13" l="1" a="1"/>
  <c r="B19" i="13" s="1"/>
  <c r="Q8" i="13" a="1"/>
  <c r="Q8" i="13" s="1"/>
  <c r="L8" i="12" a="1"/>
  <c r="L8" i="12" s="1"/>
  <c r="M8" i="8" a="1"/>
  <c r="M8" i="8" s="1"/>
  <c r="K8" i="8" a="1"/>
  <c r="K8" i="8" s="1"/>
  <c r="M9" i="11"/>
  <c r="M10" i="11"/>
  <c r="M11" i="11"/>
  <c r="M12" i="11"/>
  <c r="M13" i="11"/>
  <c r="M14" i="11"/>
  <c r="M8" i="11"/>
  <c r="L9" i="11"/>
  <c r="L10" i="11"/>
  <c r="L11" i="11"/>
  <c r="L12" i="11"/>
  <c r="L13" i="11"/>
  <c r="L14" i="11"/>
  <c r="L8" i="11"/>
  <c r="H9" i="11"/>
  <c r="H10" i="11"/>
  <c r="H11" i="11"/>
  <c r="H12" i="11"/>
  <c r="H13" i="11"/>
  <c r="H14" i="11"/>
  <c r="H8" i="11"/>
  <c r="C16" i="11" a="1"/>
  <c r="C16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8" i="11" a="1"/>
  <c r="C8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<sst xmlns="http://schemas.openxmlformats.org/spreadsheetml/2006/main" count="428" uniqueCount="114">
  <si>
    <t>국어</t>
  </si>
  <si>
    <t>영어</t>
  </si>
  <si>
    <t>수학</t>
  </si>
  <si>
    <t>A</t>
  </si>
  <si>
    <t>B</t>
  </si>
  <si>
    <t>C</t>
  </si>
  <si>
    <t>D</t>
  </si>
  <si>
    <t>E</t>
  </si>
  <si>
    <t>F</t>
  </si>
  <si>
    <t>G</t>
  </si>
  <si>
    <t>1반</t>
    <phoneticPr fontId="1" type="noConversion"/>
  </si>
  <si>
    <t>2반</t>
    <phoneticPr fontId="1" type="noConversion"/>
  </si>
  <si>
    <t>3반</t>
    <phoneticPr fontId="1" type="noConversion"/>
  </si>
  <si>
    <t>과목</t>
    <phoneticPr fontId="1" type="noConversion"/>
  </si>
  <si>
    <t>점수</t>
    <phoneticPr fontId="1" type="noConversion"/>
  </si>
  <si>
    <t>다수의 행과 열로 이루어진 배열을 하나의 행 또는 하나의 열로 바꿔주는 함수</t>
    <phoneticPr fontId="1" type="noConversion"/>
  </si>
  <si>
    <t>이름</t>
  </si>
  <si>
    <t>표1</t>
    <phoneticPr fontId="1" type="noConversion"/>
  </si>
  <si>
    <t>표2</t>
    <phoneticPr fontId="1" type="noConversion"/>
  </si>
  <si>
    <t>구분</t>
    <phoneticPr fontId="1" type="noConversion"/>
  </si>
  <si>
    <t>함수명</t>
    <phoneticPr fontId="1" type="noConversion"/>
  </si>
  <si>
    <t>설명</t>
    <phoneticPr fontId="1" type="noConversion"/>
  </si>
  <si>
    <t>엑셀 신규함수 14종</t>
    <phoneticPr fontId="1" type="noConversion"/>
  </si>
  <si>
    <t>TEXTSPLIT</t>
    <phoneticPr fontId="1" type="noConversion"/>
  </si>
  <si>
    <t>TEXTBEFORE</t>
    <phoneticPr fontId="1" type="noConversion"/>
  </si>
  <si>
    <t>TEXTAFTER</t>
    <phoneticPr fontId="1" type="noConversion"/>
  </si>
  <si>
    <t>TOROW</t>
    <phoneticPr fontId="1" type="noConversion"/>
  </si>
  <si>
    <t>TOCOL</t>
    <phoneticPr fontId="1" type="noConversion"/>
  </si>
  <si>
    <t>WRAPCOLS</t>
    <phoneticPr fontId="1" type="noConversion"/>
  </si>
  <si>
    <t>여러행과 열로 이루어진 배열을 한 개의 행 또는 열로 변경</t>
    <phoneticPr fontId="1" type="noConversion"/>
  </si>
  <si>
    <t>한 개의 행 또는 열로 이루어진 배열을
여러 개의 행과열로 변경</t>
    <phoneticPr fontId="1" type="noConversion"/>
  </si>
  <si>
    <t>구분1</t>
    <phoneticPr fontId="1" type="noConversion"/>
  </si>
  <si>
    <t>구분2</t>
    <phoneticPr fontId="1" type="noConversion"/>
  </si>
  <si>
    <t>VSTACK</t>
    <phoneticPr fontId="1" type="noConversion"/>
  </si>
  <si>
    <t>HSTACK</t>
    <phoneticPr fontId="1" type="noConversion"/>
  </si>
  <si>
    <t>데이터통합</t>
    <phoneticPr fontId="1" type="noConversion"/>
  </si>
  <si>
    <t>TAKE</t>
    <phoneticPr fontId="1" type="noConversion"/>
  </si>
  <si>
    <t>DROP</t>
    <phoneticPr fontId="1" type="noConversion"/>
  </si>
  <si>
    <t>EXPAND</t>
    <phoneticPr fontId="1" type="noConversion"/>
  </si>
  <si>
    <t>CHOOSEROWS</t>
    <phoneticPr fontId="1" type="noConversion"/>
  </si>
  <si>
    <t>CHOOSECOLS</t>
    <phoneticPr fontId="1" type="noConversion"/>
  </si>
  <si>
    <t>행 또는 열을 직접 선택</t>
    <phoneticPr fontId="1" type="noConversion"/>
  </si>
  <si>
    <t>구분기호로
텍스트
나누기</t>
    <phoneticPr fontId="1" type="noConversion"/>
  </si>
  <si>
    <t>구분기호로 텍스트 전체 나누기</t>
    <phoneticPr fontId="1" type="noConversion"/>
  </si>
  <si>
    <t>구분기호 전 후 텍스트 가져오기</t>
    <phoneticPr fontId="1" type="noConversion"/>
  </si>
  <si>
    <t>지정 개수의 행과열
가져오기</t>
    <phoneticPr fontId="1" type="noConversion"/>
  </si>
  <si>
    <t>구분기호를 기준으로 텍스트 전체 나누기</t>
    <phoneticPr fontId="1" type="noConversion"/>
  </si>
  <si>
    <t>구분기호 후 텍스트 가져오기</t>
    <phoneticPr fontId="1" type="noConversion"/>
  </si>
  <si>
    <t>구분기호 전 텍스트 가져오기</t>
    <phoneticPr fontId="1" type="noConversion"/>
  </si>
  <si>
    <t>배열을 한 개의 행으로 만들기</t>
    <phoneticPr fontId="1" type="noConversion"/>
  </si>
  <si>
    <t>배열을 한 개의 열로 만들기</t>
    <phoneticPr fontId="1" type="noConversion"/>
  </si>
  <si>
    <t>WRAPROWS</t>
    <phoneticPr fontId="1" type="noConversion"/>
  </si>
  <si>
    <t>한 개의 행과 열을 여러 행과 열로 만들기(행방향)</t>
    <phoneticPr fontId="1" type="noConversion"/>
  </si>
  <si>
    <t>한 개의 행과 열을 여러 행과 열로 만들기(열방향)</t>
    <phoneticPr fontId="1" type="noConversion"/>
  </si>
  <si>
    <t>수직으로 데이터통합 V-STACK</t>
    <phoneticPr fontId="1" type="noConversion"/>
  </si>
  <si>
    <t>수평으로 데이터통합 H-STACK</t>
    <phoneticPr fontId="1" type="noConversion"/>
  </si>
  <si>
    <t>CHOOSE-ROWS 행을 직접선택</t>
    <phoneticPr fontId="1" type="noConversion"/>
  </si>
  <si>
    <t>CHOOSE-COLUMNS 열을 직접선택</t>
    <phoneticPr fontId="1" type="noConversion"/>
  </si>
  <si>
    <t>지정한 개수의 행과 열 가져오기</t>
    <phoneticPr fontId="1" type="noConversion"/>
  </si>
  <si>
    <t>TEXTSPLIT &amp; TEXTBEFORE &amp; TEXTAFTER</t>
    <phoneticPr fontId="1" type="noConversion"/>
  </si>
  <si>
    <t>필드1</t>
    <phoneticPr fontId="1" type="noConversion"/>
  </si>
  <si>
    <t>필드2</t>
  </si>
  <si>
    <t>필드3</t>
  </si>
  <si>
    <t>010-****-1111</t>
    <phoneticPr fontId="1" type="noConversion"/>
  </si>
  <si>
    <t>010-****-1112</t>
  </si>
  <si>
    <t>010-****-1113</t>
  </si>
  <si>
    <t>010-****-1114</t>
  </si>
  <si>
    <t>010-****-1115</t>
  </si>
  <si>
    <t>010-****-1116</t>
  </si>
  <si>
    <t>010-****-1117</t>
  </si>
  <si>
    <t>필드4</t>
  </si>
  <si>
    <t>표1 ---&gt; 표2</t>
    <phoneticPr fontId="1" type="noConversion"/>
  </si>
  <si>
    <t>표2 ---&gt; 표1</t>
    <phoneticPr fontId="1" type="noConversion"/>
  </si>
  <si>
    <t>VSTACK &amp; HSTACK</t>
    <phoneticPr fontId="1" type="noConversion"/>
  </si>
  <si>
    <t>한 개의 행 또는 열로 이루어진 배열을 여러행 또는 열의 배열로 만들어 주는 함수</t>
    <phoneticPr fontId="1" type="noConversion"/>
  </si>
  <si>
    <t>CHOOSERORWS &amp; CHOOSECOLS</t>
    <phoneticPr fontId="1" type="noConversion"/>
  </si>
  <si>
    <t>행과 열을 직접 선택하여 가져오기</t>
    <phoneticPr fontId="1" type="noConversion"/>
  </si>
  <si>
    <t>CHOOSECOLS-VSTACK</t>
    <phoneticPr fontId="1" type="noConversion"/>
  </si>
  <si>
    <t>4반</t>
    <phoneticPr fontId="1" type="noConversion"/>
  </si>
  <si>
    <t>5반</t>
    <phoneticPr fontId="1" type="noConversion"/>
  </si>
  <si>
    <t>날짜</t>
    <phoneticPr fontId="1" type="noConversion"/>
  </si>
  <si>
    <t>내역</t>
    <phoneticPr fontId="1" type="noConversion"/>
  </si>
  <si>
    <t>금액</t>
    <phoneticPr fontId="1" type="noConversion"/>
  </si>
  <si>
    <t>매출장</t>
    <phoneticPr fontId="1" type="noConversion"/>
  </si>
  <si>
    <t>삼성전자</t>
  </si>
  <si>
    <t>엘지</t>
  </si>
  <si>
    <t>SK</t>
  </si>
  <si>
    <t>현대자동차</t>
  </si>
  <si>
    <t>기아</t>
  </si>
  <si>
    <t>테슬라</t>
  </si>
  <si>
    <t>TAKE &amp; DROP</t>
    <phoneticPr fontId="1" type="noConversion"/>
  </si>
  <si>
    <t>지정한 개수의 행 또는 열이 가져올 행 또는 열보다 많을 경우 특정텍스트 지정가능</t>
    <phoneticPr fontId="1" type="noConversion"/>
  </si>
  <si>
    <t>TAKE-SORT : 금액상위3개 행 가져오기</t>
    <phoneticPr fontId="1" type="noConversion"/>
  </si>
  <si>
    <t>TAKE함수 : 3개의 행 가져오기</t>
    <phoneticPr fontId="1" type="noConversion"/>
  </si>
  <si>
    <t>DROP함수 : 2개의 행 버리고 나머지 행 가져오기</t>
    <phoneticPr fontId="1" type="noConversion"/>
  </si>
  <si>
    <t>DROP-SORT함수 : 금액하위2개업체를 제외하고 가져오기</t>
    <phoneticPr fontId="1" type="noConversion"/>
  </si>
  <si>
    <t>매출장2</t>
    <phoneticPr fontId="1" type="noConversion"/>
  </si>
  <si>
    <t>매입장2</t>
    <phoneticPr fontId="1" type="noConversion"/>
  </si>
  <si>
    <t>EXPAND : 매출장 가져오기</t>
    <phoneticPr fontId="1" type="noConversion"/>
  </si>
  <si>
    <t>EXPAND : 매입장 가져오기</t>
    <phoneticPr fontId="1" type="noConversion"/>
  </si>
  <si>
    <t>VSTACK함수 : 매출장, 매입장 통합</t>
    <phoneticPr fontId="1" type="noConversion"/>
  </si>
  <si>
    <t>상위부터 지정한 개수만큼의 행 및 열 가져오기</t>
    <phoneticPr fontId="1" type="noConversion"/>
  </si>
  <si>
    <t>상위부터 지정한 개수만큼의 행 및 열을 버리고 나머지 가져오기</t>
    <phoneticPr fontId="1" type="noConversion"/>
  </si>
  <si>
    <t>A,B,C,D,E</t>
    <phoneticPr fontId="1" type="noConversion"/>
  </si>
  <si>
    <t>지정한 개수의 행과 열 가져오기(확장)</t>
    <phoneticPr fontId="1" type="noConversion"/>
  </si>
  <si>
    <t>배열형태 변경</t>
    <phoneticPr fontId="1" type="noConversion"/>
  </si>
  <si>
    <t>구분기호로 텍스트 나누기</t>
    <phoneticPr fontId="1" type="noConversion"/>
  </si>
  <si>
    <t>국어</t>
    <phoneticPr fontId="1" type="noConversion"/>
  </si>
  <si>
    <t>영어</t>
    <phoneticPr fontId="1" type="noConversion"/>
  </si>
  <si>
    <t>WRAPROWS &amp; WRAPCOLS</t>
    <phoneticPr fontId="1" type="noConversion"/>
  </si>
  <si>
    <t>TOROW  &amp; TOCOL</t>
    <phoneticPr fontId="1" type="noConversion"/>
  </si>
  <si>
    <t>aaa</t>
    <phoneticPr fontId="1" type="noConversion"/>
  </si>
  <si>
    <t>수학</t>
    <phoneticPr fontId="1" type="noConversion"/>
  </si>
  <si>
    <t>6반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</si>
</sst>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26"/>
      <color theme="0"/>
      <name val="나눔고딕 ExtraBold"/>
      <family val="3"/>
      <charset val="129"/>
    </font>
    <font>
      <sz val="26"/>
      <color theme="1"/>
      <name val="Impact"/>
      <family val="2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26"/>
      <name val="Impact"/>
      <family val="2"/>
    </font>
    <font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thin">
        <color theme="0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 style="thin">
        <color theme="0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thin">
        <color theme="0"/>
      </bottom>
      <diagonal/>
    </border>
    <border>
      <left/>
      <right style="medium">
        <color theme="7"/>
      </right>
      <top style="thin">
        <color theme="0"/>
      </top>
      <bottom style="thin">
        <color theme="0"/>
      </bottom>
      <diagonal/>
    </border>
    <border>
      <left/>
      <right style="medium">
        <color theme="7"/>
      </right>
      <top style="thin">
        <color theme="0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2" borderId="0" xfId="0" applyFont="1" applyFill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9" fillId="5" borderId="0" xfId="0" applyFont="1" applyFill="1">
      <alignment vertical="center"/>
    </xf>
    <xf numFmtId="0" fontId="0" fillId="0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2" fillId="0" borderId="0" xfId="0" applyFont="1" applyFill="1" applyAlignment="1">
      <alignment horizontal="center" vertical="center"/>
    </xf>
    <xf numFmtId="0" fontId="14" fillId="5" borderId="0" xfId="0" applyFont="1" applyFill="1">
      <alignment vertical="center"/>
    </xf>
    <xf numFmtId="41" fontId="0" fillId="0" borderId="0" xfId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19" formatCode="yyyy/mm/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19" formatCode="yyyy/mm/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19" formatCode="yyyy/mm/d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color theme="0"/>
      </font>
      <fill>
        <patternFill>
          <bgColor rgb="FF5497D4"/>
        </patternFill>
      </fill>
    </dxf>
    <dxf>
      <border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/>
        <i val="0"/>
        <color theme="0"/>
      </font>
      <fill>
        <patternFill>
          <bgColor rgb="FF5497D4"/>
        </patternFill>
      </fill>
    </dxf>
    <dxf>
      <fill>
        <patternFill>
          <bgColor rgb="FFEAF3FA"/>
        </patternFill>
      </fill>
      <border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/>
        <i val="0"/>
        <color theme="0"/>
      </font>
      <fill>
        <patternFill>
          <bgColor rgb="FFF49342"/>
        </patternFill>
      </fill>
    </dxf>
    <dxf>
      <fill>
        <patternFill patternType="none">
          <bgColor auto="1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font>
        <b/>
        <i val="0"/>
        <color theme="0"/>
      </font>
      <fill>
        <patternFill>
          <bgColor rgb="FFF49342"/>
        </patternFill>
      </fill>
    </dxf>
    <dxf>
      <fill>
        <patternFill>
          <bgColor rgb="FFFDF1E9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font>
        <b/>
        <i val="0"/>
        <color theme="0"/>
      </font>
      <fill>
        <patternFill>
          <bgColor rgb="FF009900"/>
        </patternFill>
      </fill>
    </dxf>
    <dxf>
      <fill>
        <patternFill patternType="none">
          <bgColor auto="1"/>
        </patternFill>
      </fill>
      <border>
        <left style="thin">
          <color rgb="FF008000"/>
        </left>
        <right style="thin">
          <color rgb="FF008000"/>
        </right>
        <top style="thin">
          <color rgb="FF008000"/>
        </top>
        <bottom style="thin">
          <color rgb="FF008000"/>
        </bottom>
        <vertical style="thin">
          <color rgb="FF008000"/>
        </vertical>
        <horizontal style="thin">
          <color rgb="FF008000"/>
        </horizontal>
      </border>
    </dxf>
    <dxf>
      <font>
        <b/>
        <i val="0"/>
        <color theme="0"/>
      </font>
      <fill>
        <patternFill>
          <bgColor rgb="FF009900"/>
        </patternFill>
      </fill>
    </dxf>
    <dxf>
      <fill>
        <patternFill>
          <bgColor rgb="FFECF5E7"/>
        </patternFill>
      </fill>
      <border>
        <left style="thin">
          <color rgb="FF008000"/>
        </left>
        <right style="thin">
          <color rgb="FF008000"/>
        </right>
        <top style="thin">
          <color rgb="FF008000"/>
        </top>
        <bottom style="thin">
          <color rgb="FF008000"/>
        </bottom>
        <vertical style="thin">
          <color rgb="FF008000"/>
        </vertical>
        <horizontal style="thin">
          <color rgb="FF008000"/>
        </horizontal>
      </border>
    </dxf>
  </dxfs>
  <tableStyles count="6" defaultTableStyle="TableStyleMedium2" defaultPivotStyle="PivotStyleLight16">
    <tableStyle name="연두스타일" pivot="0" count="2" xr9:uid="{4163721A-FBBA-4AC3-A2BB-530AA25DE036}">
      <tableStyleElement type="wholeTable" dxfId="62"/>
      <tableStyleElement type="headerRow" dxfId="61"/>
    </tableStyle>
    <tableStyle name="연두스타일 2" pivot="0" count="2" xr9:uid="{4CCB1A70-F806-443E-ACBD-14B0D3DDB6F6}">
      <tableStyleElement type="wholeTable" dxfId="60"/>
      <tableStyleElement type="headerRow" dxfId="59"/>
    </tableStyle>
    <tableStyle name="주황스타일" pivot="0" count="2" xr9:uid="{6502492D-C890-42AE-8600-DED61E0B49BA}">
      <tableStyleElement type="wholeTable" dxfId="58"/>
      <tableStyleElement type="headerRow" dxfId="57"/>
    </tableStyle>
    <tableStyle name="주황스타일 2" pivot="0" count="2" xr9:uid="{0F077AB8-5D52-4991-B1CF-2D9757907E13}">
      <tableStyleElement type="wholeTable" dxfId="56"/>
      <tableStyleElement type="headerRow" dxfId="55"/>
    </tableStyle>
    <tableStyle name="하늘색스타일" pivot="0" count="2" xr9:uid="{9CBBE7D9-EB5C-4804-A2BE-CB51FFFD8ECC}">
      <tableStyleElement type="wholeTable" dxfId="54"/>
      <tableStyleElement type="headerRow" dxfId="53"/>
    </tableStyle>
    <tableStyle name="하늘색스타일 2" pivot="0" count="2" xr9:uid="{8CD40EEB-D23C-4AFA-AAAD-C610008D5CEA}">
      <tableStyleElement type="wholeTable" dxfId="52"/>
      <tableStyleElement type="headerRow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C4E2B27-CEB7-4D24-A4F1-ED86075FCA71}" name="일반" displayName="일반" ref="B7:E15" totalsRowShown="0" headerRowDxfId="50" dataDxfId="49">
  <autoFilter ref="B7:E15" xr:uid="{7C4E2B27-CEB7-4D24-A4F1-ED86075FCA71}"/>
  <tableColumns count="4">
    <tableColumn id="1" xr3:uid="{E5108248-74DE-4488-BBBC-955C82CD6805}" name="이름" dataDxfId="48"/>
    <tableColumn id="2" xr3:uid="{BC2A3D73-1C86-41AE-871F-CE0707BFECC2}" name="국어" dataDxfId="47"/>
    <tableColumn id="3" xr3:uid="{425C208E-6120-4EBB-982C-922A6B273259}" name="영어" dataDxfId="46"/>
    <tableColumn id="4" xr3:uid="{2B5D76AE-BF0B-4FF4-8B86-A4CD4F1199AE}" name="수학" dataDxfId="45"/>
  </tableColumns>
  <tableStyleInfo name="주황스타일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4876517-17AA-4477-A85B-F0D50E40488F}" name="이반" displayName="이반" ref="G7:J14" totalsRowShown="0" headerRowDxfId="44" dataDxfId="43">
  <autoFilter ref="G7:J14" xr:uid="{94876517-17AA-4477-A85B-F0D50E40488F}"/>
  <tableColumns count="4">
    <tableColumn id="1" xr3:uid="{E9058B25-413C-48E2-841D-ED958FA27180}" name="이름" dataDxfId="42"/>
    <tableColumn id="2" xr3:uid="{A6400AB5-CF97-42F1-80C9-3DBE447E2CF1}" name="국어" dataDxfId="41"/>
    <tableColumn id="3" xr3:uid="{134AE550-CDDB-4B37-9999-F79103FE712D}" name="영어" dataDxfId="40"/>
    <tableColumn id="4" xr3:uid="{DC7DDF9F-4C62-4401-8E78-6968110F466E}" name="수학" dataDxfId="39"/>
  </tableColumns>
  <tableStyleInfo name="주황스타일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1C616B-5E35-4117-B938-7223A99AA2FE}" name="삼반" displayName="삼반" ref="L7:O14" totalsRowShown="0" headerRowDxfId="38" dataDxfId="37">
  <autoFilter ref="L7:O14" xr:uid="{421C616B-5E35-4117-B938-7223A99AA2FE}"/>
  <tableColumns count="4">
    <tableColumn id="1" xr3:uid="{213C29D0-8796-441A-8DA1-F27A400E61D1}" name="이름" dataDxfId="36"/>
    <tableColumn id="2" xr3:uid="{8EE6F862-57B1-49AB-A5D8-1B2BF1CB3817}" name="국어" dataDxfId="35"/>
    <tableColumn id="3" xr3:uid="{B9BB569B-D65E-4CAE-8EAF-57626F70F8F4}" name="영어" dataDxfId="34"/>
    <tableColumn id="4" xr3:uid="{8B73744C-CA67-433D-A5C3-ADA1DD64F8C7}" name="수학" dataDxfId="33"/>
  </tableColumns>
  <tableStyleInfo name="주황스타일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F761099-3B18-4F5A-9D23-2A047B51D226}" name="사반" displayName="사반" ref="B7:E14" totalsRowShown="0" headerRowDxfId="32" dataDxfId="31">
  <autoFilter ref="B7:E14" xr:uid="{5F761099-3B18-4F5A-9D23-2A047B51D226}"/>
  <tableColumns count="4">
    <tableColumn id="1" xr3:uid="{AC02B881-3DD0-4E99-8E2A-42E788EE96EB}" name="이름" dataDxfId="30"/>
    <tableColumn id="2" xr3:uid="{C8C2544B-849E-4B25-9F39-13C08ED8AFBD}" name="국어" dataDxfId="29"/>
    <tableColumn id="3" xr3:uid="{14E564D7-A6F0-40B4-9508-2EB77A340D80}" name="영어" dataDxfId="28"/>
    <tableColumn id="4" xr3:uid="{1328ECAB-379C-4BBF-9E0D-DCEFAE2174AE}" name="수학" dataDxfId="27"/>
  </tableColumns>
  <tableStyleInfo name="주황스타일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8844B45-0802-41DF-8B1F-BEE9B49DEF52}" name="오반" displayName="오반" ref="G7:J14" totalsRowShown="0" headerRowDxfId="26" dataDxfId="25">
  <autoFilter ref="G7:J14" xr:uid="{28844B45-0802-41DF-8B1F-BEE9B49DEF52}"/>
  <tableColumns count="4">
    <tableColumn id="1" xr3:uid="{BDC9F89D-AEC1-4A68-86E0-9D867C9AF7D6}" name="이름" dataDxfId="24"/>
    <tableColumn id="2" xr3:uid="{C1FD4DDC-638A-48E2-838A-F0F6D020E7EB}" name="국어" dataDxfId="23"/>
    <tableColumn id="3" xr3:uid="{48938700-9267-4ABB-BD63-084E7539D308}" name="영어" dataDxfId="22"/>
    <tableColumn id="4" xr3:uid="{435ED5B4-93E9-4638-8264-D93F950FD000}" name="수학" dataDxfId="21"/>
  </tableColumns>
  <tableStyleInfo name="주황스타일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7EF30-B507-485D-9062-491416A87AE2}" name="육반" displayName="육반" ref="B18:E25" totalsRowShown="0" headerRowDxfId="20" dataDxfId="19">
  <autoFilter ref="B18:E25" xr:uid="{CCB7EF30-B507-485D-9062-491416A87AE2}"/>
  <tableColumns count="4">
    <tableColumn id="1" xr3:uid="{7FCF77AF-53DC-44C6-A234-98CD46B09124}" name="이름" dataDxfId="18"/>
    <tableColumn id="2" xr3:uid="{584092D4-7133-4895-AC88-36EBACE14607}" name="국어" dataDxfId="17"/>
    <tableColumn id="4" xr3:uid="{B63062C7-F4AE-4A34-AF5B-DA2AC6AFF8C7}" name="수학" dataDxfId="16"/>
    <tableColumn id="5" xr3:uid="{815B622D-4BA3-4D88-AF38-D69C4417C212}" name="영어" dataDxfId="15"/>
  </tableColumns>
  <tableStyleInfo name="주황스타일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B7B9D77-C206-416A-BED5-A3D80266808E}" name="매출장1" displayName="매출장1" ref="B7:D13" totalsRowShown="0" headerRowDxfId="14" dataDxfId="13">
  <autoFilter ref="B7:D13" xr:uid="{7B7B9D77-C206-416A-BED5-A3D80266808E}"/>
  <tableColumns count="3">
    <tableColumn id="1" xr3:uid="{2D9FED9C-A73F-49BD-9574-7178B690C289}" name="날짜" dataDxfId="12"/>
    <tableColumn id="2" xr3:uid="{F222026F-57D2-4E8E-8D01-B293FDE7C557}" name="내역" dataDxfId="11"/>
    <tableColumn id="3" xr3:uid="{41286EC0-4682-46EE-9F10-E0088A7F68DB}" name="금액" dataDxfId="10" dataCellStyle="쉼표 [0]"/>
  </tableColumns>
  <tableStyleInfo name="주황스타일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D680DE3-F1CE-4B71-B9EF-BE5F7DBD9AFC}" name="매출장2" displayName="매출장2" ref="B7:D13" totalsRowShown="0" headerRowDxfId="9" dataDxfId="8">
  <autoFilter ref="B7:D13" xr:uid="{7B7B9D77-C206-416A-BED5-A3D80266808E}"/>
  <tableColumns count="3">
    <tableColumn id="1" xr3:uid="{E61C1283-2530-476F-91F4-E437915BE874}" name="날짜" dataDxfId="7"/>
    <tableColumn id="2" xr3:uid="{2134461E-A5DE-459A-A5D1-D4AC9A93AE97}" name="내역" dataDxfId="6"/>
    <tableColumn id="3" xr3:uid="{64906387-0702-4642-8D38-707509D3D5EA}" name="금액" dataDxfId="5" dataCellStyle="쉼표 [0]"/>
  </tableColumns>
  <tableStyleInfo name="주황스타일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5F42CA3-C500-487D-9A59-0D64EF576523}" name="매입장2" displayName="매입장2" ref="B17:D20" totalsRowShown="0" headerRowDxfId="4" dataDxfId="3">
  <autoFilter ref="B17:D20" xr:uid="{C5F42CA3-C500-487D-9A59-0D64EF576523}"/>
  <tableColumns count="3">
    <tableColumn id="1" xr3:uid="{5CF7E475-9372-493B-89E0-CC998D4D7628}" name="날짜" dataDxfId="2"/>
    <tableColumn id="2" xr3:uid="{1A6551C8-D1A3-4365-AECD-C81AFDF7D45C}" name="내역" dataDxfId="1"/>
    <tableColumn id="3" xr3:uid="{A6C638A1-8C07-4BEB-AE9F-20E6D2B9B930}" name="금액" dataDxfId="0" dataCellStyle="쉼표 [0]"/>
  </tableColumns>
  <tableStyleInfo name="주황스타일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AA63-0A9F-4162-A929-C32872859DD3}">
  <sheetPr>
    <tabColor theme="1" tint="0.34998626667073579"/>
  </sheetPr>
  <dimension ref="B1:E20"/>
  <sheetViews>
    <sheetView tabSelected="1" workbookViewId="0">
      <selection activeCell="D20" sqref="D20:E20"/>
    </sheetView>
  </sheetViews>
  <sheetFormatPr defaultRowHeight="16.5"/>
  <cols>
    <col min="1" max="1" width="2.375" style="1" customWidth="1"/>
    <col min="2" max="2" width="22.625" style="1" customWidth="1"/>
    <col min="3" max="3" width="37.875" style="1" customWidth="1"/>
    <col min="4" max="4" width="18.125" style="1" customWidth="1"/>
    <col min="5" max="5" width="72.25" style="1" customWidth="1"/>
    <col min="6" max="16384" width="9" style="1"/>
  </cols>
  <sheetData>
    <row r="1" spans="2:5" ht="6" customHeight="1"/>
    <row r="2" spans="2:5" ht="39" customHeight="1">
      <c r="B2" s="3" t="s">
        <v>22</v>
      </c>
    </row>
    <row r="3" spans="2:5" ht="6" customHeight="1"/>
    <row r="4" spans="2:5" s="2" customFormat="1" ht="4.5" customHeight="1"/>
    <row r="5" spans="2:5" ht="5.25" customHeight="1" thickBot="1"/>
    <row r="6" spans="2:5" ht="25.5" customHeight="1" thickBot="1">
      <c r="B6" s="12" t="s">
        <v>31</v>
      </c>
      <c r="C6" s="13" t="s">
        <v>32</v>
      </c>
      <c r="D6" s="12" t="s">
        <v>20</v>
      </c>
      <c r="E6" s="12" t="s">
        <v>21</v>
      </c>
    </row>
    <row r="7" spans="2:5" ht="25.5" customHeight="1" thickBot="1">
      <c r="B7" s="40" t="s">
        <v>42</v>
      </c>
      <c r="C7" s="15" t="s">
        <v>43</v>
      </c>
      <c r="D7" s="16" t="s">
        <v>23</v>
      </c>
      <c r="E7" s="5" t="s">
        <v>46</v>
      </c>
    </row>
    <row r="8" spans="2:5" ht="25.5" customHeight="1">
      <c r="B8" s="41"/>
      <c r="C8" s="43" t="s">
        <v>44</v>
      </c>
      <c r="D8" s="8" t="s">
        <v>24</v>
      </c>
      <c r="E8" s="6" t="s">
        <v>48</v>
      </c>
    </row>
    <row r="9" spans="2:5" ht="25.5" customHeight="1" thickBot="1">
      <c r="B9" s="42"/>
      <c r="C9" s="42"/>
      <c r="D9" s="4" t="s">
        <v>25</v>
      </c>
      <c r="E9" s="7" t="s">
        <v>47</v>
      </c>
    </row>
    <row r="10" spans="2:5" ht="25.5" customHeight="1">
      <c r="B10" s="43" t="s">
        <v>105</v>
      </c>
      <c r="C10" s="40" t="s">
        <v>29</v>
      </c>
      <c r="D10" s="16" t="s">
        <v>26</v>
      </c>
      <c r="E10" s="5" t="s">
        <v>49</v>
      </c>
    </row>
    <row r="11" spans="2:5" ht="25.5" customHeight="1" thickBot="1">
      <c r="B11" s="41"/>
      <c r="C11" s="45"/>
      <c r="D11" s="4" t="s">
        <v>27</v>
      </c>
      <c r="E11" s="6" t="s">
        <v>50</v>
      </c>
    </row>
    <row r="12" spans="2:5" ht="25.5" customHeight="1">
      <c r="B12" s="41"/>
      <c r="C12" s="40" t="s">
        <v>30</v>
      </c>
      <c r="D12" s="16" t="s">
        <v>51</v>
      </c>
      <c r="E12" s="6" t="s">
        <v>52</v>
      </c>
    </row>
    <row r="13" spans="2:5" ht="25.5" customHeight="1" thickBot="1">
      <c r="B13" s="42"/>
      <c r="C13" s="42"/>
      <c r="D13" s="4" t="s">
        <v>28</v>
      </c>
      <c r="E13" s="7" t="s">
        <v>53</v>
      </c>
    </row>
    <row r="14" spans="2:5" ht="25.5" customHeight="1">
      <c r="B14" s="43" t="s">
        <v>35</v>
      </c>
      <c r="C14" s="43" t="s">
        <v>35</v>
      </c>
      <c r="D14" s="16" t="s">
        <v>33</v>
      </c>
      <c r="E14" s="5" t="s">
        <v>54</v>
      </c>
    </row>
    <row r="15" spans="2:5" ht="25.5" customHeight="1" thickBot="1">
      <c r="B15" s="42"/>
      <c r="C15" s="42"/>
      <c r="D15" s="4" t="s">
        <v>34</v>
      </c>
      <c r="E15" s="7" t="s">
        <v>55</v>
      </c>
    </row>
    <row r="16" spans="2:5" ht="25.5" customHeight="1">
      <c r="B16" s="43" t="s">
        <v>41</v>
      </c>
      <c r="C16" s="43" t="s">
        <v>41</v>
      </c>
      <c r="D16" s="16" t="s">
        <v>39</v>
      </c>
      <c r="E16" s="11" t="s">
        <v>56</v>
      </c>
    </row>
    <row r="17" spans="2:5" ht="25.5" customHeight="1" thickBot="1">
      <c r="B17" s="42"/>
      <c r="C17" s="42"/>
      <c r="D17" s="4" t="s">
        <v>40</v>
      </c>
      <c r="E17" s="9" t="s">
        <v>57</v>
      </c>
    </row>
    <row r="18" spans="2:5" ht="25.5" customHeight="1">
      <c r="B18" s="44" t="s">
        <v>45</v>
      </c>
      <c r="C18" s="43" t="s">
        <v>58</v>
      </c>
      <c r="D18" s="16" t="s">
        <v>36</v>
      </c>
      <c r="E18" s="9" t="s">
        <v>101</v>
      </c>
    </row>
    <row r="19" spans="2:5" ht="25.5" customHeight="1" thickBot="1">
      <c r="B19" s="41"/>
      <c r="C19" s="42"/>
      <c r="D19" s="8" t="s">
        <v>37</v>
      </c>
      <c r="E19" s="9" t="s">
        <v>102</v>
      </c>
    </row>
    <row r="20" spans="2:5" ht="25.5" customHeight="1" thickBot="1">
      <c r="B20" s="42"/>
      <c r="C20" s="14" t="s">
        <v>104</v>
      </c>
      <c r="D20" s="4" t="s">
        <v>38</v>
      </c>
      <c r="E20" s="10" t="s">
        <v>91</v>
      </c>
    </row>
  </sheetData>
  <mergeCells count="11">
    <mergeCell ref="B18:B20"/>
    <mergeCell ref="C10:C11"/>
    <mergeCell ref="C12:C13"/>
    <mergeCell ref="C14:C15"/>
    <mergeCell ref="C16:C17"/>
    <mergeCell ref="C18:C19"/>
    <mergeCell ref="B7:B9"/>
    <mergeCell ref="C8:C9"/>
    <mergeCell ref="B10:B13"/>
    <mergeCell ref="B14:B15"/>
    <mergeCell ref="B16:B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52DB-AF3C-4E2D-9ABF-52C13B8DDC0B}">
  <sheetPr>
    <tabColor theme="5" tint="-0.249977111117893"/>
  </sheetPr>
  <dimension ref="B1:S28"/>
  <sheetViews>
    <sheetView zoomScale="115" zoomScaleNormal="115" workbookViewId="0">
      <selection activeCell="G11" sqref="G11"/>
    </sheetView>
  </sheetViews>
  <sheetFormatPr defaultRowHeight="16.5"/>
  <cols>
    <col min="1" max="1" width="2.375" style="17" customWidth="1"/>
    <col min="2" max="2" width="14.625" style="17" customWidth="1"/>
    <col min="3" max="5" width="10.625" style="17" customWidth="1"/>
    <col min="6" max="6" width="9.75" style="17" customWidth="1"/>
    <col min="7" max="7" width="14.125" style="17" bestFit="1" customWidth="1"/>
    <col min="8" max="9" width="11.5" style="17" customWidth="1"/>
    <col min="10" max="10" width="9.75" style="17" customWidth="1"/>
    <col min="11" max="11" width="14.125" style="17" bestFit="1" customWidth="1"/>
    <col min="12" max="12" width="11.5" style="17" customWidth="1"/>
    <col min="13" max="13" width="12" style="17" customWidth="1"/>
    <col min="14" max="16384" width="9" style="17"/>
  </cols>
  <sheetData>
    <row r="1" spans="2:19" ht="6" customHeight="1"/>
    <row r="2" spans="2:19" ht="39" customHeight="1">
      <c r="B2" s="18" t="s">
        <v>59</v>
      </c>
    </row>
    <row r="3" spans="2:19" s="26" customFormat="1" ht="4.5" customHeight="1"/>
    <row r="4" spans="2:19" ht="26.25">
      <c r="B4" s="19" t="s">
        <v>106</v>
      </c>
    </row>
    <row r="6" spans="2:19">
      <c r="B6" s="20" t="s">
        <v>23</v>
      </c>
      <c r="G6" s="20" t="s">
        <v>24</v>
      </c>
      <c r="H6" s="21"/>
      <c r="I6" s="21"/>
      <c r="J6" s="22"/>
      <c r="K6" s="21" t="s">
        <v>25</v>
      </c>
      <c r="L6" s="22"/>
      <c r="M6" s="22"/>
      <c r="N6" s="22"/>
      <c r="O6" s="22"/>
      <c r="P6" s="22"/>
      <c r="Q6" s="22"/>
      <c r="R6" s="22"/>
      <c r="S6" s="22"/>
    </row>
    <row r="7" spans="2:19">
      <c r="B7" s="28" t="s">
        <v>60</v>
      </c>
      <c r="C7" s="28" t="s">
        <v>61</v>
      </c>
      <c r="D7" s="28" t="s">
        <v>62</v>
      </c>
      <c r="E7" s="28" t="s">
        <v>70</v>
      </c>
      <c r="F7" s="23"/>
      <c r="G7" s="28" t="s">
        <v>60</v>
      </c>
      <c r="H7" s="28" t="s">
        <v>61</v>
      </c>
      <c r="I7" s="28" t="s">
        <v>62</v>
      </c>
      <c r="J7" s="24"/>
      <c r="K7" s="28" t="s">
        <v>60</v>
      </c>
      <c r="L7" s="28" t="s">
        <v>61</v>
      </c>
      <c r="M7" s="28" t="s">
        <v>62</v>
      </c>
      <c r="N7" s="22"/>
      <c r="O7" s="22"/>
      <c r="P7" s="22"/>
      <c r="Q7" s="22"/>
      <c r="R7" s="22"/>
      <c r="S7" s="22"/>
    </row>
    <row r="8" spans="2:19">
      <c r="B8" s="27" t="s">
        <v>63</v>
      </c>
      <c r="C8" s="27" t="str" cm="1">
        <f t="array" ref="C8:E8">_xlfn.TEXTSPLIT(B8,"-")</f>
        <v>010</v>
      </c>
      <c r="D8" s="27" t="str">
        <v>****</v>
      </c>
      <c r="E8" s="27" t="str">
        <v>1111</v>
      </c>
      <c r="F8" s="23"/>
      <c r="G8" s="27" t="s">
        <v>63</v>
      </c>
      <c r="H8" s="27" t="str">
        <f>_xlfn.TEXTBEFORE(G8,"-",2)</f>
        <v>010-****</v>
      </c>
      <c r="I8" s="27"/>
      <c r="J8" s="25"/>
      <c r="K8" s="27" t="s">
        <v>63</v>
      </c>
      <c r="L8" s="27" t="str">
        <f>_xlfn.TEXTAFTER(K8,"-")</f>
        <v>****-1111</v>
      </c>
      <c r="M8" s="27" t="str">
        <f>_xlfn.TEXTAFTER(K8,"-",2)</f>
        <v>1111</v>
      </c>
      <c r="N8" s="25"/>
      <c r="O8" s="25"/>
      <c r="P8" s="22"/>
      <c r="Q8" s="22"/>
      <c r="R8" s="22"/>
      <c r="S8" s="22"/>
    </row>
    <row r="9" spans="2:19">
      <c r="B9" s="27" t="s">
        <v>64</v>
      </c>
      <c r="C9" s="27" t="str" cm="1">
        <f t="array" ref="C9:E9">_xlfn.TEXTSPLIT(B9,"-")</f>
        <v>010</v>
      </c>
      <c r="D9" s="27" t="str">
        <v>****</v>
      </c>
      <c r="E9" s="27" t="str">
        <v>1112</v>
      </c>
      <c r="F9" s="23"/>
      <c r="G9" s="27" t="s">
        <v>64</v>
      </c>
      <c r="H9" s="27" t="str">
        <f t="shared" ref="H9:H14" si="0">_xlfn.TEXTBEFORE(G9,"-",2)</f>
        <v>010-****</v>
      </c>
      <c r="I9" s="27"/>
      <c r="J9" s="25"/>
      <c r="K9" s="27" t="s">
        <v>64</v>
      </c>
      <c r="L9" s="27" t="str">
        <f t="shared" ref="L9:L14" si="1">_xlfn.TEXTAFTER(K9,"-")</f>
        <v>****-1112</v>
      </c>
      <c r="M9" s="27" t="str">
        <f t="shared" ref="M9:M14" si="2">_xlfn.TEXTAFTER(K9,"-",2)</f>
        <v>1112</v>
      </c>
      <c r="N9" s="24"/>
      <c r="O9" s="24"/>
      <c r="P9" s="22"/>
      <c r="Q9" s="22"/>
      <c r="R9" s="22"/>
      <c r="S9" s="22"/>
    </row>
    <row r="10" spans="2:19">
      <c r="B10" s="27" t="s">
        <v>65</v>
      </c>
      <c r="C10" s="27" t="str" cm="1">
        <f t="array" ref="C10:E10">_xlfn.TEXTSPLIT(B10,"-")</f>
        <v>010</v>
      </c>
      <c r="D10" s="27" t="str">
        <v>****</v>
      </c>
      <c r="E10" s="27" t="str">
        <v>1113</v>
      </c>
      <c r="F10" s="23"/>
      <c r="G10" s="27" t="s">
        <v>65</v>
      </c>
      <c r="H10" s="27" t="str">
        <f t="shared" si="0"/>
        <v>010-****</v>
      </c>
      <c r="I10" s="27"/>
      <c r="J10" s="25"/>
      <c r="K10" s="27" t="s">
        <v>65</v>
      </c>
      <c r="L10" s="27" t="str">
        <f t="shared" si="1"/>
        <v>****-1113</v>
      </c>
      <c r="M10" s="27" t="str">
        <f t="shared" si="2"/>
        <v>1113</v>
      </c>
      <c r="N10" s="25"/>
      <c r="O10" s="25"/>
      <c r="P10" s="22"/>
      <c r="Q10" s="22"/>
      <c r="R10" s="22"/>
      <c r="S10" s="22"/>
    </row>
    <row r="11" spans="2:19">
      <c r="B11" s="27" t="s">
        <v>66</v>
      </c>
      <c r="C11" s="27" t="str" cm="1">
        <f t="array" ref="C11:E11">_xlfn.TEXTSPLIT(B11,"-")</f>
        <v>010</v>
      </c>
      <c r="D11" s="27" t="str">
        <v>****</v>
      </c>
      <c r="E11" s="27" t="str">
        <v>1114</v>
      </c>
      <c r="F11" s="23"/>
      <c r="G11" s="27" t="s">
        <v>66</v>
      </c>
      <c r="H11" s="27" t="str">
        <f t="shared" si="0"/>
        <v>010-****</v>
      </c>
      <c r="I11" s="27"/>
      <c r="J11" s="25"/>
      <c r="K11" s="27" t="s">
        <v>66</v>
      </c>
      <c r="L11" s="27" t="str">
        <f t="shared" si="1"/>
        <v>****-1114</v>
      </c>
      <c r="M11" s="27" t="str">
        <f t="shared" si="2"/>
        <v>1114</v>
      </c>
      <c r="N11" s="25"/>
      <c r="O11" s="25"/>
      <c r="P11" s="22"/>
      <c r="Q11" s="22"/>
      <c r="R11" s="22"/>
      <c r="S11" s="22"/>
    </row>
    <row r="12" spans="2:19">
      <c r="B12" s="27" t="s">
        <v>67</v>
      </c>
      <c r="C12" s="27" t="str" cm="1">
        <f t="array" ref="C12:E12">_xlfn.TEXTSPLIT(B12,"-")</f>
        <v>010</v>
      </c>
      <c r="D12" s="27" t="str">
        <v>****</v>
      </c>
      <c r="E12" s="27" t="str">
        <v>1115</v>
      </c>
      <c r="F12" s="23"/>
      <c r="G12" s="27" t="s">
        <v>67</v>
      </c>
      <c r="H12" s="27" t="str">
        <f t="shared" si="0"/>
        <v>010-****</v>
      </c>
      <c r="I12" s="27"/>
      <c r="J12" s="25"/>
      <c r="K12" s="27" t="s">
        <v>67</v>
      </c>
      <c r="L12" s="27" t="str">
        <f t="shared" si="1"/>
        <v>****-1115</v>
      </c>
      <c r="M12" s="27" t="str">
        <f t="shared" si="2"/>
        <v>1115</v>
      </c>
      <c r="N12" s="25"/>
      <c r="O12" s="25"/>
      <c r="P12" s="22"/>
      <c r="Q12" s="22"/>
      <c r="R12" s="22"/>
      <c r="S12" s="22"/>
    </row>
    <row r="13" spans="2:19">
      <c r="B13" s="27" t="s">
        <v>68</v>
      </c>
      <c r="C13" s="27" t="str" cm="1">
        <f t="array" ref="C13:E13">_xlfn.TEXTSPLIT(B13,"-")</f>
        <v>010</v>
      </c>
      <c r="D13" s="27" t="str">
        <v>****</v>
      </c>
      <c r="E13" s="27" t="str">
        <v>1116</v>
      </c>
      <c r="F13" s="23"/>
      <c r="G13" s="27" t="s">
        <v>68</v>
      </c>
      <c r="H13" s="27" t="str">
        <f t="shared" si="0"/>
        <v>010-****</v>
      </c>
      <c r="I13" s="27"/>
      <c r="J13" s="25"/>
      <c r="K13" s="27" t="s">
        <v>68</v>
      </c>
      <c r="L13" s="27" t="str">
        <f t="shared" si="1"/>
        <v>****-1116</v>
      </c>
      <c r="M13" s="27" t="str">
        <f t="shared" si="2"/>
        <v>1116</v>
      </c>
      <c r="N13" s="25"/>
      <c r="O13" s="25"/>
      <c r="P13" s="22"/>
      <c r="Q13" s="22"/>
      <c r="R13" s="22"/>
      <c r="S13" s="22"/>
    </row>
    <row r="14" spans="2:19">
      <c r="B14" s="27" t="s">
        <v>69</v>
      </c>
      <c r="C14" s="27" t="str" cm="1">
        <f t="array" ref="C14:E14">_xlfn.TEXTSPLIT(B14,"-")</f>
        <v>010</v>
      </c>
      <c r="D14" s="27" t="str">
        <v>****</v>
      </c>
      <c r="E14" s="27" t="str">
        <v>1117</v>
      </c>
      <c r="F14" s="23"/>
      <c r="G14" s="27" t="s">
        <v>69</v>
      </c>
      <c r="H14" s="27" t="str">
        <f t="shared" si="0"/>
        <v>010-****</v>
      </c>
      <c r="I14" s="27"/>
      <c r="J14" s="25"/>
      <c r="K14" s="27" t="s">
        <v>69</v>
      </c>
      <c r="L14" s="27" t="str">
        <f t="shared" si="1"/>
        <v>****-1117</v>
      </c>
      <c r="M14" s="27" t="str">
        <f t="shared" si="2"/>
        <v>1117</v>
      </c>
      <c r="N14" s="25"/>
      <c r="O14" s="25"/>
      <c r="P14" s="22"/>
      <c r="Q14" s="22"/>
      <c r="R14" s="22"/>
      <c r="S14" s="22"/>
    </row>
    <row r="15" spans="2:19">
      <c r="B15" s="23"/>
      <c r="C15" s="23"/>
      <c r="D15" s="23"/>
      <c r="E15" s="23"/>
      <c r="F15" s="23"/>
      <c r="G15" s="23"/>
      <c r="H15" s="25"/>
      <c r="I15" s="25"/>
      <c r="J15" s="25"/>
      <c r="K15" s="25"/>
      <c r="L15" s="25"/>
      <c r="M15" s="25"/>
      <c r="N15" s="22"/>
      <c r="O15" s="22"/>
      <c r="P15" s="22"/>
      <c r="Q15" s="22"/>
      <c r="R15" s="22"/>
      <c r="S15" s="22"/>
    </row>
    <row r="16" spans="2:19">
      <c r="B16" s="23" t="s">
        <v>103</v>
      </c>
      <c r="C16" s="25" t="str" cm="1">
        <f t="array" ref="C16:C20">_xlfn.TEXTSPLIT(B16,,",")</f>
        <v>A</v>
      </c>
      <c r="F16" s="23"/>
      <c r="G16" s="23"/>
      <c r="H16" s="25"/>
      <c r="I16" s="25"/>
      <c r="J16" s="25"/>
      <c r="K16" s="25"/>
      <c r="L16" s="25"/>
      <c r="M16" s="25"/>
      <c r="N16" s="22"/>
      <c r="O16" s="22"/>
      <c r="P16" s="22"/>
      <c r="Q16" s="22"/>
      <c r="R16" s="22"/>
      <c r="S16" s="22"/>
    </row>
    <row r="17" spans="2:19">
      <c r="B17" s="23"/>
      <c r="C17" s="25" t="str">
        <v>B</v>
      </c>
      <c r="F17" s="23"/>
      <c r="G17" s="23"/>
      <c r="H17" s="25"/>
      <c r="I17" s="25"/>
      <c r="J17" s="25"/>
      <c r="K17" s="25"/>
      <c r="L17" s="25"/>
      <c r="M17" s="25"/>
      <c r="N17" s="22"/>
      <c r="O17" s="22"/>
      <c r="P17" s="22"/>
      <c r="Q17" s="22"/>
      <c r="R17" s="22"/>
      <c r="S17" s="22"/>
    </row>
    <row r="18" spans="2:19">
      <c r="B18" s="23"/>
      <c r="C18" s="25" t="str">
        <v>C</v>
      </c>
      <c r="F18" s="23"/>
      <c r="I18" s="25"/>
      <c r="J18" s="25"/>
      <c r="K18" s="25"/>
      <c r="L18" s="25"/>
      <c r="M18" s="25"/>
      <c r="N18" s="22"/>
      <c r="O18" s="22"/>
      <c r="P18" s="22"/>
      <c r="Q18" s="22"/>
      <c r="R18" s="22"/>
      <c r="S18" s="22"/>
    </row>
    <row r="19" spans="2:19">
      <c r="C19" s="25" t="str">
        <v>D</v>
      </c>
      <c r="F19" s="23"/>
      <c r="I19" s="25"/>
      <c r="J19" s="25"/>
      <c r="K19" s="25"/>
      <c r="L19" s="25"/>
      <c r="M19" s="25"/>
      <c r="N19" s="22"/>
      <c r="O19" s="22"/>
      <c r="P19" s="22"/>
      <c r="Q19" s="22"/>
      <c r="R19" s="22"/>
      <c r="S19" s="22"/>
    </row>
    <row r="20" spans="2:19">
      <c r="C20" s="25" t="str">
        <v>E</v>
      </c>
      <c r="F20" s="23"/>
      <c r="I20" s="25"/>
      <c r="J20" s="25"/>
      <c r="K20" s="25"/>
      <c r="L20" s="25"/>
      <c r="M20" s="25"/>
      <c r="N20" s="22"/>
      <c r="O20" s="22"/>
      <c r="P20" s="22"/>
      <c r="Q20" s="22"/>
      <c r="R20" s="22"/>
      <c r="S20" s="22"/>
    </row>
    <row r="21" spans="2:19">
      <c r="I21" s="25"/>
      <c r="J21" s="25"/>
      <c r="K21" s="25"/>
      <c r="L21" s="22"/>
      <c r="M21" s="22"/>
      <c r="N21" s="22"/>
      <c r="O21" s="22"/>
      <c r="P21" s="22"/>
      <c r="Q21" s="22"/>
      <c r="R21" s="22"/>
      <c r="S21" s="22"/>
    </row>
    <row r="22" spans="2:19">
      <c r="I22" s="25"/>
      <c r="J22" s="25"/>
      <c r="K22" s="25"/>
      <c r="L22" s="22"/>
      <c r="M22" s="22"/>
      <c r="N22" s="22"/>
      <c r="O22" s="22"/>
      <c r="P22" s="22"/>
      <c r="Q22" s="22"/>
      <c r="R22" s="22"/>
      <c r="S22" s="22"/>
    </row>
    <row r="23" spans="2:19">
      <c r="H23" s="25"/>
      <c r="I23" s="25"/>
      <c r="J23" s="25"/>
      <c r="K23" s="25"/>
      <c r="L23" s="22"/>
      <c r="M23" s="22"/>
      <c r="N23" s="22"/>
      <c r="O23" s="22"/>
      <c r="P23" s="22"/>
      <c r="Q23" s="22"/>
      <c r="R23" s="22"/>
      <c r="S23" s="22"/>
    </row>
    <row r="24" spans="2:19">
      <c r="H24" s="25"/>
      <c r="I24" s="25"/>
      <c r="J24" s="25"/>
      <c r="K24" s="25"/>
      <c r="L24" s="22"/>
      <c r="M24" s="22"/>
      <c r="N24" s="22"/>
      <c r="O24" s="22"/>
      <c r="P24" s="22"/>
      <c r="Q24" s="22"/>
      <c r="R24" s="22"/>
      <c r="S24" s="22"/>
    </row>
    <row r="25" spans="2:19">
      <c r="H25" s="25"/>
      <c r="I25" s="25"/>
      <c r="J25" s="25"/>
      <c r="K25" s="25"/>
      <c r="L25" s="22"/>
      <c r="M25" s="22"/>
      <c r="N25" s="22"/>
      <c r="O25" s="22"/>
      <c r="P25" s="22"/>
      <c r="Q25" s="22"/>
      <c r="R25" s="22"/>
      <c r="S25" s="22"/>
    </row>
    <row r="26" spans="2:19">
      <c r="H26" s="25"/>
      <c r="I26" s="25"/>
      <c r="J26" s="25"/>
      <c r="K26" s="25"/>
      <c r="L26" s="22"/>
      <c r="M26" s="22"/>
      <c r="N26" s="22"/>
      <c r="O26" s="22"/>
      <c r="P26" s="22"/>
      <c r="Q26" s="22"/>
      <c r="R26" s="22"/>
      <c r="S26" s="22"/>
    </row>
    <row r="27" spans="2:19">
      <c r="H27" s="25"/>
      <c r="I27" s="25"/>
      <c r="J27" s="25"/>
      <c r="K27" s="25"/>
      <c r="L27" s="22"/>
      <c r="M27" s="22"/>
      <c r="N27" s="22"/>
      <c r="O27" s="22"/>
      <c r="P27" s="22"/>
      <c r="Q27" s="22"/>
      <c r="R27" s="22"/>
      <c r="S27" s="22"/>
    </row>
    <row r="28" spans="2:19">
      <c r="H28" s="25"/>
      <c r="I28" s="25"/>
      <c r="J28" s="25"/>
      <c r="K28" s="25"/>
      <c r="L28" s="22"/>
      <c r="M28" s="22"/>
      <c r="N28" s="22"/>
      <c r="O28" s="22"/>
      <c r="P28" s="22"/>
      <c r="Q28" s="22"/>
      <c r="R28" s="22"/>
      <c r="S2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689C-4CD7-45AB-A9C6-8CD51D3556A2}">
  <sheetPr>
    <tabColor theme="9" tint="0.39997558519241921"/>
  </sheetPr>
  <dimension ref="B1:Q28"/>
  <sheetViews>
    <sheetView workbookViewId="0">
      <selection activeCell="B7" sqref="B7:E14"/>
    </sheetView>
  </sheetViews>
  <sheetFormatPr defaultRowHeight="16.5"/>
  <cols>
    <col min="1" max="1" width="2.375" style="17" customWidth="1"/>
    <col min="2" max="5" width="9" style="17"/>
    <col min="6" max="6" width="2.25" style="17" customWidth="1"/>
    <col min="7" max="16384" width="9" style="17"/>
  </cols>
  <sheetData>
    <row r="1" spans="2:17" ht="6" customHeight="1"/>
    <row r="2" spans="2:17" ht="39" customHeight="1">
      <c r="B2" s="18" t="s">
        <v>110</v>
      </c>
    </row>
    <row r="3" spans="2:17" s="26" customFormat="1" ht="2.25" customHeight="1"/>
    <row r="4" spans="2:17" ht="26.25">
      <c r="B4" s="19" t="s">
        <v>15</v>
      </c>
    </row>
    <row r="6" spans="2:17">
      <c r="B6" s="20" t="s">
        <v>17</v>
      </c>
      <c r="G6" s="20" t="s">
        <v>18</v>
      </c>
      <c r="K6" s="20" t="s">
        <v>71</v>
      </c>
    </row>
    <row r="7" spans="2:17">
      <c r="B7" s="29" t="s">
        <v>16</v>
      </c>
      <c r="C7" s="29" t="s">
        <v>0</v>
      </c>
      <c r="D7" s="29" t="s">
        <v>1</v>
      </c>
      <c r="E7" s="29" t="s">
        <v>2</v>
      </c>
      <c r="G7" s="29" t="s">
        <v>16</v>
      </c>
      <c r="H7" s="29" t="s">
        <v>13</v>
      </c>
      <c r="I7" s="29" t="s">
        <v>14</v>
      </c>
      <c r="K7" s="29" t="s">
        <v>16</v>
      </c>
      <c r="L7" s="29" t="s">
        <v>13</v>
      </c>
      <c r="M7" s="29" t="s">
        <v>14</v>
      </c>
    </row>
    <row r="8" spans="2:17">
      <c r="B8" s="27" t="s">
        <v>3</v>
      </c>
      <c r="C8" s="27">
        <v>50</v>
      </c>
      <c r="D8" s="27">
        <v>15</v>
      </c>
      <c r="E8" s="27">
        <v>83</v>
      </c>
      <c r="G8" s="27" t="s">
        <v>3</v>
      </c>
      <c r="H8" s="27" t="s">
        <v>0</v>
      </c>
      <c r="I8" s="27">
        <v>50</v>
      </c>
      <c r="K8" s="27" t="str" cm="1">
        <f t="array" ref="K8:K28">_xlfn.TOCOL(O8:Q14)</f>
        <v>A</v>
      </c>
      <c r="L8" s="27" t="s">
        <v>0</v>
      </c>
      <c r="M8" s="27" cm="1">
        <f t="array" ref="M8:M28">_xlfn.TOCOL(C8:E14)</f>
        <v>50</v>
      </c>
      <c r="O8" s="27" t="s">
        <v>3</v>
      </c>
      <c r="P8" s="27" t="s">
        <v>3</v>
      </c>
      <c r="Q8" s="27" t="s">
        <v>3</v>
      </c>
    </row>
    <row r="9" spans="2:17">
      <c r="B9" s="27" t="s">
        <v>4</v>
      </c>
      <c r="C9" s="27">
        <v>60</v>
      </c>
      <c r="D9" s="27">
        <v>45</v>
      </c>
      <c r="E9" s="27">
        <v>93</v>
      </c>
      <c r="G9" s="27" t="s">
        <v>3</v>
      </c>
      <c r="H9" s="27" t="s">
        <v>1</v>
      </c>
      <c r="I9" s="27">
        <v>15</v>
      </c>
      <c r="K9" s="27" t="str">
        <v>A</v>
      </c>
      <c r="L9" s="27" t="s">
        <v>1</v>
      </c>
      <c r="M9" s="27">
        <v>15</v>
      </c>
      <c r="O9" s="27" t="s">
        <v>4</v>
      </c>
      <c r="P9" s="27" t="s">
        <v>4</v>
      </c>
      <c r="Q9" s="27" t="s">
        <v>4</v>
      </c>
    </row>
    <row r="10" spans="2:17">
      <c r="B10" s="27" t="s">
        <v>5</v>
      </c>
      <c r="C10" s="27">
        <v>30</v>
      </c>
      <c r="D10" s="27">
        <v>25</v>
      </c>
      <c r="E10" s="27">
        <v>73</v>
      </c>
      <c r="G10" s="27" t="s">
        <v>3</v>
      </c>
      <c r="H10" s="27" t="s">
        <v>2</v>
      </c>
      <c r="I10" s="27">
        <v>83</v>
      </c>
      <c r="K10" s="27" t="str">
        <v>A</v>
      </c>
      <c r="L10" s="27" t="s">
        <v>2</v>
      </c>
      <c r="M10" s="27">
        <v>83</v>
      </c>
      <c r="O10" s="27" t="s">
        <v>5</v>
      </c>
      <c r="P10" s="27" t="s">
        <v>5</v>
      </c>
      <c r="Q10" s="27" t="s">
        <v>5</v>
      </c>
    </row>
    <row r="11" spans="2:17">
      <c r="B11" s="27" t="s">
        <v>6</v>
      </c>
      <c r="C11" s="27">
        <v>20</v>
      </c>
      <c r="D11" s="27">
        <v>75</v>
      </c>
      <c r="E11" s="27">
        <v>33</v>
      </c>
      <c r="G11" s="27" t="s">
        <v>4</v>
      </c>
      <c r="H11" s="27" t="s">
        <v>0</v>
      </c>
      <c r="I11" s="27">
        <v>60</v>
      </c>
      <c r="K11" s="27" t="str">
        <v>B</v>
      </c>
      <c r="L11" s="27" t="s">
        <v>0</v>
      </c>
      <c r="M11" s="27">
        <v>60</v>
      </c>
      <c r="O11" s="27" t="s">
        <v>6</v>
      </c>
      <c r="P11" s="27" t="s">
        <v>6</v>
      </c>
      <c r="Q11" s="27" t="s">
        <v>6</v>
      </c>
    </row>
    <row r="12" spans="2:17">
      <c r="B12" s="27" t="s">
        <v>7</v>
      </c>
      <c r="C12" s="27">
        <v>50</v>
      </c>
      <c r="D12" s="27">
        <v>95</v>
      </c>
      <c r="E12" s="27">
        <v>83</v>
      </c>
      <c r="G12" s="27" t="s">
        <v>4</v>
      </c>
      <c r="H12" s="27" t="s">
        <v>1</v>
      </c>
      <c r="I12" s="27">
        <v>45</v>
      </c>
      <c r="K12" s="27" t="str">
        <v>B</v>
      </c>
      <c r="L12" s="27" t="s">
        <v>1</v>
      </c>
      <c r="M12" s="27">
        <v>45</v>
      </c>
      <c r="O12" s="27" t="s">
        <v>7</v>
      </c>
      <c r="P12" s="27" t="s">
        <v>7</v>
      </c>
      <c r="Q12" s="27" t="s">
        <v>7</v>
      </c>
    </row>
    <row r="13" spans="2:17">
      <c r="B13" s="27" t="s">
        <v>8</v>
      </c>
      <c r="C13" s="27">
        <v>30</v>
      </c>
      <c r="D13" s="27">
        <v>85</v>
      </c>
      <c r="E13" s="27">
        <v>23</v>
      </c>
      <c r="G13" s="27" t="s">
        <v>4</v>
      </c>
      <c r="H13" s="27" t="s">
        <v>2</v>
      </c>
      <c r="I13" s="27">
        <v>93</v>
      </c>
      <c r="K13" s="27" t="str">
        <v>B</v>
      </c>
      <c r="L13" s="27" t="s">
        <v>2</v>
      </c>
      <c r="M13" s="27">
        <v>93</v>
      </c>
      <c r="O13" s="27" t="s">
        <v>8</v>
      </c>
      <c r="P13" s="27" t="s">
        <v>8</v>
      </c>
      <c r="Q13" s="27" t="s">
        <v>8</v>
      </c>
    </row>
    <row r="14" spans="2:17">
      <c r="B14" s="27" t="s">
        <v>9</v>
      </c>
      <c r="C14" s="27">
        <v>100</v>
      </c>
      <c r="D14" s="27">
        <v>35</v>
      </c>
      <c r="E14" s="27">
        <v>13</v>
      </c>
      <c r="G14" s="27" t="s">
        <v>5</v>
      </c>
      <c r="H14" s="27" t="s">
        <v>0</v>
      </c>
      <c r="I14" s="27">
        <v>30</v>
      </c>
      <c r="K14" s="27" t="str">
        <v>C</v>
      </c>
      <c r="L14" s="27" t="s">
        <v>0</v>
      </c>
      <c r="M14" s="27">
        <v>30</v>
      </c>
      <c r="O14" s="27" t="s">
        <v>9</v>
      </c>
      <c r="P14" s="27" t="s">
        <v>9</v>
      </c>
      <c r="Q14" s="27" t="s">
        <v>9</v>
      </c>
    </row>
    <row r="15" spans="2:17">
      <c r="G15" s="27" t="s">
        <v>5</v>
      </c>
      <c r="H15" s="27" t="s">
        <v>1</v>
      </c>
      <c r="I15" s="27">
        <v>25</v>
      </c>
      <c r="K15" s="27" t="str">
        <v>C</v>
      </c>
      <c r="L15" s="27" t="s">
        <v>1</v>
      </c>
      <c r="M15" s="27">
        <v>25</v>
      </c>
    </row>
    <row r="16" spans="2:17">
      <c r="G16" s="27" t="s">
        <v>5</v>
      </c>
      <c r="H16" s="27" t="s">
        <v>2</v>
      </c>
      <c r="I16" s="27">
        <v>73</v>
      </c>
      <c r="K16" s="27" t="str">
        <v>C</v>
      </c>
      <c r="L16" s="27" t="s">
        <v>2</v>
      </c>
      <c r="M16" s="27">
        <v>73</v>
      </c>
    </row>
    <row r="17" spans="7:13">
      <c r="G17" s="27" t="s">
        <v>6</v>
      </c>
      <c r="H17" s="27" t="s">
        <v>0</v>
      </c>
      <c r="I17" s="27">
        <v>20</v>
      </c>
      <c r="K17" s="27" t="str">
        <v>D</v>
      </c>
      <c r="L17" s="27" t="s">
        <v>0</v>
      </c>
      <c r="M17" s="27">
        <v>20</v>
      </c>
    </row>
    <row r="18" spans="7:13">
      <c r="G18" s="27" t="s">
        <v>6</v>
      </c>
      <c r="H18" s="27" t="s">
        <v>1</v>
      </c>
      <c r="I18" s="27">
        <v>75</v>
      </c>
      <c r="K18" s="27" t="str">
        <v>D</v>
      </c>
      <c r="L18" s="27" t="s">
        <v>1</v>
      </c>
      <c r="M18" s="27">
        <v>75</v>
      </c>
    </row>
    <row r="19" spans="7:13">
      <c r="G19" s="27" t="s">
        <v>6</v>
      </c>
      <c r="H19" s="27" t="s">
        <v>2</v>
      </c>
      <c r="I19" s="27">
        <v>33</v>
      </c>
      <c r="K19" s="27" t="str">
        <v>D</v>
      </c>
      <c r="L19" s="27" t="s">
        <v>2</v>
      </c>
      <c r="M19" s="27">
        <v>33</v>
      </c>
    </row>
    <row r="20" spans="7:13">
      <c r="G20" s="27" t="s">
        <v>7</v>
      </c>
      <c r="H20" s="27" t="s">
        <v>0</v>
      </c>
      <c r="I20" s="27">
        <v>50</v>
      </c>
      <c r="K20" s="27" t="str">
        <v>E</v>
      </c>
      <c r="L20" s="27" t="s">
        <v>0</v>
      </c>
      <c r="M20" s="27">
        <v>50</v>
      </c>
    </row>
    <row r="21" spans="7:13">
      <c r="G21" s="27" t="s">
        <v>7</v>
      </c>
      <c r="H21" s="27" t="s">
        <v>1</v>
      </c>
      <c r="I21" s="27">
        <v>95</v>
      </c>
      <c r="K21" s="27" t="str">
        <v>E</v>
      </c>
      <c r="L21" s="27" t="s">
        <v>1</v>
      </c>
      <c r="M21" s="27">
        <v>95</v>
      </c>
    </row>
    <row r="22" spans="7:13">
      <c r="G22" s="27" t="s">
        <v>7</v>
      </c>
      <c r="H22" s="27" t="s">
        <v>2</v>
      </c>
      <c r="I22" s="27">
        <v>83</v>
      </c>
      <c r="K22" s="27" t="str">
        <v>E</v>
      </c>
      <c r="L22" s="27" t="s">
        <v>2</v>
      </c>
      <c r="M22" s="27">
        <v>83</v>
      </c>
    </row>
    <row r="23" spans="7:13">
      <c r="G23" s="27" t="s">
        <v>8</v>
      </c>
      <c r="H23" s="27" t="s">
        <v>0</v>
      </c>
      <c r="I23" s="27">
        <v>30</v>
      </c>
      <c r="K23" s="27" t="str">
        <v>F</v>
      </c>
      <c r="L23" s="27" t="s">
        <v>0</v>
      </c>
      <c r="M23" s="27">
        <v>30</v>
      </c>
    </row>
    <row r="24" spans="7:13">
      <c r="G24" s="27" t="s">
        <v>8</v>
      </c>
      <c r="H24" s="27" t="s">
        <v>1</v>
      </c>
      <c r="I24" s="27">
        <v>85</v>
      </c>
      <c r="K24" s="27" t="str">
        <v>F</v>
      </c>
      <c r="L24" s="27" t="s">
        <v>1</v>
      </c>
      <c r="M24" s="27">
        <v>85</v>
      </c>
    </row>
    <row r="25" spans="7:13">
      <c r="G25" s="27" t="s">
        <v>8</v>
      </c>
      <c r="H25" s="27" t="s">
        <v>2</v>
      </c>
      <c r="I25" s="27">
        <v>23</v>
      </c>
      <c r="K25" s="27" t="str">
        <v>F</v>
      </c>
      <c r="L25" s="27" t="s">
        <v>2</v>
      </c>
      <c r="M25" s="27">
        <v>23</v>
      </c>
    </row>
    <row r="26" spans="7:13">
      <c r="G26" s="27" t="s">
        <v>9</v>
      </c>
      <c r="H26" s="27" t="s">
        <v>0</v>
      </c>
      <c r="I26" s="27">
        <v>100</v>
      </c>
      <c r="K26" s="27" t="str">
        <v>G</v>
      </c>
      <c r="L26" s="27" t="s">
        <v>0</v>
      </c>
      <c r="M26" s="27">
        <v>100</v>
      </c>
    </row>
    <row r="27" spans="7:13">
      <c r="G27" s="27" t="s">
        <v>9</v>
      </c>
      <c r="H27" s="27" t="s">
        <v>1</v>
      </c>
      <c r="I27" s="27">
        <v>35</v>
      </c>
      <c r="K27" s="27" t="str">
        <v>G</v>
      </c>
      <c r="L27" s="27" t="s">
        <v>1</v>
      </c>
      <c r="M27" s="27">
        <v>35</v>
      </c>
    </row>
    <row r="28" spans="7:13">
      <c r="G28" s="27" t="s">
        <v>9</v>
      </c>
      <c r="H28" s="27" t="s">
        <v>2</v>
      </c>
      <c r="I28" s="27">
        <v>13</v>
      </c>
      <c r="K28" s="27" t="str">
        <v>G</v>
      </c>
      <c r="L28" s="27" t="s">
        <v>2</v>
      </c>
      <c r="M28" s="27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B8C5-D58A-44FF-8B9C-26DF644D70AF}">
  <sheetPr>
    <tabColor theme="9" tint="0.39997558519241921"/>
  </sheetPr>
  <dimension ref="B1:P28"/>
  <sheetViews>
    <sheetView workbookViewId="0">
      <selection activeCell="M19" sqref="M19"/>
    </sheetView>
  </sheetViews>
  <sheetFormatPr defaultRowHeight="16.5"/>
  <cols>
    <col min="1" max="1" width="2.375" style="17" customWidth="1"/>
    <col min="2" max="5" width="9" style="17"/>
    <col min="6" max="6" width="2.25" style="17" customWidth="1"/>
    <col min="7" max="16384" width="9" style="17"/>
  </cols>
  <sheetData>
    <row r="1" spans="2:16" ht="6" customHeight="1"/>
    <row r="2" spans="2:16" ht="39" customHeight="1">
      <c r="B2" s="18" t="s">
        <v>109</v>
      </c>
    </row>
    <row r="3" spans="2:16" s="26" customFormat="1" ht="2.25" customHeight="1"/>
    <row r="4" spans="2:16" ht="26.25">
      <c r="B4" s="19" t="s">
        <v>74</v>
      </c>
    </row>
    <row r="6" spans="2:16">
      <c r="B6" s="20" t="s">
        <v>17</v>
      </c>
      <c r="G6" s="20" t="s">
        <v>18</v>
      </c>
      <c r="K6" s="20" t="s">
        <v>72</v>
      </c>
    </row>
    <row r="7" spans="2:16">
      <c r="B7" s="29" t="s">
        <v>16</v>
      </c>
      <c r="C7" s="29" t="s">
        <v>0</v>
      </c>
      <c r="D7" s="29" t="s">
        <v>1</v>
      </c>
      <c r="E7" s="29" t="s">
        <v>2</v>
      </c>
      <c r="G7" s="29" t="s">
        <v>16</v>
      </c>
      <c r="H7" s="29" t="s">
        <v>13</v>
      </c>
      <c r="I7" s="29" t="s">
        <v>14</v>
      </c>
      <c r="K7" s="29" t="s">
        <v>16</v>
      </c>
      <c r="L7" s="29" t="s">
        <v>107</v>
      </c>
      <c r="M7" s="29" t="s">
        <v>108</v>
      </c>
      <c r="N7" s="29" t="s">
        <v>2</v>
      </c>
      <c r="P7" s="17">
        <v>1</v>
      </c>
    </row>
    <row r="8" spans="2:16">
      <c r="B8" s="27" t="s">
        <v>3</v>
      </c>
      <c r="C8" s="27">
        <v>50</v>
      </c>
      <c r="D8" s="27">
        <v>15</v>
      </c>
      <c r="E8" s="27">
        <v>83</v>
      </c>
      <c r="G8" s="27" t="s">
        <v>3</v>
      </c>
      <c r="H8" s="27" t="s">
        <v>0</v>
      </c>
      <c r="I8" s="27">
        <v>50</v>
      </c>
      <c r="K8" s="27" t="s">
        <v>3</v>
      </c>
      <c r="L8" s="27" cm="1">
        <f t="array" ref="L8:N14">_xlfn.WRAPROWS(I8:I28,3)</f>
        <v>50</v>
      </c>
      <c r="M8" s="27">
        <v>15</v>
      </c>
      <c r="N8" s="27">
        <v>83</v>
      </c>
      <c r="P8" s="17">
        <v>2</v>
      </c>
    </row>
    <row r="9" spans="2:16">
      <c r="B9" s="27" t="s">
        <v>4</v>
      </c>
      <c r="C9" s="27">
        <v>60</v>
      </c>
      <c r="D9" s="27">
        <v>45</v>
      </c>
      <c r="E9" s="27">
        <v>93</v>
      </c>
      <c r="G9" s="27" t="s">
        <v>3</v>
      </c>
      <c r="H9" s="27" t="s">
        <v>1</v>
      </c>
      <c r="I9" s="27">
        <v>15</v>
      </c>
      <c r="K9" s="27" t="s">
        <v>4</v>
      </c>
      <c r="L9" s="27">
        <v>60</v>
      </c>
      <c r="M9" s="27">
        <v>45</v>
      </c>
      <c r="N9" s="27">
        <v>93</v>
      </c>
      <c r="P9" s="17">
        <v>3</v>
      </c>
    </row>
    <row r="10" spans="2:16">
      <c r="B10" s="27" t="s">
        <v>5</v>
      </c>
      <c r="C10" s="27">
        <v>30</v>
      </c>
      <c r="D10" s="27">
        <v>25</v>
      </c>
      <c r="E10" s="27">
        <v>73</v>
      </c>
      <c r="G10" s="27" t="s">
        <v>3</v>
      </c>
      <c r="H10" s="27" t="s">
        <v>2</v>
      </c>
      <c r="I10" s="27">
        <v>83</v>
      </c>
      <c r="K10" s="27" t="s">
        <v>5</v>
      </c>
      <c r="L10" s="27">
        <v>30</v>
      </c>
      <c r="M10" s="27">
        <v>25</v>
      </c>
      <c r="N10" s="27">
        <v>73</v>
      </c>
      <c r="P10" s="17">
        <v>4</v>
      </c>
    </row>
    <row r="11" spans="2:16">
      <c r="B11" s="27" t="s">
        <v>6</v>
      </c>
      <c r="C11" s="27">
        <v>20</v>
      </c>
      <c r="D11" s="27">
        <v>75</v>
      </c>
      <c r="E11" s="27">
        <v>33</v>
      </c>
      <c r="G11" s="27" t="s">
        <v>4</v>
      </c>
      <c r="H11" s="27" t="s">
        <v>0</v>
      </c>
      <c r="I11" s="27">
        <v>60</v>
      </c>
      <c r="K11" s="27" t="s">
        <v>6</v>
      </c>
      <c r="L11" s="27">
        <v>20</v>
      </c>
      <c r="M11" s="27">
        <v>75</v>
      </c>
      <c r="N11" s="27">
        <v>33</v>
      </c>
      <c r="P11" s="17">
        <v>5</v>
      </c>
    </row>
    <row r="12" spans="2:16">
      <c r="B12" s="27" t="s">
        <v>7</v>
      </c>
      <c r="C12" s="27">
        <v>50</v>
      </c>
      <c r="D12" s="27">
        <v>95</v>
      </c>
      <c r="E12" s="27">
        <v>83</v>
      </c>
      <c r="G12" s="27" t="s">
        <v>4</v>
      </c>
      <c r="H12" s="27" t="s">
        <v>1</v>
      </c>
      <c r="I12" s="27">
        <v>45</v>
      </c>
      <c r="K12" s="27" t="s">
        <v>7</v>
      </c>
      <c r="L12" s="27">
        <v>50</v>
      </c>
      <c r="M12" s="27">
        <v>95</v>
      </c>
      <c r="N12" s="27">
        <v>83</v>
      </c>
      <c r="P12" s="17">
        <v>6</v>
      </c>
    </row>
    <row r="13" spans="2:16">
      <c r="B13" s="27" t="s">
        <v>8</v>
      </c>
      <c r="C13" s="27">
        <v>30</v>
      </c>
      <c r="D13" s="27">
        <v>85</v>
      </c>
      <c r="E13" s="27">
        <v>23</v>
      </c>
      <c r="G13" s="27" t="s">
        <v>4</v>
      </c>
      <c r="H13" s="27" t="s">
        <v>2</v>
      </c>
      <c r="I13" s="27">
        <v>93</v>
      </c>
      <c r="K13" s="27" t="s">
        <v>8</v>
      </c>
      <c r="L13" s="27">
        <v>30</v>
      </c>
      <c r="M13" s="27">
        <v>85</v>
      </c>
      <c r="N13" s="27">
        <v>23</v>
      </c>
      <c r="P13" s="17">
        <v>7</v>
      </c>
    </row>
    <row r="14" spans="2:16">
      <c r="B14" s="27" t="s">
        <v>9</v>
      </c>
      <c r="C14" s="27">
        <v>100</v>
      </c>
      <c r="D14" s="27">
        <v>35</v>
      </c>
      <c r="E14" s="27">
        <v>13</v>
      </c>
      <c r="G14" s="27" t="s">
        <v>5</v>
      </c>
      <c r="H14" s="27" t="s">
        <v>0</v>
      </c>
      <c r="I14" s="27">
        <v>30</v>
      </c>
      <c r="K14" s="27" t="s">
        <v>9</v>
      </c>
      <c r="L14" s="27">
        <v>100</v>
      </c>
      <c r="M14" s="27">
        <v>35</v>
      </c>
      <c r="N14" s="27">
        <v>13</v>
      </c>
      <c r="P14" s="17">
        <v>8</v>
      </c>
    </row>
    <row r="15" spans="2:16">
      <c r="G15" s="27" t="s">
        <v>5</v>
      </c>
      <c r="H15" s="27" t="s">
        <v>1</v>
      </c>
      <c r="I15" s="27">
        <v>25</v>
      </c>
      <c r="P15" s="17">
        <v>9</v>
      </c>
    </row>
    <row r="16" spans="2:16">
      <c r="G16" s="27" t="s">
        <v>5</v>
      </c>
      <c r="H16" s="27" t="s">
        <v>2</v>
      </c>
      <c r="I16" s="27">
        <v>73</v>
      </c>
      <c r="P16" s="17">
        <v>10</v>
      </c>
    </row>
    <row r="17" spans="7:16">
      <c r="G17" s="27" t="s">
        <v>6</v>
      </c>
      <c r="H17" s="27" t="s">
        <v>0</v>
      </c>
      <c r="I17" s="27">
        <v>20</v>
      </c>
      <c r="P17" s="17">
        <v>11</v>
      </c>
    </row>
    <row r="18" spans="7:16">
      <c r="G18" s="27" t="s">
        <v>6</v>
      </c>
      <c r="H18" s="27" t="s">
        <v>1</v>
      </c>
      <c r="I18" s="27">
        <v>75</v>
      </c>
      <c r="P18" s="17">
        <v>12</v>
      </c>
    </row>
    <row r="19" spans="7:16">
      <c r="G19" s="27" t="s">
        <v>6</v>
      </c>
      <c r="H19" s="27" t="s">
        <v>2</v>
      </c>
      <c r="I19" s="27">
        <v>33</v>
      </c>
    </row>
    <row r="20" spans="7:16">
      <c r="G20" s="27" t="s">
        <v>7</v>
      </c>
      <c r="H20" s="27" t="s">
        <v>0</v>
      </c>
      <c r="I20" s="27">
        <v>50</v>
      </c>
    </row>
    <row r="21" spans="7:16">
      <c r="G21" s="27" t="s">
        <v>7</v>
      </c>
      <c r="H21" s="27" t="s">
        <v>1</v>
      </c>
      <c r="I21" s="27">
        <v>95</v>
      </c>
    </row>
    <row r="22" spans="7:16">
      <c r="G22" s="27" t="s">
        <v>7</v>
      </c>
      <c r="H22" s="27" t="s">
        <v>2</v>
      </c>
      <c r="I22" s="27">
        <v>83</v>
      </c>
    </row>
    <row r="23" spans="7:16">
      <c r="G23" s="27" t="s">
        <v>8</v>
      </c>
      <c r="H23" s="27" t="s">
        <v>0</v>
      </c>
      <c r="I23" s="27">
        <v>30</v>
      </c>
    </row>
    <row r="24" spans="7:16">
      <c r="G24" s="27" t="s">
        <v>8</v>
      </c>
      <c r="H24" s="27" t="s">
        <v>1</v>
      </c>
      <c r="I24" s="27">
        <v>85</v>
      </c>
    </row>
    <row r="25" spans="7:16">
      <c r="G25" s="27" t="s">
        <v>8</v>
      </c>
      <c r="H25" s="27" t="s">
        <v>2</v>
      </c>
      <c r="I25" s="27">
        <v>23</v>
      </c>
    </row>
    <row r="26" spans="7:16">
      <c r="G26" s="27" t="s">
        <v>9</v>
      </c>
      <c r="H26" s="27" t="s">
        <v>0</v>
      </c>
      <c r="I26" s="27">
        <v>100</v>
      </c>
    </row>
    <row r="27" spans="7:16">
      <c r="G27" s="27" t="s">
        <v>9</v>
      </c>
      <c r="H27" s="27" t="s">
        <v>1</v>
      </c>
      <c r="I27" s="27">
        <v>35</v>
      </c>
    </row>
    <row r="28" spans="7:16">
      <c r="G28" s="27" t="s">
        <v>9</v>
      </c>
      <c r="H28" s="27" t="s">
        <v>2</v>
      </c>
      <c r="I28" s="27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DB65-DDDC-4DC5-B732-B222ACC6F308}">
  <sheetPr>
    <tabColor theme="4" tint="-0.249977111117893"/>
  </sheetPr>
  <dimension ref="B1:T29"/>
  <sheetViews>
    <sheetView workbookViewId="0">
      <selection activeCell="B5" sqref="B5"/>
    </sheetView>
  </sheetViews>
  <sheetFormatPr defaultRowHeight="16.5"/>
  <cols>
    <col min="1" max="1" width="2.375" style="17" customWidth="1"/>
    <col min="2" max="20" width="8.875" style="17" customWidth="1"/>
    <col min="21" max="16384" width="9" style="17"/>
  </cols>
  <sheetData>
    <row r="1" spans="2:20" ht="6" customHeight="1"/>
    <row r="2" spans="2:20" ht="39" customHeight="1">
      <c r="B2" s="18" t="s">
        <v>73</v>
      </c>
    </row>
    <row r="3" spans="2:20" s="26" customFormat="1" ht="2.25" customHeight="1"/>
    <row r="4" spans="2:20" ht="26.25">
      <c r="B4" s="19" t="s">
        <v>35</v>
      </c>
    </row>
    <row r="6" spans="2:20">
      <c r="B6" s="20" t="s">
        <v>10</v>
      </c>
      <c r="G6" s="20" t="s">
        <v>11</v>
      </c>
      <c r="K6" s="20"/>
      <c r="L6" s="20" t="s">
        <v>12</v>
      </c>
      <c r="Q6" s="20" t="s">
        <v>33</v>
      </c>
    </row>
    <row r="7" spans="2:20">
      <c r="B7" s="23" t="s">
        <v>16</v>
      </c>
      <c r="C7" s="23" t="s">
        <v>0</v>
      </c>
      <c r="D7" s="23" t="s">
        <v>1</v>
      </c>
      <c r="E7" s="23" t="s">
        <v>2</v>
      </c>
      <c r="F7" s="23"/>
      <c r="G7" s="23" t="s">
        <v>16</v>
      </c>
      <c r="H7" s="23" t="s">
        <v>0</v>
      </c>
      <c r="I7" s="23" t="s">
        <v>1</v>
      </c>
      <c r="J7" s="23" t="s">
        <v>2</v>
      </c>
      <c r="K7" s="23"/>
      <c r="L7" s="23" t="s">
        <v>16</v>
      </c>
      <c r="M7" s="23" t="s">
        <v>0</v>
      </c>
      <c r="N7" s="23" t="s">
        <v>1</v>
      </c>
      <c r="O7" s="23" t="s">
        <v>2</v>
      </c>
      <c r="Q7" s="29" t="s">
        <v>16</v>
      </c>
      <c r="R7" s="29" t="s">
        <v>0</v>
      </c>
      <c r="S7" s="29" t="s">
        <v>1</v>
      </c>
      <c r="T7" s="29" t="s">
        <v>2</v>
      </c>
    </row>
    <row r="8" spans="2:20">
      <c r="B8" s="23" t="s">
        <v>3</v>
      </c>
      <c r="C8" s="23">
        <v>50</v>
      </c>
      <c r="D8" s="23">
        <v>15</v>
      </c>
      <c r="E8" s="23">
        <v>83</v>
      </c>
      <c r="F8" s="23"/>
      <c r="G8" s="23" t="s">
        <v>3</v>
      </c>
      <c r="H8" s="23">
        <v>50</v>
      </c>
      <c r="I8" s="23">
        <v>15</v>
      </c>
      <c r="J8" s="23">
        <v>83</v>
      </c>
      <c r="K8" s="23"/>
      <c r="L8" s="23" t="s">
        <v>3</v>
      </c>
      <c r="M8" s="23">
        <v>50</v>
      </c>
      <c r="N8" s="23">
        <v>15</v>
      </c>
      <c r="O8" s="23">
        <v>83</v>
      </c>
      <c r="Q8" s="27" t="str" cm="1">
        <f t="array" ref="Q8:T29">_xlfn.VSTACK(일반[],이반[],삼반[])</f>
        <v>A</v>
      </c>
      <c r="R8" s="27">
        <v>50</v>
      </c>
      <c r="S8" s="27">
        <v>15</v>
      </c>
      <c r="T8" s="27">
        <v>83</v>
      </c>
    </row>
    <row r="9" spans="2:20">
      <c r="B9" s="23" t="s">
        <v>4</v>
      </c>
      <c r="C9" s="23">
        <v>60</v>
      </c>
      <c r="D9" s="23">
        <v>45</v>
      </c>
      <c r="E9" s="23">
        <v>93</v>
      </c>
      <c r="F9" s="23"/>
      <c r="G9" s="23" t="s">
        <v>4</v>
      </c>
      <c r="H9" s="23">
        <v>60</v>
      </c>
      <c r="I9" s="23">
        <v>45</v>
      </c>
      <c r="J9" s="23">
        <v>93</v>
      </c>
      <c r="K9" s="23"/>
      <c r="L9" s="23" t="s">
        <v>4</v>
      </c>
      <c r="M9" s="23">
        <v>60</v>
      </c>
      <c r="N9" s="23">
        <v>45</v>
      </c>
      <c r="O9" s="23">
        <v>93</v>
      </c>
      <c r="Q9" s="27" t="str">
        <v>B</v>
      </c>
      <c r="R9" s="27">
        <v>60</v>
      </c>
      <c r="S9" s="27">
        <v>45</v>
      </c>
      <c r="T9" s="27">
        <v>93</v>
      </c>
    </row>
    <row r="10" spans="2:20">
      <c r="B10" s="23" t="s">
        <v>5</v>
      </c>
      <c r="C10" s="23">
        <v>30</v>
      </c>
      <c r="D10" s="23">
        <v>25</v>
      </c>
      <c r="E10" s="23">
        <v>73</v>
      </c>
      <c r="F10" s="23"/>
      <c r="G10" s="23" t="s">
        <v>5</v>
      </c>
      <c r="H10" s="23">
        <v>30</v>
      </c>
      <c r="I10" s="23">
        <v>25</v>
      </c>
      <c r="J10" s="23">
        <v>73</v>
      </c>
      <c r="K10" s="23"/>
      <c r="L10" s="23" t="s">
        <v>5</v>
      </c>
      <c r="M10" s="23">
        <v>30</v>
      </c>
      <c r="N10" s="23">
        <v>25</v>
      </c>
      <c r="O10" s="23">
        <v>73</v>
      </c>
      <c r="Q10" s="27" t="str">
        <v>C</v>
      </c>
      <c r="R10" s="27">
        <v>30</v>
      </c>
      <c r="S10" s="27">
        <v>25</v>
      </c>
      <c r="T10" s="27">
        <v>73</v>
      </c>
    </row>
    <row r="11" spans="2:20">
      <c r="B11" s="23" t="s">
        <v>6</v>
      </c>
      <c r="C11" s="23">
        <v>20</v>
      </c>
      <c r="D11" s="23">
        <v>75</v>
      </c>
      <c r="E11" s="23">
        <v>33</v>
      </c>
      <c r="F11" s="23"/>
      <c r="G11" s="23" t="s">
        <v>6</v>
      </c>
      <c r="H11" s="23">
        <v>20</v>
      </c>
      <c r="I11" s="23">
        <v>75</v>
      </c>
      <c r="J11" s="23">
        <v>33</v>
      </c>
      <c r="K11" s="23"/>
      <c r="L11" s="23" t="s">
        <v>6</v>
      </c>
      <c r="M11" s="23">
        <v>20</v>
      </c>
      <c r="N11" s="23">
        <v>75</v>
      </c>
      <c r="O11" s="23">
        <v>33</v>
      </c>
      <c r="Q11" s="27" t="str">
        <v>D</v>
      </c>
      <c r="R11" s="27">
        <v>20</v>
      </c>
      <c r="S11" s="27">
        <v>75</v>
      </c>
      <c r="T11" s="27">
        <v>33</v>
      </c>
    </row>
    <row r="12" spans="2:20">
      <c r="B12" s="23" t="s">
        <v>7</v>
      </c>
      <c r="C12" s="23">
        <v>50</v>
      </c>
      <c r="D12" s="23">
        <v>95</v>
      </c>
      <c r="E12" s="23">
        <v>83</v>
      </c>
      <c r="F12" s="23"/>
      <c r="G12" s="23" t="s">
        <v>7</v>
      </c>
      <c r="H12" s="23">
        <v>50</v>
      </c>
      <c r="I12" s="23">
        <v>95</v>
      </c>
      <c r="J12" s="23">
        <v>83</v>
      </c>
      <c r="K12" s="23"/>
      <c r="L12" s="23" t="s">
        <v>7</v>
      </c>
      <c r="M12" s="23">
        <v>50</v>
      </c>
      <c r="N12" s="23">
        <v>95</v>
      </c>
      <c r="O12" s="23">
        <v>83</v>
      </c>
      <c r="Q12" s="27" t="str">
        <v>E</v>
      </c>
      <c r="R12" s="27">
        <v>50</v>
      </c>
      <c r="S12" s="27">
        <v>95</v>
      </c>
      <c r="T12" s="27">
        <v>83</v>
      </c>
    </row>
    <row r="13" spans="2:20">
      <c r="B13" s="23" t="s">
        <v>8</v>
      </c>
      <c r="C13" s="23">
        <v>30</v>
      </c>
      <c r="D13" s="23">
        <v>85</v>
      </c>
      <c r="E13" s="23">
        <v>23</v>
      </c>
      <c r="F13" s="23"/>
      <c r="G13" s="23" t="s">
        <v>8</v>
      </c>
      <c r="H13" s="23">
        <v>30</v>
      </c>
      <c r="I13" s="23">
        <v>85</v>
      </c>
      <c r="J13" s="23">
        <v>23</v>
      </c>
      <c r="K13" s="23"/>
      <c r="L13" s="23" t="s">
        <v>8</v>
      </c>
      <c r="M13" s="23">
        <v>30</v>
      </c>
      <c r="N13" s="23">
        <v>85</v>
      </c>
      <c r="O13" s="23">
        <v>23</v>
      </c>
      <c r="Q13" s="27" t="str">
        <v>F</v>
      </c>
      <c r="R13" s="27">
        <v>30</v>
      </c>
      <c r="S13" s="27">
        <v>85</v>
      </c>
      <c r="T13" s="27">
        <v>23</v>
      </c>
    </row>
    <row r="14" spans="2:20">
      <c r="B14" s="23" t="s">
        <v>9</v>
      </c>
      <c r="C14" s="23">
        <v>100</v>
      </c>
      <c r="D14" s="23">
        <v>35</v>
      </c>
      <c r="E14" s="23">
        <v>13</v>
      </c>
      <c r="F14" s="23"/>
      <c r="G14" s="23" t="s">
        <v>9</v>
      </c>
      <c r="H14" s="23">
        <v>100</v>
      </c>
      <c r="I14" s="23">
        <v>35</v>
      </c>
      <c r="J14" s="23">
        <v>13</v>
      </c>
      <c r="K14" s="23"/>
      <c r="L14" s="23" t="s">
        <v>9</v>
      </c>
      <c r="M14" s="23">
        <v>100</v>
      </c>
      <c r="N14" s="23">
        <v>35</v>
      </c>
      <c r="O14" s="23">
        <v>13</v>
      </c>
      <c r="Q14" s="27" t="str">
        <v>G</v>
      </c>
      <c r="R14" s="27">
        <v>100</v>
      </c>
      <c r="S14" s="27">
        <v>35</v>
      </c>
      <c r="T14" s="27">
        <v>13</v>
      </c>
    </row>
    <row r="15" spans="2:20">
      <c r="B15" s="23" t="s">
        <v>111</v>
      </c>
      <c r="C15" s="23"/>
      <c r="D15" s="23"/>
      <c r="E15" s="23"/>
      <c r="Q15" s="27" t="str">
        <v>aaa</v>
      </c>
      <c r="R15" s="27">
        <v>0</v>
      </c>
      <c r="S15" s="27">
        <v>0</v>
      </c>
      <c r="T15" s="27">
        <v>0</v>
      </c>
    </row>
    <row r="16" spans="2:20">
      <c r="Q16" s="27" t="str">
        <v>A</v>
      </c>
      <c r="R16" s="27">
        <v>50</v>
      </c>
      <c r="S16" s="27">
        <v>15</v>
      </c>
      <c r="T16" s="27">
        <v>83</v>
      </c>
    </row>
    <row r="17" spans="2:20">
      <c r="B17" s="20" t="s">
        <v>34</v>
      </c>
      <c r="Q17" s="27" t="str">
        <v>B</v>
      </c>
      <c r="R17" s="27">
        <v>60</v>
      </c>
      <c r="S17" s="27">
        <v>45</v>
      </c>
      <c r="T17" s="27">
        <v>93</v>
      </c>
    </row>
    <row r="18" spans="2:20">
      <c r="B18" s="29" t="s">
        <v>16</v>
      </c>
      <c r="C18" s="29" t="s">
        <v>0</v>
      </c>
      <c r="D18" s="29" t="s">
        <v>1</v>
      </c>
      <c r="E18" s="29" t="s">
        <v>2</v>
      </c>
      <c r="F18" s="29" t="s">
        <v>16</v>
      </c>
      <c r="G18" s="29" t="s">
        <v>0</v>
      </c>
      <c r="H18" s="29" t="s">
        <v>1</v>
      </c>
      <c r="I18" s="29" t="s">
        <v>2</v>
      </c>
      <c r="J18" s="29" t="s">
        <v>16</v>
      </c>
      <c r="K18" s="29" t="s">
        <v>0</v>
      </c>
      <c r="L18" s="29" t="s">
        <v>1</v>
      </c>
      <c r="M18" s="29" t="s">
        <v>2</v>
      </c>
      <c r="Q18" s="27" t="str">
        <v>C</v>
      </c>
      <c r="R18" s="27">
        <v>30</v>
      </c>
      <c r="S18" s="27">
        <v>25</v>
      </c>
      <c r="T18" s="27">
        <v>73</v>
      </c>
    </row>
    <row r="19" spans="2:20">
      <c r="B19" s="27" t="str" cm="1">
        <f t="array" ref="B19:M26">_xlfn.HSTACK(일반[],이반[],삼반[])</f>
        <v>A</v>
      </c>
      <c r="C19" s="27">
        <v>50</v>
      </c>
      <c r="D19" s="27">
        <v>15</v>
      </c>
      <c r="E19" s="27">
        <v>83</v>
      </c>
      <c r="F19" s="27" t="str">
        <v>A</v>
      </c>
      <c r="G19" s="27">
        <v>50</v>
      </c>
      <c r="H19" s="27">
        <v>15</v>
      </c>
      <c r="I19" s="27">
        <v>83</v>
      </c>
      <c r="J19" s="27" t="str">
        <v>A</v>
      </c>
      <c r="K19" s="27">
        <v>50</v>
      </c>
      <c r="L19" s="27">
        <v>15</v>
      </c>
      <c r="M19" s="27">
        <v>83</v>
      </c>
      <c r="Q19" s="27" t="str">
        <v>D</v>
      </c>
      <c r="R19" s="27">
        <v>20</v>
      </c>
      <c r="S19" s="27">
        <v>75</v>
      </c>
      <c r="T19" s="27">
        <v>33</v>
      </c>
    </row>
    <row r="20" spans="2:20">
      <c r="B20" s="27" t="str">
        <v>B</v>
      </c>
      <c r="C20" s="27">
        <v>60</v>
      </c>
      <c r="D20" s="27">
        <v>45</v>
      </c>
      <c r="E20" s="27">
        <v>93</v>
      </c>
      <c r="F20" s="27" t="str">
        <v>B</v>
      </c>
      <c r="G20" s="27">
        <v>60</v>
      </c>
      <c r="H20" s="27">
        <v>45</v>
      </c>
      <c r="I20" s="27">
        <v>93</v>
      </c>
      <c r="J20" s="27" t="str">
        <v>B</v>
      </c>
      <c r="K20" s="27">
        <v>60</v>
      </c>
      <c r="L20" s="27">
        <v>45</v>
      </c>
      <c r="M20" s="27">
        <v>93</v>
      </c>
      <c r="Q20" s="27" t="str">
        <v>E</v>
      </c>
      <c r="R20" s="27">
        <v>50</v>
      </c>
      <c r="S20" s="27">
        <v>95</v>
      </c>
      <c r="T20" s="27">
        <v>83</v>
      </c>
    </row>
    <row r="21" spans="2:20">
      <c r="B21" s="27" t="str">
        <v>C</v>
      </c>
      <c r="C21" s="27">
        <v>30</v>
      </c>
      <c r="D21" s="27">
        <v>25</v>
      </c>
      <c r="E21" s="27">
        <v>73</v>
      </c>
      <c r="F21" s="27" t="str">
        <v>C</v>
      </c>
      <c r="G21" s="27">
        <v>30</v>
      </c>
      <c r="H21" s="27">
        <v>25</v>
      </c>
      <c r="I21" s="27">
        <v>73</v>
      </c>
      <c r="J21" s="27" t="str">
        <v>C</v>
      </c>
      <c r="K21" s="27">
        <v>30</v>
      </c>
      <c r="L21" s="27">
        <v>25</v>
      </c>
      <c r="M21" s="27">
        <v>73</v>
      </c>
      <c r="Q21" s="27" t="str">
        <v>F</v>
      </c>
      <c r="R21" s="27">
        <v>30</v>
      </c>
      <c r="S21" s="27">
        <v>85</v>
      </c>
      <c r="T21" s="27">
        <v>23</v>
      </c>
    </row>
    <row r="22" spans="2:20">
      <c r="B22" s="27" t="str">
        <v>D</v>
      </c>
      <c r="C22" s="27">
        <v>20</v>
      </c>
      <c r="D22" s="27">
        <v>75</v>
      </c>
      <c r="E22" s="27">
        <v>33</v>
      </c>
      <c r="F22" s="27" t="str">
        <v>D</v>
      </c>
      <c r="G22" s="27">
        <v>20</v>
      </c>
      <c r="H22" s="27">
        <v>75</v>
      </c>
      <c r="I22" s="27">
        <v>33</v>
      </c>
      <c r="J22" s="27" t="str">
        <v>D</v>
      </c>
      <c r="K22" s="27">
        <v>20</v>
      </c>
      <c r="L22" s="27">
        <v>75</v>
      </c>
      <c r="M22" s="27">
        <v>33</v>
      </c>
      <c r="Q22" s="27" t="str">
        <v>G</v>
      </c>
      <c r="R22" s="27">
        <v>100</v>
      </c>
      <c r="S22" s="27">
        <v>35</v>
      </c>
      <c r="T22" s="27">
        <v>13</v>
      </c>
    </row>
    <row r="23" spans="2:20">
      <c r="B23" s="27" t="str">
        <v>E</v>
      </c>
      <c r="C23" s="27">
        <v>50</v>
      </c>
      <c r="D23" s="27">
        <v>95</v>
      </c>
      <c r="E23" s="27">
        <v>83</v>
      </c>
      <c r="F23" s="27" t="str">
        <v>E</v>
      </c>
      <c r="G23" s="27">
        <v>50</v>
      </c>
      <c r="H23" s="27">
        <v>95</v>
      </c>
      <c r="I23" s="27">
        <v>83</v>
      </c>
      <c r="J23" s="27" t="str">
        <v>E</v>
      </c>
      <c r="K23" s="27">
        <v>50</v>
      </c>
      <c r="L23" s="27">
        <v>95</v>
      </c>
      <c r="M23" s="27">
        <v>83</v>
      </c>
      <c r="Q23" s="27" t="str">
        <v>A</v>
      </c>
      <c r="R23" s="27">
        <v>50</v>
      </c>
      <c r="S23" s="27">
        <v>15</v>
      </c>
      <c r="T23" s="27">
        <v>83</v>
      </c>
    </row>
    <row r="24" spans="2:20">
      <c r="B24" s="27" t="str">
        <v>F</v>
      </c>
      <c r="C24" s="27">
        <v>30</v>
      </c>
      <c r="D24" s="27">
        <v>85</v>
      </c>
      <c r="E24" s="27">
        <v>23</v>
      </c>
      <c r="F24" s="27" t="str">
        <v>F</v>
      </c>
      <c r="G24" s="27">
        <v>30</v>
      </c>
      <c r="H24" s="27">
        <v>85</v>
      </c>
      <c r="I24" s="27">
        <v>23</v>
      </c>
      <c r="J24" s="27" t="str">
        <v>F</v>
      </c>
      <c r="K24" s="27">
        <v>30</v>
      </c>
      <c r="L24" s="27">
        <v>85</v>
      </c>
      <c r="M24" s="27">
        <v>23</v>
      </c>
      <c r="Q24" s="27" t="str">
        <v>B</v>
      </c>
      <c r="R24" s="27">
        <v>60</v>
      </c>
      <c r="S24" s="27">
        <v>45</v>
      </c>
      <c r="T24" s="27">
        <v>93</v>
      </c>
    </row>
    <row r="25" spans="2:20">
      <c r="B25" s="27" t="str">
        <v>G</v>
      </c>
      <c r="C25" s="27">
        <v>100</v>
      </c>
      <c r="D25" s="27">
        <v>35</v>
      </c>
      <c r="E25" s="27">
        <v>13</v>
      </c>
      <c r="F25" s="27" t="str">
        <v>G</v>
      </c>
      <c r="G25" s="27">
        <v>100</v>
      </c>
      <c r="H25" s="27">
        <v>35</v>
      </c>
      <c r="I25" s="27">
        <v>13</v>
      </c>
      <c r="J25" s="27" t="str">
        <v>G</v>
      </c>
      <c r="K25" s="27">
        <v>100</v>
      </c>
      <c r="L25" s="27">
        <v>35</v>
      </c>
      <c r="M25" s="27">
        <v>13</v>
      </c>
      <c r="Q25" s="27" t="str">
        <v>C</v>
      </c>
      <c r="R25" s="27">
        <v>30</v>
      </c>
      <c r="S25" s="27">
        <v>25</v>
      </c>
      <c r="T25" s="27">
        <v>73</v>
      </c>
    </row>
    <row r="26" spans="2:20">
      <c r="B26" s="30" t="str">
        <v>aaa</v>
      </c>
      <c r="C26" s="30">
        <v>0</v>
      </c>
      <c r="D26" s="30">
        <v>0</v>
      </c>
      <c r="E26" s="30">
        <v>0</v>
      </c>
      <c r="F26" s="30" t="e">
        <v>#N/A</v>
      </c>
      <c r="G26" s="30" t="e">
        <v>#N/A</v>
      </c>
      <c r="H26" s="30" t="e">
        <v>#N/A</v>
      </c>
      <c r="I26" s="30" t="e">
        <v>#N/A</v>
      </c>
      <c r="J26" s="30" t="e">
        <v>#N/A</v>
      </c>
      <c r="K26" s="30" t="e">
        <v>#N/A</v>
      </c>
      <c r="L26" s="30" t="e">
        <v>#N/A</v>
      </c>
      <c r="M26" s="30" t="e">
        <v>#N/A</v>
      </c>
      <c r="Q26" s="27" t="str">
        <v>D</v>
      </c>
      <c r="R26" s="27">
        <v>20</v>
      </c>
      <c r="S26" s="27">
        <v>75</v>
      </c>
      <c r="T26" s="27">
        <v>33</v>
      </c>
    </row>
    <row r="27" spans="2:20">
      <c r="Q27" s="27" t="str">
        <v>E</v>
      </c>
      <c r="R27" s="27">
        <v>50</v>
      </c>
      <c r="S27" s="27">
        <v>95</v>
      </c>
      <c r="T27" s="27">
        <v>83</v>
      </c>
    </row>
    <row r="28" spans="2:20">
      <c r="Q28" s="27" t="str">
        <v>F</v>
      </c>
      <c r="R28" s="27">
        <v>30</v>
      </c>
      <c r="S28" s="27">
        <v>85</v>
      </c>
      <c r="T28" s="27">
        <v>23</v>
      </c>
    </row>
    <row r="29" spans="2:20">
      <c r="Q29" s="17" t="str">
        <v>G</v>
      </c>
      <c r="R29" s="17">
        <v>100</v>
      </c>
      <c r="S29" s="17">
        <v>35</v>
      </c>
      <c r="T29" s="17">
        <v>13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6D43-58DE-4690-865A-721D9AC8CB2B}">
  <sheetPr>
    <tabColor theme="7"/>
  </sheetPr>
  <dimension ref="B1:S28"/>
  <sheetViews>
    <sheetView workbookViewId="0">
      <selection activeCell="L7" sqref="L7:N13"/>
    </sheetView>
  </sheetViews>
  <sheetFormatPr defaultRowHeight="16.5"/>
  <cols>
    <col min="1" max="1" width="2.375" style="31" customWidth="1"/>
    <col min="2" max="19" width="8.875" style="31" customWidth="1"/>
    <col min="20" max="16384" width="9" style="31"/>
  </cols>
  <sheetData>
    <row r="1" spans="2:19" ht="6" customHeight="1"/>
    <row r="2" spans="2:19" ht="39" customHeight="1">
      <c r="B2" s="32" t="s">
        <v>75</v>
      </c>
    </row>
    <row r="3" spans="2:19" s="36" customFormat="1" ht="2.25" customHeight="1"/>
    <row r="4" spans="2:19" ht="26.25">
      <c r="B4" s="33" t="s">
        <v>76</v>
      </c>
    </row>
    <row r="6" spans="2:19">
      <c r="B6" s="34" t="s">
        <v>78</v>
      </c>
      <c r="G6" s="34" t="s">
        <v>79</v>
      </c>
      <c r="K6" s="34"/>
      <c r="L6" s="34" t="s">
        <v>40</v>
      </c>
      <c r="Q6" s="34" t="s">
        <v>77</v>
      </c>
    </row>
    <row r="7" spans="2:19">
      <c r="B7" s="35" t="s">
        <v>16</v>
      </c>
      <c r="C7" s="35" t="s">
        <v>0</v>
      </c>
      <c r="D7" s="35" t="s">
        <v>1</v>
      </c>
      <c r="E7" s="35" t="s">
        <v>2</v>
      </c>
      <c r="F7" s="35"/>
      <c r="G7" s="35" t="s">
        <v>16</v>
      </c>
      <c r="H7" s="35" t="s">
        <v>0</v>
      </c>
      <c r="I7" s="35" t="s">
        <v>1</v>
      </c>
      <c r="J7" s="35" t="s">
        <v>2</v>
      </c>
      <c r="L7" s="29" t="s">
        <v>16</v>
      </c>
      <c r="M7" s="29" t="s">
        <v>107</v>
      </c>
      <c r="N7" s="29" t="s">
        <v>112</v>
      </c>
      <c r="O7"/>
      <c r="Q7" s="29" t="s">
        <v>16</v>
      </c>
      <c r="R7" s="29" t="s">
        <v>0</v>
      </c>
      <c r="S7" s="29" t="s">
        <v>1</v>
      </c>
    </row>
    <row r="8" spans="2:19">
      <c r="B8" s="35" t="s">
        <v>3</v>
      </c>
      <c r="C8" s="35">
        <v>50</v>
      </c>
      <c r="D8" s="35">
        <v>15</v>
      </c>
      <c r="E8" s="35">
        <v>83</v>
      </c>
      <c r="F8" s="35"/>
      <c r="G8" s="35" t="s">
        <v>3</v>
      </c>
      <c r="H8" s="35">
        <v>50</v>
      </c>
      <c r="I8" s="35">
        <v>15</v>
      </c>
      <c r="J8" s="35">
        <v>83</v>
      </c>
      <c r="L8" s="27" t="str" cm="1">
        <f t="array" ref="L8:N14">_xlfn.CHOOSECOLS(사반[],1,2,4)</f>
        <v>A</v>
      </c>
      <c r="M8" s="27">
        <v>50</v>
      </c>
      <c r="N8" s="27">
        <v>83</v>
      </c>
      <c r="O8"/>
      <c r="Q8" s="27" t="str" cm="1">
        <f t="array" ref="Q8:S28">_xlfn.VSTACK(_xlfn.CHOOSECOLS(사반[],MATCH(Q7:S7,사반[#Headers],0)),_xlfn.CHOOSECOLS(오반[],MATCH(Q7:S7,오반[#Headers],0)),_xlfn.CHOOSECOLS(육반[],MATCH(Q7:S7,육반[#Headers],0)))</f>
        <v>A</v>
      </c>
      <c r="R8" s="27">
        <v>50</v>
      </c>
      <c r="S8" s="27">
        <v>15</v>
      </c>
    </row>
    <row r="9" spans="2:19">
      <c r="B9" s="35" t="s">
        <v>4</v>
      </c>
      <c r="C9" s="35">
        <v>60</v>
      </c>
      <c r="D9" s="35">
        <v>45</v>
      </c>
      <c r="E9" s="35">
        <v>93</v>
      </c>
      <c r="F9" s="35"/>
      <c r="G9" s="35" t="s">
        <v>4</v>
      </c>
      <c r="H9" s="35">
        <v>60</v>
      </c>
      <c r="I9" s="35">
        <v>45</v>
      </c>
      <c r="J9" s="35">
        <v>93</v>
      </c>
      <c r="L9" s="27" t="str">
        <v>B</v>
      </c>
      <c r="M9" s="27">
        <v>60</v>
      </c>
      <c r="N9" s="27">
        <v>93</v>
      </c>
      <c r="O9"/>
      <c r="Q9" s="27" t="str">
        <v>B</v>
      </c>
      <c r="R9" s="27">
        <v>60</v>
      </c>
      <c r="S9" s="27">
        <v>45</v>
      </c>
    </row>
    <row r="10" spans="2:19">
      <c r="B10" s="35" t="s">
        <v>5</v>
      </c>
      <c r="C10" s="35">
        <v>30</v>
      </c>
      <c r="D10" s="35">
        <v>25</v>
      </c>
      <c r="E10" s="35">
        <v>73</v>
      </c>
      <c r="F10" s="35"/>
      <c r="G10" s="35" t="s">
        <v>5</v>
      </c>
      <c r="H10" s="35">
        <v>30</v>
      </c>
      <c r="I10" s="35">
        <v>25</v>
      </c>
      <c r="J10" s="35">
        <v>73</v>
      </c>
      <c r="L10" s="27" t="str">
        <v>C</v>
      </c>
      <c r="M10" s="27">
        <v>30</v>
      </c>
      <c r="N10" s="27">
        <v>73</v>
      </c>
      <c r="O10"/>
      <c r="Q10" s="27" t="str">
        <v>C</v>
      </c>
      <c r="R10" s="27">
        <v>30</v>
      </c>
      <c r="S10" s="27">
        <v>25</v>
      </c>
    </row>
    <row r="11" spans="2:19">
      <c r="B11" s="35" t="s">
        <v>6</v>
      </c>
      <c r="C11" s="35">
        <v>20</v>
      </c>
      <c r="D11" s="35">
        <v>75</v>
      </c>
      <c r="E11" s="35">
        <v>33</v>
      </c>
      <c r="F11" s="35"/>
      <c r="G11" s="35" t="s">
        <v>6</v>
      </c>
      <c r="H11" s="35">
        <v>20</v>
      </c>
      <c r="I11" s="35">
        <v>75</v>
      </c>
      <c r="J11" s="35">
        <v>33</v>
      </c>
      <c r="L11" s="27" t="str">
        <v>D</v>
      </c>
      <c r="M11" s="27">
        <v>20</v>
      </c>
      <c r="N11" s="27">
        <v>33</v>
      </c>
      <c r="O11"/>
      <c r="Q11" s="27" t="str">
        <v>D</v>
      </c>
      <c r="R11" s="27">
        <v>20</v>
      </c>
      <c r="S11" s="27">
        <v>75</v>
      </c>
    </row>
    <row r="12" spans="2:19">
      <c r="B12" s="35" t="s">
        <v>7</v>
      </c>
      <c r="C12" s="35">
        <v>50</v>
      </c>
      <c r="D12" s="35">
        <v>95</v>
      </c>
      <c r="E12" s="35">
        <v>83</v>
      </c>
      <c r="F12" s="35"/>
      <c r="G12" s="35" t="s">
        <v>7</v>
      </c>
      <c r="H12" s="35">
        <v>50</v>
      </c>
      <c r="I12" s="35">
        <v>95</v>
      </c>
      <c r="J12" s="35">
        <v>83</v>
      </c>
      <c r="L12" s="27" t="str">
        <v>E</v>
      </c>
      <c r="M12" s="27">
        <v>50</v>
      </c>
      <c r="N12" s="27">
        <v>83</v>
      </c>
      <c r="O12"/>
      <c r="Q12" s="27" t="str">
        <v>E</v>
      </c>
      <c r="R12" s="27">
        <v>50</v>
      </c>
      <c r="S12" s="27">
        <v>95</v>
      </c>
    </row>
    <row r="13" spans="2:19">
      <c r="B13" s="35" t="s">
        <v>8</v>
      </c>
      <c r="C13" s="35">
        <v>30</v>
      </c>
      <c r="D13" s="35">
        <v>85</v>
      </c>
      <c r="E13" s="35">
        <v>23</v>
      </c>
      <c r="F13" s="35"/>
      <c r="G13" s="35" t="s">
        <v>8</v>
      </c>
      <c r="H13" s="35">
        <v>30</v>
      </c>
      <c r="I13" s="35">
        <v>85</v>
      </c>
      <c r="J13" s="35">
        <v>23</v>
      </c>
      <c r="L13" s="27" t="str">
        <v>F</v>
      </c>
      <c r="M13" s="27">
        <v>30</v>
      </c>
      <c r="N13" s="27">
        <v>23</v>
      </c>
      <c r="O13"/>
      <c r="Q13" s="27" t="str">
        <v>F</v>
      </c>
      <c r="R13" s="27">
        <v>30</v>
      </c>
      <c r="S13" s="27">
        <v>85</v>
      </c>
    </row>
    <row r="14" spans="2:19">
      <c r="B14" s="35" t="s">
        <v>9</v>
      </c>
      <c r="C14" s="35">
        <v>100</v>
      </c>
      <c r="D14" s="35">
        <v>35</v>
      </c>
      <c r="E14" s="35">
        <v>13</v>
      </c>
      <c r="F14" s="35"/>
      <c r="G14" s="35" t="s">
        <v>9</v>
      </c>
      <c r="H14" s="35">
        <v>100</v>
      </c>
      <c r="I14" s="35">
        <v>35</v>
      </c>
      <c r="J14" s="35">
        <v>13</v>
      </c>
      <c r="L14" s="27" t="str">
        <v>G</v>
      </c>
      <c r="M14" s="27">
        <v>100</v>
      </c>
      <c r="N14" s="27">
        <v>13</v>
      </c>
      <c r="O14"/>
      <c r="Q14" s="27" t="str">
        <v>G</v>
      </c>
      <c r="R14" s="27">
        <v>100</v>
      </c>
      <c r="S14" s="27">
        <v>35</v>
      </c>
    </row>
    <row r="15" spans="2:19">
      <c r="Q15" s="27" t="str">
        <v>A</v>
      </c>
      <c r="R15" s="27">
        <v>50</v>
      </c>
      <c r="S15" s="27">
        <v>15</v>
      </c>
    </row>
    <row r="16" spans="2:19">
      <c r="Q16" s="27" t="str">
        <v>B</v>
      </c>
      <c r="R16" s="27">
        <v>60</v>
      </c>
      <c r="S16" s="27">
        <v>45</v>
      </c>
    </row>
    <row r="17" spans="2:19">
      <c r="B17" s="34" t="s">
        <v>113</v>
      </c>
      <c r="L17" s="29" t="s">
        <v>16</v>
      </c>
      <c r="M17" s="29" t="s">
        <v>108</v>
      </c>
      <c r="N17" s="29" t="s">
        <v>112</v>
      </c>
      <c r="O17" s="29" t="s">
        <v>107</v>
      </c>
      <c r="Q17" s="27" t="str">
        <v>C</v>
      </c>
      <c r="R17" s="27">
        <v>30</v>
      </c>
      <c r="S17" s="27">
        <v>25</v>
      </c>
    </row>
    <row r="18" spans="2:19">
      <c r="B18" s="35" t="s">
        <v>16</v>
      </c>
      <c r="C18" s="35" t="s">
        <v>0</v>
      </c>
      <c r="D18" s="35" t="s">
        <v>2</v>
      </c>
      <c r="E18" s="35" t="s">
        <v>108</v>
      </c>
      <c r="L18" s="27" t="str" cm="1">
        <f t="array" ref="L18:O24">_xlfn.CHOOSECOLS(사반[],MATCH(L17:O17,사반[#Headers],0))</f>
        <v>A</v>
      </c>
      <c r="M18" s="27">
        <v>15</v>
      </c>
      <c r="N18" s="27">
        <v>83</v>
      </c>
      <c r="O18" s="27">
        <v>50</v>
      </c>
      <c r="Q18" s="27" t="str">
        <v>D</v>
      </c>
      <c r="R18" s="27">
        <v>20</v>
      </c>
      <c r="S18" s="27">
        <v>75</v>
      </c>
    </row>
    <row r="19" spans="2:19">
      <c r="B19" s="35" t="s">
        <v>3</v>
      </c>
      <c r="C19" s="35">
        <v>50</v>
      </c>
      <c r="D19" s="35">
        <v>83</v>
      </c>
      <c r="E19" s="35">
        <v>15</v>
      </c>
      <c r="L19" s="27" t="str">
        <v>B</v>
      </c>
      <c r="M19" s="27">
        <v>45</v>
      </c>
      <c r="N19" s="27">
        <v>93</v>
      </c>
      <c r="O19" s="27">
        <v>60</v>
      </c>
      <c r="Q19" s="27" t="str">
        <v>E</v>
      </c>
      <c r="R19" s="27">
        <v>50</v>
      </c>
      <c r="S19" s="27">
        <v>95</v>
      </c>
    </row>
    <row r="20" spans="2:19">
      <c r="B20" s="35" t="s">
        <v>4</v>
      </c>
      <c r="C20" s="35">
        <v>60</v>
      </c>
      <c r="D20" s="35">
        <v>93</v>
      </c>
      <c r="E20" s="35">
        <v>45</v>
      </c>
      <c r="L20" s="27" t="str">
        <v>C</v>
      </c>
      <c r="M20" s="27">
        <v>25</v>
      </c>
      <c r="N20" s="27">
        <v>73</v>
      </c>
      <c r="O20" s="27">
        <v>30</v>
      </c>
      <c r="Q20" s="27" t="str">
        <v>F</v>
      </c>
      <c r="R20" s="27">
        <v>30</v>
      </c>
      <c r="S20" s="27">
        <v>85</v>
      </c>
    </row>
    <row r="21" spans="2:19">
      <c r="B21" s="35" t="s">
        <v>5</v>
      </c>
      <c r="C21" s="35">
        <v>30</v>
      </c>
      <c r="D21" s="35">
        <v>73</v>
      </c>
      <c r="E21" s="35">
        <v>25</v>
      </c>
      <c r="L21" s="27" t="str">
        <v>D</v>
      </c>
      <c r="M21" s="27">
        <v>75</v>
      </c>
      <c r="N21" s="27">
        <v>33</v>
      </c>
      <c r="O21" s="27">
        <v>20</v>
      </c>
      <c r="Q21" s="27" t="str">
        <v>G</v>
      </c>
      <c r="R21" s="27">
        <v>100</v>
      </c>
      <c r="S21" s="27">
        <v>35</v>
      </c>
    </row>
    <row r="22" spans="2:19">
      <c r="B22" s="35" t="s">
        <v>6</v>
      </c>
      <c r="C22" s="35">
        <v>20</v>
      </c>
      <c r="D22" s="35">
        <v>33</v>
      </c>
      <c r="E22" s="35">
        <v>75</v>
      </c>
      <c r="L22" s="27" t="str">
        <v>E</v>
      </c>
      <c r="M22" s="27">
        <v>95</v>
      </c>
      <c r="N22" s="27">
        <v>83</v>
      </c>
      <c r="O22" s="27">
        <v>50</v>
      </c>
      <c r="Q22" s="27" t="str">
        <v>A</v>
      </c>
      <c r="R22" s="27">
        <v>50</v>
      </c>
      <c r="S22" s="27">
        <v>15</v>
      </c>
    </row>
    <row r="23" spans="2:19">
      <c r="B23" s="35" t="s">
        <v>7</v>
      </c>
      <c r="C23" s="35">
        <v>50</v>
      </c>
      <c r="D23" s="35">
        <v>83</v>
      </c>
      <c r="E23" s="35">
        <v>95</v>
      </c>
      <c r="L23" s="27" t="str">
        <v>F</v>
      </c>
      <c r="M23" s="27">
        <v>85</v>
      </c>
      <c r="N23" s="27">
        <v>23</v>
      </c>
      <c r="O23" s="27">
        <v>30</v>
      </c>
      <c r="Q23" s="27" t="str">
        <v>B</v>
      </c>
      <c r="R23" s="27">
        <v>60</v>
      </c>
      <c r="S23" s="27">
        <v>45</v>
      </c>
    </row>
    <row r="24" spans="2:19">
      <c r="B24" s="35" t="s">
        <v>8</v>
      </c>
      <c r="C24" s="35">
        <v>30</v>
      </c>
      <c r="D24" s="35">
        <v>23</v>
      </c>
      <c r="E24" s="35">
        <v>85</v>
      </c>
      <c r="L24" s="27" t="str">
        <v>G</v>
      </c>
      <c r="M24" s="27">
        <v>35</v>
      </c>
      <c r="N24" s="27">
        <v>13</v>
      </c>
      <c r="O24" s="27">
        <v>100</v>
      </c>
      <c r="Q24" s="27" t="str">
        <v>C</v>
      </c>
      <c r="R24" s="27">
        <v>30</v>
      </c>
      <c r="S24" s="27">
        <v>25</v>
      </c>
    </row>
    <row r="25" spans="2:19">
      <c r="B25" s="35" t="s">
        <v>9</v>
      </c>
      <c r="C25" s="35">
        <v>100</v>
      </c>
      <c r="D25" s="35">
        <v>13</v>
      </c>
      <c r="E25" s="35">
        <v>35</v>
      </c>
      <c r="Q25" s="27" t="str">
        <v>D</v>
      </c>
      <c r="R25" s="27">
        <v>20</v>
      </c>
      <c r="S25" s="27">
        <v>75</v>
      </c>
    </row>
    <row r="26" spans="2:19">
      <c r="Q26" s="27" t="str">
        <v>E</v>
      </c>
      <c r="R26" s="27">
        <v>50</v>
      </c>
      <c r="S26" s="27">
        <v>95</v>
      </c>
    </row>
    <row r="27" spans="2:19">
      <c r="Q27" s="27" t="str">
        <v>F</v>
      </c>
      <c r="R27" s="27">
        <v>30</v>
      </c>
      <c r="S27" s="27">
        <v>85</v>
      </c>
    </row>
    <row r="28" spans="2:19">
      <c r="Q28" s="27" t="str">
        <v>G</v>
      </c>
      <c r="R28" s="27">
        <v>100</v>
      </c>
      <c r="S28" s="27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7730-40BD-4F0F-A9FC-6BD83CB4682A}">
  <sheetPr>
    <tabColor theme="8" tint="0.59999389629810485"/>
  </sheetPr>
  <dimension ref="B1:L22"/>
  <sheetViews>
    <sheetView workbookViewId="0">
      <selection activeCell="G9" sqref="G9"/>
    </sheetView>
  </sheetViews>
  <sheetFormatPr defaultRowHeight="16.5"/>
  <cols>
    <col min="1" max="1" width="2.375" style="17" customWidth="1"/>
    <col min="2" max="2" width="16.375" style="17" customWidth="1"/>
    <col min="3" max="3" width="12.625" style="17" customWidth="1"/>
    <col min="4" max="4" width="14.875" style="17" customWidth="1"/>
    <col min="5" max="5" width="3.875" style="17" customWidth="1"/>
    <col min="6" max="8" width="13.875" style="17" customWidth="1"/>
    <col min="9" max="9" width="8.875" style="17" customWidth="1"/>
    <col min="10" max="12" width="13.875" style="17" customWidth="1"/>
    <col min="13" max="13" width="8.875" style="17" customWidth="1"/>
    <col min="14" max="16384" width="9" style="17"/>
  </cols>
  <sheetData>
    <row r="1" spans="2:12" ht="6" customHeight="1"/>
    <row r="2" spans="2:12" ht="39" customHeight="1">
      <c r="B2" s="18" t="s">
        <v>90</v>
      </c>
    </row>
    <row r="3" spans="2:12" s="26" customFormat="1" ht="4.5" customHeight="1"/>
    <row r="4" spans="2:12" ht="26.25">
      <c r="B4" s="19" t="s">
        <v>58</v>
      </c>
    </row>
    <row r="6" spans="2:12">
      <c r="B6" s="20" t="s">
        <v>83</v>
      </c>
      <c r="F6" s="20" t="s">
        <v>93</v>
      </c>
      <c r="J6" s="20" t="s">
        <v>92</v>
      </c>
    </row>
    <row r="7" spans="2:12">
      <c r="B7" s="23" t="s">
        <v>80</v>
      </c>
      <c r="C7" s="23" t="s">
        <v>81</v>
      </c>
      <c r="D7" s="23" t="s">
        <v>82</v>
      </c>
      <c r="F7" s="29" t="s">
        <v>80</v>
      </c>
      <c r="G7" s="29" t="s">
        <v>81</v>
      </c>
      <c r="H7" s="29" t="s">
        <v>82</v>
      </c>
      <c r="J7" s="29" t="s">
        <v>80</v>
      </c>
      <c r="K7" s="29" t="s">
        <v>81</v>
      </c>
      <c r="L7" s="29" t="s">
        <v>82</v>
      </c>
    </row>
    <row r="8" spans="2:12">
      <c r="B8" s="38">
        <v>44562</v>
      </c>
      <c r="C8" s="23" t="s">
        <v>84</v>
      </c>
      <c r="D8" s="37">
        <v>10000000</v>
      </c>
      <c r="F8" s="39" cm="1">
        <f t="array" ref="F8:G13">_xlfn.TAKE(매출장1[],,2)</f>
        <v>44562</v>
      </c>
      <c r="G8" s="27" t="str">
        <v>삼성전자</v>
      </c>
      <c r="H8" s="27"/>
      <c r="J8" s="39" cm="1">
        <f t="array" ref="J8:L10">_xlfn.TAKE(_xlfn._xlws.SORT(매출장1[],3,-1),3)</f>
        <v>44576</v>
      </c>
      <c r="K8" s="27" t="str">
        <v>테슬라</v>
      </c>
      <c r="L8" s="27">
        <v>31000000</v>
      </c>
    </row>
    <row r="9" spans="2:12">
      <c r="B9" s="38">
        <v>44564</v>
      </c>
      <c r="C9" s="23" t="s">
        <v>85</v>
      </c>
      <c r="D9" s="37">
        <v>7000000</v>
      </c>
      <c r="F9" s="39">
        <v>44564</v>
      </c>
      <c r="G9" s="27" t="str">
        <v>엘지</v>
      </c>
      <c r="H9" s="27"/>
      <c r="J9" s="39">
        <v>44569</v>
      </c>
      <c r="K9" s="27" t="str">
        <v>현대자동차</v>
      </c>
      <c r="L9" s="27">
        <v>27000000</v>
      </c>
    </row>
    <row r="10" spans="2:12">
      <c r="B10" s="38">
        <v>44566</v>
      </c>
      <c r="C10" s="23" t="s">
        <v>86</v>
      </c>
      <c r="D10" s="37">
        <v>15000000</v>
      </c>
      <c r="F10" s="39">
        <v>44566</v>
      </c>
      <c r="G10" s="27" t="str">
        <v>SK</v>
      </c>
      <c r="H10" s="27"/>
      <c r="J10" s="39">
        <v>44566</v>
      </c>
      <c r="K10" s="27" t="str">
        <v>SK</v>
      </c>
      <c r="L10" s="27">
        <v>15000000</v>
      </c>
    </row>
    <row r="11" spans="2:12">
      <c r="B11" s="38">
        <v>44569</v>
      </c>
      <c r="C11" s="23" t="s">
        <v>87</v>
      </c>
      <c r="D11" s="37">
        <v>27000000</v>
      </c>
      <c r="F11" s="39">
        <v>44569</v>
      </c>
      <c r="G11" s="27" t="str">
        <v>현대자동차</v>
      </c>
      <c r="H11" s="27"/>
      <c r="J11" s="39"/>
      <c r="K11" s="27"/>
      <c r="L11" s="27"/>
    </row>
    <row r="12" spans="2:12">
      <c r="B12" s="38">
        <v>44571</v>
      </c>
      <c r="C12" s="23" t="s">
        <v>88</v>
      </c>
      <c r="D12" s="37">
        <v>8500000</v>
      </c>
      <c r="F12" s="39">
        <v>44571</v>
      </c>
      <c r="G12" s="27" t="str">
        <v>기아</v>
      </c>
      <c r="H12" s="27"/>
      <c r="J12" s="39"/>
      <c r="K12" s="27"/>
      <c r="L12" s="27"/>
    </row>
    <row r="13" spans="2:12">
      <c r="B13" s="38">
        <v>44576</v>
      </c>
      <c r="C13" s="23" t="s">
        <v>89</v>
      </c>
      <c r="D13" s="37">
        <v>31000000</v>
      </c>
      <c r="F13" s="39">
        <v>44576</v>
      </c>
      <c r="G13" s="27" t="str">
        <v>테슬라</v>
      </c>
      <c r="H13" s="27"/>
      <c r="J13" s="39"/>
      <c r="K13" s="27"/>
      <c r="L13" s="27"/>
    </row>
    <row r="14" spans="2:12">
      <c r="B14" s="38"/>
      <c r="C14" s="23"/>
      <c r="D14" s="37"/>
      <c r="F14" s="25"/>
      <c r="G14" s="25"/>
      <c r="H14" s="25"/>
      <c r="J14" s="25"/>
      <c r="K14" s="25"/>
      <c r="L14" s="25"/>
    </row>
    <row r="15" spans="2:12">
      <c r="F15" s="20" t="s">
        <v>94</v>
      </c>
      <c r="J15" s="20" t="s">
        <v>95</v>
      </c>
    </row>
    <row r="16" spans="2:12">
      <c r="F16" s="29" t="s">
        <v>80</v>
      </c>
      <c r="G16" s="29" t="s">
        <v>81</v>
      </c>
      <c r="H16" s="29" t="s">
        <v>82</v>
      </c>
      <c r="J16" s="29" t="s">
        <v>80</v>
      </c>
      <c r="K16" s="29" t="s">
        <v>81</v>
      </c>
      <c r="L16" s="29" t="s">
        <v>82</v>
      </c>
    </row>
    <row r="17" spans="6:12">
      <c r="F17" s="39" cm="1">
        <f t="array" ref="F17:H20">_xlfn.DROP(매출장1[],2)</f>
        <v>44566</v>
      </c>
      <c r="G17" s="27" t="str">
        <v>SK</v>
      </c>
      <c r="H17" s="27">
        <v>15000000</v>
      </c>
      <c r="J17" s="39" cm="1">
        <f t="array" ref="J17:L20">_xlfn.DROP(_xlfn._xlws.SORT(매출장1[],3,1),2)</f>
        <v>44562</v>
      </c>
      <c r="K17" s="27" t="str">
        <v>삼성전자</v>
      </c>
      <c r="L17" s="27">
        <v>10000000</v>
      </c>
    </row>
    <row r="18" spans="6:12">
      <c r="F18" s="39">
        <v>44569</v>
      </c>
      <c r="G18" s="27" t="str">
        <v>현대자동차</v>
      </c>
      <c r="H18" s="27">
        <v>27000000</v>
      </c>
      <c r="J18" s="39">
        <v>44566</v>
      </c>
      <c r="K18" s="27" t="str">
        <v>SK</v>
      </c>
      <c r="L18" s="27">
        <v>15000000</v>
      </c>
    </row>
    <row r="19" spans="6:12">
      <c r="F19" s="39">
        <v>44571</v>
      </c>
      <c r="G19" s="27" t="str">
        <v>기아</v>
      </c>
      <c r="H19" s="27">
        <v>8500000</v>
      </c>
      <c r="J19" s="39">
        <v>44569</v>
      </c>
      <c r="K19" s="27" t="str">
        <v>현대자동차</v>
      </c>
      <c r="L19" s="27">
        <v>27000000</v>
      </c>
    </row>
    <row r="20" spans="6:12">
      <c r="F20" s="39">
        <v>44576</v>
      </c>
      <c r="G20" s="27" t="str">
        <v>테슬라</v>
      </c>
      <c r="H20" s="27">
        <v>31000000</v>
      </c>
      <c r="J20" s="39">
        <v>44576</v>
      </c>
      <c r="K20" s="27" t="str">
        <v>테슬라</v>
      </c>
      <c r="L20" s="27">
        <v>31000000</v>
      </c>
    </row>
    <row r="21" spans="6:12">
      <c r="F21" s="39"/>
      <c r="G21" s="27"/>
      <c r="H21" s="27"/>
      <c r="J21" s="39"/>
      <c r="K21" s="27"/>
      <c r="L21" s="27"/>
    </row>
    <row r="22" spans="6:12">
      <c r="F22" s="39"/>
      <c r="G22" s="27"/>
      <c r="H22" s="27"/>
      <c r="J22" s="39"/>
      <c r="K22" s="27"/>
      <c r="L22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3C37-F2D5-444F-9E47-F1B2B7D87C6F}">
  <sheetPr>
    <tabColor theme="8" tint="0.59999389629810485"/>
  </sheetPr>
  <dimension ref="B1:P21"/>
  <sheetViews>
    <sheetView workbookViewId="0">
      <selection activeCell="L18" sqref="L18"/>
    </sheetView>
  </sheetViews>
  <sheetFormatPr defaultRowHeight="16.5"/>
  <cols>
    <col min="1" max="1" width="2.375" style="17" customWidth="1"/>
    <col min="2" max="2" width="16.375" style="17" customWidth="1"/>
    <col min="3" max="3" width="12.625" style="17" customWidth="1"/>
    <col min="4" max="4" width="14.875" style="17" customWidth="1"/>
    <col min="5" max="5" width="3.875" style="17" customWidth="1"/>
    <col min="6" max="8" width="13.875" style="17" customWidth="1"/>
    <col min="9" max="10" width="8.875" style="17" customWidth="1"/>
    <col min="11" max="13" width="13.875" style="17" customWidth="1"/>
    <col min="14" max="14" width="8.875" style="17" customWidth="1"/>
    <col min="15" max="16384" width="9" style="17"/>
  </cols>
  <sheetData>
    <row r="1" spans="2:16" ht="6" customHeight="1"/>
    <row r="2" spans="2:16" ht="39" customHeight="1">
      <c r="B2" s="18" t="s">
        <v>38</v>
      </c>
    </row>
    <row r="3" spans="2:16" s="26" customFormat="1" ht="4.5" customHeight="1"/>
    <row r="4" spans="2:16" ht="26.25">
      <c r="B4" s="19" t="s">
        <v>104</v>
      </c>
    </row>
    <row r="6" spans="2:16">
      <c r="B6" s="20" t="s">
        <v>96</v>
      </c>
      <c r="F6" s="20" t="s">
        <v>98</v>
      </c>
      <c r="K6" s="20" t="s">
        <v>100</v>
      </c>
      <c r="P6" s="23"/>
    </row>
    <row r="7" spans="2:16">
      <c r="B7" s="23" t="s">
        <v>80</v>
      </c>
      <c r="C7" s="23" t="s">
        <v>81</v>
      </c>
      <c r="D7" s="23" t="s">
        <v>82</v>
      </c>
      <c r="F7" s="29" t="s">
        <v>80</v>
      </c>
      <c r="G7" s="29" t="s">
        <v>81</v>
      </c>
      <c r="H7" s="29" t="s">
        <v>82</v>
      </c>
      <c r="I7"/>
      <c r="K7" s="29" t="s">
        <v>80</v>
      </c>
      <c r="L7" s="29" t="s">
        <v>81</v>
      </c>
      <c r="M7" s="29" t="s">
        <v>82</v>
      </c>
      <c r="N7" s="29" t="s">
        <v>19</v>
      </c>
    </row>
    <row r="8" spans="2:16">
      <c r="B8" s="38">
        <v>44562</v>
      </c>
      <c r="C8" s="23" t="s">
        <v>84</v>
      </c>
      <c r="D8" s="37">
        <v>10000000</v>
      </c>
      <c r="F8" s="27" cm="1">
        <f t="array" ref="F8:I13">_xlfn.EXPAND(매출장2[],,4,"매출장")</f>
        <v>44562</v>
      </c>
      <c r="G8" s="27" t="str">
        <v>삼성전자</v>
      </c>
      <c r="H8" s="27">
        <v>10000000</v>
      </c>
      <c r="I8" t="str">
        <v>매출장</v>
      </c>
      <c r="K8" s="27" cm="1">
        <f t="array" ref="K8:N16">_xlfn.VSTACK(_xlfn.ANCHORARRAY(F8),_xlfn.ANCHORARRAY(F18))</f>
        <v>44562</v>
      </c>
      <c r="L8" s="27" t="str">
        <v>삼성전자</v>
      </c>
      <c r="M8" s="27">
        <v>10000000</v>
      </c>
      <c r="N8" s="27" t="str">
        <v>매출장</v>
      </c>
    </row>
    <row r="9" spans="2:16">
      <c r="B9" s="38">
        <v>44564</v>
      </c>
      <c r="C9" s="23" t="s">
        <v>85</v>
      </c>
      <c r="D9" s="37">
        <v>7000000</v>
      </c>
      <c r="F9" s="27">
        <v>44564</v>
      </c>
      <c r="G9" s="27" t="str">
        <v>엘지</v>
      </c>
      <c r="H9" s="27">
        <v>7000000</v>
      </c>
      <c r="I9" t="str">
        <v>매출장</v>
      </c>
      <c r="K9" s="27">
        <v>44564</v>
      </c>
      <c r="L9" s="27" t="str">
        <v>엘지</v>
      </c>
      <c r="M9" s="27">
        <v>7000000</v>
      </c>
      <c r="N9" s="27" t="str">
        <v>매출장</v>
      </c>
    </row>
    <row r="10" spans="2:16">
      <c r="B10" s="38">
        <v>44566</v>
      </c>
      <c r="C10" s="23" t="s">
        <v>86</v>
      </c>
      <c r="D10" s="37">
        <v>15000000</v>
      </c>
      <c r="F10" s="27">
        <v>44566</v>
      </c>
      <c r="G10" s="27" t="str">
        <v>SK</v>
      </c>
      <c r="H10" s="27">
        <v>15000000</v>
      </c>
      <c r="I10" t="str">
        <v>매출장</v>
      </c>
      <c r="K10" s="27">
        <v>44566</v>
      </c>
      <c r="L10" s="27" t="str">
        <v>SK</v>
      </c>
      <c r="M10" s="27">
        <v>15000000</v>
      </c>
      <c r="N10" s="27" t="str">
        <v>매출장</v>
      </c>
    </row>
    <row r="11" spans="2:16">
      <c r="B11" s="38">
        <v>44569</v>
      </c>
      <c r="C11" s="23" t="s">
        <v>87</v>
      </c>
      <c r="D11" s="37">
        <v>27000000</v>
      </c>
      <c r="F11" s="27">
        <v>44569</v>
      </c>
      <c r="G11" s="27" t="str">
        <v>현대자동차</v>
      </c>
      <c r="H11" s="27">
        <v>27000000</v>
      </c>
      <c r="I11" t="str">
        <v>매출장</v>
      </c>
      <c r="K11" s="27">
        <v>44569</v>
      </c>
      <c r="L11" s="27" t="str">
        <v>현대자동차</v>
      </c>
      <c r="M11" s="27">
        <v>27000000</v>
      </c>
      <c r="N11" s="27" t="str">
        <v>매출장</v>
      </c>
    </row>
    <row r="12" spans="2:16">
      <c r="B12" s="38">
        <v>44571</v>
      </c>
      <c r="C12" s="23" t="s">
        <v>88</v>
      </c>
      <c r="D12" s="37">
        <v>8500000</v>
      </c>
      <c r="F12" s="27">
        <v>44571</v>
      </c>
      <c r="G12" s="27" t="str">
        <v>기아</v>
      </c>
      <c r="H12" s="27">
        <v>8500000</v>
      </c>
      <c r="I12" t="str">
        <v>매출장</v>
      </c>
      <c r="K12" s="27">
        <v>44571</v>
      </c>
      <c r="L12" s="27" t="str">
        <v>기아</v>
      </c>
      <c r="M12" s="27">
        <v>8500000</v>
      </c>
      <c r="N12" s="27" t="str">
        <v>매출장</v>
      </c>
    </row>
    <row r="13" spans="2:16">
      <c r="B13" s="38">
        <v>44576</v>
      </c>
      <c r="C13" s="23" t="s">
        <v>89</v>
      </c>
      <c r="D13" s="37">
        <v>31000000</v>
      </c>
      <c r="F13" s="27">
        <v>44576</v>
      </c>
      <c r="G13" s="27" t="str">
        <v>테슬라</v>
      </c>
      <c r="H13" s="27">
        <v>31000000</v>
      </c>
      <c r="I13" t="str">
        <v>매출장</v>
      </c>
      <c r="K13" s="27">
        <v>44576</v>
      </c>
      <c r="L13" s="27" t="str">
        <v>테슬라</v>
      </c>
      <c r="M13" s="27">
        <v>31000000</v>
      </c>
      <c r="N13" s="27" t="str">
        <v>매출장</v>
      </c>
    </row>
    <row r="14" spans="2:16">
      <c r="I14"/>
      <c r="K14" s="27">
        <v>44562</v>
      </c>
      <c r="L14" s="27" t="str">
        <v>삼성전자</v>
      </c>
      <c r="M14" s="27">
        <v>10000000</v>
      </c>
      <c r="N14" s="27" t="str">
        <v>매입장</v>
      </c>
    </row>
    <row r="15" spans="2:16">
      <c r="I15"/>
      <c r="K15" s="27">
        <v>44564</v>
      </c>
      <c r="L15" s="27" t="str">
        <v>엘지</v>
      </c>
      <c r="M15" s="27">
        <v>7000000</v>
      </c>
      <c r="N15" s="27" t="str">
        <v>매입장</v>
      </c>
    </row>
    <row r="16" spans="2:16">
      <c r="B16" s="20" t="s">
        <v>97</v>
      </c>
      <c r="F16" s="20" t="s">
        <v>99</v>
      </c>
      <c r="I16"/>
      <c r="K16" s="27">
        <v>44566</v>
      </c>
      <c r="L16" s="27" t="str">
        <v>SK</v>
      </c>
      <c r="M16" s="27">
        <v>15000000</v>
      </c>
      <c r="N16" s="27" t="str">
        <v>매입장</v>
      </c>
    </row>
    <row r="17" spans="2:9">
      <c r="B17" s="23" t="s">
        <v>80</v>
      </c>
      <c r="C17" s="23" t="s">
        <v>81</v>
      </c>
      <c r="D17" s="23" t="s">
        <v>82</v>
      </c>
      <c r="F17" s="29" t="s">
        <v>80</v>
      </c>
      <c r="G17" s="29" t="s">
        <v>81</v>
      </c>
      <c r="H17" s="29" t="s">
        <v>82</v>
      </c>
      <c r="I17"/>
    </row>
    <row r="18" spans="2:9">
      <c r="B18" s="38">
        <v>44562</v>
      </c>
      <c r="C18" s="23" t="s">
        <v>84</v>
      </c>
      <c r="D18" s="37">
        <v>10000000</v>
      </c>
      <c r="F18" s="27" cm="1">
        <f t="array" ref="F18:I20">_xlfn.EXPAND(매입장2[],,4,"매입장")</f>
        <v>44562</v>
      </c>
      <c r="G18" s="27" t="str">
        <v>삼성전자</v>
      </c>
      <c r="H18" s="27">
        <v>10000000</v>
      </c>
      <c r="I18" t="str">
        <v>매입장</v>
      </c>
    </row>
    <row r="19" spans="2:9">
      <c r="B19" s="38">
        <v>44564</v>
      </c>
      <c r="C19" s="23" t="s">
        <v>85</v>
      </c>
      <c r="D19" s="37">
        <v>7000000</v>
      </c>
      <c r="F19" s="27">
        <v>44564</v>
      </c>
      <c r="G19" s="27" t="str">
        <v>엘지</v>
      </c>
      <c r="H19" s="27">
        <v>7000000</v>
      </c>
      <c r="I19" t="str">
        <v>매입장</v>
      </c>
    </row>
    <row r="20" spans="2:9">
      <c r="B20" s="38">
        <v>44566</v>
      </c>
      <c r="C20" s="23" t="s">
        <v>86</v>
      </c>
      <c r="D20" s="37">
        <v>15000000</v>
      </c>
      <c r="F20" s="27">
        <v>44566</v>
      </c>
      <c r="G20" s="27" t="str">
        <v>SK</v>
      </c>
      <c r="H20" s="27">
        <v>15000000</v>
      </c>
      <c r="I20" t="str">
        <v>매입장</v>
      </c>
    </row>
    <row r="21" spans="2:9">
      <c r="I21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TEXESPLIT외</vt:lpstr>
      <vt:lpstr>TOCOL&amp;TOROW</vt:lpstr>
      <vt:lpstr>WRAPROWS&amp;WRAPCOLS</vt:lpstr>
      <vt:lpstr>V&amp;H-STACK</vt:lpstr>
      <vt:lpstr>CHOOSEROWS&amp;CHOOSECOLS</vt:lpstr>
      <vt:lpstr>TAKE&amp;DROP</vt:lpstr>
      <vt:lpstr>EXPAND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엑셀레이터</dc:creator>
  <cp:lastModifiedBy>엑셀 레이터</cp:lastModifiedBy>
  <dcterms:created xsi:type="dcterms:W3CDTF">2022-03-22T01:02:00Z</dcterms:created>
  <dcterms:modified xsi:type="dcterms:W3CDTF">2022-03-26T13:04:34Z</dcterms:modified>
</cp:coreProperties>
</file>