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style3.xml" ContentType="application/vnd.ms-office.chartstyle+xml"/>
  <Override PartName="/xl/charts/chart4.xml" ContentType="application/vnd.openxmlformats-officedocument.drawingml.chart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Pen\Git\DataScienceClass\Python_ML_Class_By_Vishnu\37_17_April_20\"/>
    </mc:Choice>
  </mc:AlternateContent>
  <xr:revisionPtr revIDLastSave="0" documentId="13_ncr:1_{93C7FD7B-3055-42B2-AB10-A9FDD4B1ACBB}" xr6:coauthVersionLast="46" xr6:coauthVersionMax="46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C53" i="1"/>
  <c r="C54" i="1"/>
  <c r="C55" i="1"/>
  <c r="C51" i="1"/>
  <c r="B63" i="1"/>
  <c r="B56" i="1"/>
  <c r="A56" i="1"/>
  <c r="B25" i="1" l="1"/>
  <c r="D22" i="1" s="1"/>
  <c r="C25" i="1"/>
  <c r="F22" i="1" l="1"/>
  <c r="E22" i="1"/>
  <c r="G22" i="1" s="1"/>
  <c r="D21" i="1"/>
  <c r="E20" i="1"/>
  <c r="E24" i="1"/>
  <c r="E23" i="1"/>
  <c r="E21" i="1"/>
  <c r="D20" i="1"/>
  <c r="D24" i="1"/>
  <c r="D23" i="1"/>
  <c r="F15" i="1"/>
  <c r="F21" i="1" l="1"/>
  <c r="G21" i="1"/>
  <c r="F23" i="1"/>
  <c r="G23" i="1"/>
  <c r="G24" i="1"/>
  <c r="F24" i="1"/>
  <c r="G20" i="1"/>
  <c r="F20" i="1"/>
  <c r="G12" i="1"/>
  <c r="E3" i="1"/>
  <c r="E4" i="1"/>
  <c r="E5" i="1"/>
  <c r="E6" i="1"/>
  <c r="E2" i="1"/>
  <c r="D3" i="1"/>
  <c r="D4" i="1"/>
  <c r="F4" i="1" s="1"/>
  <c r="D5" i="1"/>
  <c r="D6" i="1"/>
  <c r="D2" i="1"/>
  <c r="F2" i="1" s="1"/>
  <c r="G2" i="1" l="1"/>
  <c r="G6" i="1"/>
  <c r="G25" i="1"/>
  <c r="F25" i="1"/>
  <c r="G3" i="1"/>
  <c r="G5" i="1"/>
  <c r="F3" i="1"/>
  <c r="G4" i="1"/>
  <c r="F6" i="1"/>
  <c r="F5" i="1"/>
  <c r="G27" i="1" l="1"/>
  <c r="G7" i="1"/>
  <c r="F7" i="1"/>
  <c r="G8" i="1" s="1"/>
  <c r="G9" i="1" s="1"/>
  <c r="H2" i="1" s="1"/>
  <c r="G28" i="1" l="1"/>
  <c r="H22" i="1" s="1"/>
  <c r="H23" i="1" l="1"/>
  <c r="H21" i="1"/>
  <c r="H20" i="1"/>
  <c r="H24" i="1"/>
</calcChain>
</file>

<file path=xl/sharedStrings.xml><?xml version="1.0" encoding="utf-8"?>
<sst xmlns="http://schemas.openxmlformats.org/spreadsheetml/2006/main" count="48" uniqueCount="34">
  <si>
    <t>x</t>
  </si>
  <si>
    <t>(x-mean(x))</t>
  </si>
  <si>
    <t>(y-mean(y))</t>
  </si>
  <si>
    <t>(x-mean(x))^2</t>
  </si>
  <si>
    <t>(x-mean(x))*(y-mean(y))</t>
  </si>
  <si>
    <t>m</t>
  </si>
  <si>
    <t>c</t>
  </si>
  <si>
    <t>y=mx+c</t>
  </si>
  <si>
    <t>y=0.6289x+26.942</t>
  </si>
  <si>
    <t>y[Actual]</t>
  </si>
  <si>
    <t>y[Predicted]</t>
  </si>
  <si>
    <t>m = sum((xi-mean(x)) * (yi-mean(y))) / sum((xi – mean(x))^2)</t>
  </si>
  <si>
    <t>Ordinary Least Square</t>
  </si>
  <si>
    <t>https://towardsdatascience.com/mathematics-for-machine-learning-linear-regression-least-square-regression-de09cf53757c</t>
  </si>
  <si>
    <t>C = mean(y) – m * mean(x)</t>
  </si>
  <si>
    <t>y=19.2x + (-22.4)</t>
  </si>
  <si>
    <t>Farmer</t>
  </si>
  <si>
    <t>village</t>
  </si>
  <si>
    <t xml:space="preserve">Town </t>
  </si>
  <si>
    <t>City</t>
  </si>
  <si>
    <t>City Downtown</t>
  </si>
  <si>
    <t>Slope (m = Change in y/ Change in x)</t>
  </si>
  <si>
    <t>(x1,y1)=(1,4)</t>
  </si>
  <si>
    <t>(x2,y2) = (5,80)</t>
  </si>
  <si>
    <t xml:space="preserve">(y2 -y1) / (X2- X1) </t>
  </si>
  <si>
    <t>m=19</t>
  </si>
  <si>
    <t>(x1,y1) = (1,4)</t>
  </si>
  <si>
    <t>y - 4 = 19 (x - 1)</t>
  </si>
  <si>
    <t>y - 4 = 19x -19</t>
  </si>
  <si>
    <t>y-intercept :  y-y1 = m(x-x1)</t>
  </si>
  <si>
    <t>y=19X-15</t>
  </si>
  <si>
    <t>y[PredictedOLS]</t>
  </si>
  <si>
    <t>straight line</t>
  </si>
  <si>
    <t>y[PredictedLL]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</si>
</sst>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292929"/>
      <name val="Arial"/>
      <family val="2"/>
    </font>
    <font>
      <b/>
      <sz val="10"/>
      <color rgb="FF292929"/>
      <name val="Courier New"/>
      <family val="3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3" fillId="0" borderId="7" xfId="0" applyFont="1" applyBorder="1"/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3" fillId="0" borderId="12" xfId="0" applyFont="1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0" fillId="0" borderId="9" xfId="0" applyBorder="1"/>
    <xf numFmtId="0" fontId="3" fillId="0" borderId="10" xfId="0" applyFont="1" applyBorder="1"/>
    <xf numFmtId="0" fontId="0" fillId="0" borderId="7" xfId="0" applyBorder="1"/>
    <xf numFmtId="0" fontId="0" fillId="0" borderId="12" xfId="0" applyBorder="1"/>
    <xf numFmtId="0" fontId="3" fillId="0" borderId="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/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20" xfId="0" applyFont="1" applyBorder="1"/>
    <xf numFmtId="0" fontId="3" fillId="0" borderId="21" xfId="0" applyFont="1" applyBorder="1"/>
    <xf numFmtId="0" fontId="0" fillId="0" borderId="16" xfId="0" applyBorder="1"/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3" fillId="0" borderId="11" xfId="0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0" fillId="0" borderId="14" xfId="0" applyBorder="1"/>
    <xf numFmtId="0" fontId="0" fillId="0" borderId="15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y[Actual]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Sheet1!$B$20:$B$24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Sheet1!$C$20:$C$24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28</c:v>
                </c:pt>
                <c:pt idx="3">
                  <c:v>52</c:v>
                </c:pt>
                <c:pt idx="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D-4798-BD7E-D9196A658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75471"/>
        <c:axId val="531978799"/>
      </c:scatterChart>
      <c:valAx>
        <c:axId val="53197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 of Sale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8799"/>
        <c:crosses val="autoZero"/>
        <c:crossBetween val="midCat"/>
      </c:valAx>
      <c:valAx>
        <c:axId val="53197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45346828772246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y[Actual]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Sheet1!$B$20:$B$24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Sheet1!$C$20:$C$24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28</c:v>
                </c:pt>
                <c:pt idx="3">
                  <c:v>52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B-4055-8D0A-A76D77F191F8}"/>
            </c:ext>
          </c:extLst>
        </c:ser>
        <c:ser>
          <c:idx val="1"/>
          <c:order val="1"/>
          <c:tx>
            <c:strRef>
              <c:f>Sheet1!$H$19</c:f>
              <c:strCache>
                <c:ptCount val="1"/>
                <c:pt idx="0">
                  <c:v>y[PredictedOLS]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Sheet1!$B$20:$B$24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Sheet1!$H$20:$H$24</c:f>
              <c:numCache>
                <c:formatCode>General</c:formatCode>
                <c:ptCount val="5"/>
                <c:pt idx="0">
                  <c:v>-3.1999999999999922</c:v>
                </c:pt>
                <c:pt idx="1">
                  <c:v>16.000000000000007</c:v>
                </c:pt>
                <c:pt idx="2">
                  <c:v>35.200000000000003</c:v>
                </c:pt>
                <c:pt idx="3">
                  <c:v>54.400000000000006</c:v>
                </c:pt>
                <c:pt idx="4">
                  <c:v>73.600000000000009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B-4055-8D0A-A76D77F19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372847"/>
        <c:axId val="810376591"/>
      </c:lineChart>
      <c:catAx>
        <c:axId val="81037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76591"/>
        <c:crosses val="autoZero"/>
        <c:auto val="1"/>
        <c:lblAlgn val="ctr"/>
        <c:lblOffset val="100"/>
        <c:noMultiLvlLbl val="0"/>
      </c:catAx>
      <c:valAx>
        <c:axId val="81037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7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y[Actual]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Sheet1!$B$51:$B$55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28</c:v>
                </c:pt>
                <c:pt idx="3">
                  <c:v>52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7-4448-AA94-170D74320056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y[PredictedLL]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Sheet1!$C$51:$C$55</c:f>
              <c:numCache>
                <c:formatCode>General</c:formatCode>
                <c:ptCount val="5"/>
                <c:pt idx="0">
                  <c:v>4</c:v>
                </c:pt>
                <c:pt idx="1">
                  <c:v>23</c:v>
                </c:pt>
                <c:pt idx="2">
                  <c:v>42</c:v>
                </c:pt>
                <c:pt idx="3">
                  <c:v>61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7-4448-AA94-170D74320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047279"/>
        <c:axId val="801039791"/>
      </c:lineChart>
      <c:catAx>
        <c:axId val="80104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39791"/>
        <c:crosses val="autoZero"/>
        <c:auto val="1"/>
        <c:lblAlgn val="ctr"/>
        <c:lblOffset val="100"/>
        <c:noMultiLvlLbl val="0"/>
      </c:catAx>
      <c:valAx>
        <c:axId val="80103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4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y[Actual]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Sheet1!$B$51:$B$55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28</c:v>
                </c:pt>
                <c:pt idx="3">
                  <c:v>52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8-4914-A83F-A38F9C6AFB21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y[PredictedLL]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Sheet1!$C$51:$C$55</c:f>
              <c:numCache>
                <c:formatCode>General</c:formatCode>
                <c:ptCount val="5"/>
                <c:pt idx="0">
                  <c:v>4</c:v>
                </c:pt>
                <c:pt idx="1">
                  <c:v>23</c:v>
                </c:pt>
                <c:pt idx="2">
                  <c:v>42</c:v>
                </c:pt>
                <c:pt idx="3">
                  <c:v>61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8-4914-A83F-A38F9C6AFB21}"/>
            </c:ext>
          </c:extLst>
        </c:ser>
        <c:ser>
          <c:idx val="2"/>
          <c:order val="2"/>
          <c:tx>
            <c:strRef>
              <c:f>Sheet1!$D$50</c:f>
              <c:strCache>
                <c:ptCount val="1"/>
                <c:pt idx="0">
                  <c:v>y[PredictedOLS]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Sheet1!$D$51:$D$55</c:f>
              <c:numCache>
                <c:formatCode>General</c:formatCode>
                <c:ptCount val="5"/>
                <c:pt idx="0">
                  <c:v>-3.1999999999999922</c:v>
                </c:pt>
                <c:pt idx="1">
                  <c:v>16.000000000000007</c:v>
                </c:pt>
                <c:pt idx="2">
                  <c:v>35.200000000000003</c:v>
                </c:pt>
                <c:pt idx="3">
                  <c:v>54.400000000000006</c:v>
                </c:pt>
                <c:pt idx="4">
                  <c:v>73.600000000000009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8-4914-A83F-A38F9C6AF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92767"/>
        <c:axId val="912294431"/>
      </c:lineChart>
      <c:catAx>
        <c:axId val="91229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94431"/>
        <c:crosses val="autoZero"/>
        <c:auto val="1"/>
        <c:lblAlgn val="ctr"/>
        <c:lblOffset val="100"/>
        <c:noMultiLvlLbl val="0"/>
      </c:catAx>
      <c:valAx>
        <c:axId val="9122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9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35983</xdr:colOff>
      <xdr:row>17</xdr:row>
      <xdr:rowOff>8465</xdr:rowOff>
    </xdr:from>
    <xdr:to>
      <xdr:col>11</xdr:col>
      <xdr:colOff>436035</xdr:colOff>
      <xdr:row>26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85778B-647A-4BC8-B87A-1F4AD1BF3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738715</xdr:colOff>
      <xdr:row>26</xdr:row>
      <xdr:rowOff>21167</xdr:rowOff>
    </xdr:from>
    <xdr:to>
      <xdr:col>13</xdr:col>
      <xdr:colOff>239182</xdr:colOff>
      <xdr:row>41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9CFC78-F630-443A-B8F4-ADFF920D7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74082</xdr:colOff>
      <xdr:row>49</xdr:row>
      <xdr:rowOff>71966</xdr:rowOff>
    </xdr:from>
    <xdr:to>
      <xdr:col>9</xdr:col>
      <xdr:colOff>234949</xdr:colOff>
      <xdr:row>64</xdr:row>
      <xdr:rowOff>76199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458ED8-C1D7-41FE-9416-49214E7EA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23282</xdr:colOff>
      <xdr:row>49</xdr:row>
      <xdr:rowOff>93133</xdr:rowOff>
    </xdr:from>
    <xdr:to>
      <xdr:col>17</xdr:col>
      <xdr:colOff>91016</xdr:colOff>
      <xdr:row>64</xdr:row>
      <xdr:rowOff>84666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1CBA14-9672-4159-BECD-C520204C5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owardsdatascience.com/mathematics-for-machine-learning-linear-regression-least-square-regression-de09cf53757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topLeftCell="A16" workbookViewId="0">
      <selection activeCell="G39" sqref="G39"/>
    </sheetView>
  </sheetViews>
  <sheetFormatPr defaultRowHeight="14.35" x14ac:dyDescent="0.5"/>
  <cols>
    <col min="1" max="1" width="12.9375" bestFit="1" customWidth="1"/>
    <col min="3" max="3" width="12.46875" bestFit="1" customWidth="1"/>
    <col min="4" max="4" width="13.703125" customWidth="1"/>
    <col min="5" max="5" width="11.703125" customWidth="1"/>
    <col min="6" max="6" width="14" customWidth="1"/>
    <col min="7" max="7" width="24.703125" customWidth="1"/>
    <col min="8" max="9" width="18.29296875" customWidth="1"/>
  </cols>
  <sheetData>
    <row r="1" spans="2:8" x14ac:dyDescent="0.5">
      <c r="B1" t="s">
        <v>0</v>
      </c>
      <c r="C1" t="s">
        <v>9</v>
      </c>
      <c r="D1" t="s">
        <v>1</v>
      </c>
      <c r="E1" t="s">
        <v>2</v>
      </c>
      <c r="F1" t="s">
        <v>3</v>
      </c>
      <c r="G1" t="s">
        <v>4</v>
      </c>
      <c r="H1" t="s">
        <v>10</v>
      </c>
    </row>
    <row r="2" spans="2:8" x14ac:dyDescent="0.5">
      <c r="B2">
        <v>95</v>
      </c>
      <c r="C2">
        <v>85</v>
      </c>
      <c r="D2">
        <f>B2-AVERAGE(B2:B6)</f>
        <v>17</v>
      </c>
      <c r="E2">
        <f>C2-AVERAGE(C2:C6)</f>
        <v>9</v>
      </c>
      <c r="F2">
        <f>D2*D2</f>
        <v>289</v>
      </c>
      <c r="G2">
        <f>D2*E2</f>
        <v>153</v>
      </c>
      <c r="H2">
        <f>G8*B2+G9</f>
        <v>81.94649955237243</v>
      </c>
    </row>
    <row r="3" spans="2:8" x14ac:dyDescent="0.5">
      <c r="B3">
        <v>85</v>
      </c>
      <c r="C3">
        <v>90</v>
      </c>
      <c r="D3">
        <f t="shared" ref="D3:D6" si="0">B3-AVERAGE(B3:B7)</f>
        <v>6</v>
      </c>
      <c r="E3">
        <f t="shared" ref="E3:E6" si="1">C3-AVERAGE(C3:C7)</f>
        <v>16.25</v>
      </c>
      <c r="F3">
        <f t="shared" ref="F3:F6" si="2">D3*D3</f>
        <v>36</v>
      </c>
      <c r="G3">
        <f t="shared" ref="G3:G6" si="3">D3*E3</f>
        <v>97.5</v>
      </c>
      <c r="H3">
        <v>80.398499999999999</v>
      </c>
    </row>
    <row r="4" spans="2:8" x14ac:dyDescent="0.5">
      <c r="B4">
        <v>80</v>
      </c>
      <c r="C4">
        <v>70</v>
      </c>
      <c r="D4">
        <f t="shared" si="0"/>
        <v>2.5</v>
      </c>
      <c r="E4">
        <f t="shared" si="1"/>
        <v>1.6666666666666714</v>
      </c>
      <c r="F4">
        <f t="shared" si="2"/>
        <v>6.25</v>
      </c>
      <c r="G4">
        <f t="shared" si="3"/>
        <v>4.1666666666666785</v>
      </c>
      <c r="H4">
        <v>77.254000000000005</v>
      </c>
    </row>
    <row r="5" spans="2:8" x14ac:dyDescent="0.5">
      <c r="B5">
        <v>70</v>
      </c>
      <c r="C5">
        <v>65</v>
      </c>
      <c r="D5">
        <f t="shared" si="0"/>
        <v>-6.6666666666666714</v>
      </c>
      <c r="E5">
        <f t="shared" si="1"/>
        <v>-2.5</v>
      </c>
      <c r="F5">
        <f t="shared" si="2"/>
        <v>44.444444444444507</v>
      </c>
      <c r="G5">
        <f t="shared" si="3"/>
        <v>16.666666666666679</v>
      </c>
      <c r="H5">
        <v>70.965000000000003</v>
      </c>
    </row>
    <row r="6" spans="2:8" x14ac:dyDescent="0.5">
      <c r="B6">
        <v>60</v>
      </c>
      <c r="C6">
        <v>70</v>
      </c>
      <c r="D6">
        <f t="shared" si="0"/>
        <v>-20</v>
      </c>
      <c r="E6">
        <f t="shared" si="1"/>
        <v>0</v>
      </c>
      <c r="F6">
        <f t="shared" si="2"/>
        <v>400</v>
      </c>
      <c r="G6">
        <f t="shared" si="3"/>
        <v>0</v>
      </c>
      <c r="H6">
        <v>64.676000000000002</v>
      </c>
    </row>
    <row r="7" spans="2:8" x14ac:dyDescent="0.5">
      <c r="B7">
        <v>100</v>
      </c>
      <c r="F7">
        <f>SUM(F2:F6)</f>
        <v>775.69444444444457</v>
      </c>
      <c r="G7">
        <f>SUM(G2:G6)</f>
        <v>271.33333333333337</v>
      </c>
    </row>
    <row r="8" spans="2:8" x14ac:dyDescent="0.5">
      <c r="F8" t="s">
        <v>5</v>
      </c>
      <c r="G8">
        <f>G7/F7</f>
        <v>0.34979409131602507</v>
      </c>
    </row>
    <row r="9" spans="2:8" x14ac:dyDescent="0.5">
      <c r="F9" t="s">
        <v>6</v>
      </c>
      <c r="G9">
        <f>AVERAGE(C2:C6)-G8*AVERAGE(B2:B6)</f>
        <v>48.716060877350046</v>
      </c>
    </row>
    <row r="11" spans="2:8" x14ac:dyDescent="0.5">
      <c r="F11" t="s">
        <v>7</v>
      </c>
      <c r="G11" t="s">
        <v>8</v>
      </c>
    </row>
    <row r="12" spans="2:8" x14ac:dyDescent="0.5">
      <c r="G12">
        <f>0.6289*60+26.942</f>
        <v>64.676000000000002</v>
      </c>
    </row>
    <row r="15" spans="2:8" x14ac:dyDescent="0.5">
      <c r="F15">
        <f>(0.62)*(100)+26.942</f>
        <v>88.942000000000007</v>
      </c>
    </row>
    <row r="17" spans="1:9" ht="14.7" thickBot="1" x14ac:dyDescent="0.55000000000000004"/>
    <row r="18" spans="1:9" ht="16" thickBot="1" x14ac:dyDescent="0.6">
      <c r="B18" s="25" t="s">
        <v>12</v>
      </c>
      <c r="C18" s="26"/>
      <c r="D18" s="26"/>
      <c r="E18" s="26"/>
      <c r="F18" s="26"/>
      <c r="G18" s="26"/>
      <c r="H18" s="27"/>
      <c r="I18" s="28"/>
    </row>
    <row r="19" spans="1:9" ht="14.7" thickBot="1" x14ac:dyDescent="0.55000000000000004">
      <c r="B19" s="3" t="s">
        <v>0</v>
      </c>
      <c r="C19" s="5" t="s">
        <v>9</v>
      </c>
      <c r="D19" s="4" t="s">
        <v>1</v>
      </c>
      <c r="E19" s="4" t="s">
        <v>2</v>
      </c>
      <c r="F19" s="4" t="s">
        <v>3</v>
      </c>
      <c r="G19" s="4" t="s">
        <v>4</v>
      </c>
      <c r="H19" s="21" t="s">
        <v>31</v>
      </c>
      <c r="I19" s="29"/>
    </row>
    <row r="20" spans="1:9" x14ac:dyDescent="0.5">
      <c r="A20" t="s">
        <v>16</v>
      </c>
      <c r="B20" s="6">
        <v>1</v>
      </c>
      <c r="C20" s="19">
        <v>4</v>
      </c>
      <c r="D20" s="7">
        <f>B20-B$25</f>
        <v>-2</v>
      </c>
      <c r="E20" s="7">
        <f>C20-C$25</f>
        <v>-31.200000000000003</v>
      </c>
      <c r="F20" s="7">
        <f>D20*D20</f>
        <v>4</v>
      </c>
      <c r="G20" s="7">
        <f>D20*E20</f>
        <v>62.400000000000006</v>
      </c>
      <c r="H20" s="22">
        <f>G$27*B20+G$28</f>
        <v>-3.1999999999999922</v>
      </c>
      <c r="I20" s="29"/>
    </row>
    <row r="21" spans="1:9" x14ac:dyDescent="0.5">
      <c r="A21" t="s">
        <v>17</v>
      </c>
      <c r="B21" s="9">
        <v>2</v>
      </c>
      <c r="C21" s="17">
        <v>12</v>
      </c>
      <c r="D21" s="10">
        <f t="shared" ref="D21:D24" si="4">B21-B$25</f>
        <v>-1</v>
      </c>
      <c r="E21" s="10">
        <f t="shared" ref="E21:E24" si="5">C21-C$25</f>
        <v>-23.200000000000003</v>
      </c>
      <c r="F21" s="10">
        <f t="shared" ref="F21:F24" si="6">D21*D21</f>
        <v>1</v>
      </c>
      <c r="G21" s="10">
        <f t="shared" ref="G21:G24" si="7">D21*E21</f>
        <v>23.200000000000003</v>
      </c>
      <c r="H21" s="23">
        <f t="shared" ref="H21:H24" si="8">G$27*B21+G$28</f>
        <v>16.000000000000007</v>
      </c>
      <c r="I21" s="29"/>
    </row>
    <row r="22" spans="1:9" x14ac:dyDescent="0.5">
      <c r="A22" t="s">
        <v>18</v>
      </c>
      <c r="B22" s="9">
        <v>3</v>
      </c>
      <c r="C22" s="17">
        <v>28</v>
      </c>
      <c r="D22" s="10">
        <f t="shared" si="4"/>
        <v>0</v>
      </c>
      <c r="E22" s="10">
        <f t="shared" si="5"/>
        <v>-7.2000000000000028</v>
      </c>
      <c r="F22" s="10">
        <f t="shared" si="6"/>
        <v>0</v>
      </c>
      <c r="G22" s="10">
        <f t="shared" si="7"/>
        <v>0</v>
      </c>
      <c r="H22" s="23">
        <f t="shared" si="8"/>
        <v>35.200000000000003</v>
      </c>
      <c r="I22" s="29"/>
    </row>
    <row r="23" spans="1:9" x14ac:dyDescent="0.5">
      <c r="A23" t="s">
        <v>19</v>
      </c>
      <c r="B23" s="9">
        <v>4</v>
      </c>
      <c r="C23" s="17">
        <v>52</v>
      </c>
      <c r="D23" s="10">
        <f t="shared" si="4"/>
        <v>1</v>
      </c>
      <c r="E23" s="10">
        <f t="shared" si="5"/>
        <v>16.799999999999997</v>
      </c>
      <c r="F23" s="10">
        <f t="shared" si="6"/>
        <v>1</v>
      </c>
      <c r="G23" s="10">
        <f t="shared" si="7"/>
        <v>16.799999999999997</v>
      </c>
      <c r="H23" s="23">
        <f t="shared" si="8"/>
        <v>54.400000000000006</v>
      </c>
      <c r="I23" s="29"/>
    </row>
    <row r="24" spans="1:9" ht="14.7" thickBot="1" x14ac:dyDescent="0.55000000000000004">
      <c r="A24" t="s">
        <v>20</v>
      </c>
      <c r="B24" s="11">
        <v>5</v>
      </c>
      <c r="C24" s="20">
        <v>80</v>
      </c>
      <c r="D24" s="12">
        <f t="shared" si="4"/>
        <v>2</v>
      </c>
      <c r="E24" s="12">
        <f t="shared" si="5"/>
        <v>44.8</v>
      </c>
      <c r="F24" s="12">
        <f t="shared" si="6"/>
        <v>4</v>
      </c>
      <c r="G24" s="12">
        <f t="shared" si="7"/>
        <v>89.6</v>
      </c>
      <c r="H24" s="24">
        <f t="shared" si="8"/>
        <v>73.600000000000009</v>
      </c>
      <c r="I24" s="29"/>
    </row>
    <row r="25" spans="1:9" ht="14.7" thickBot="1" x14ac:dyDescent="0.55000000000000004">
      <c r="B25" s="3">
        <f>AVERAGE(B20:B24)</f>
        <v>3</v>
      </c>
      <c r="C25" s="4">
        <f>AVERAGE(C20:C24)</f>
        <v>35.200000000000003</v>
      </c>
      <c r="D25" s="14"/>
      <c r="E25" s="14"/>
      <c r="F25" s="4">
        <f>SUM(F20:F24)</f>
        <v>10</v>
      </c>
      <c r="G25" s="4">
        <f>SUM(G20:G24)</f>
        <v>192</v>
      </c>
      <c r="H25" s="15"/>
      <c r="I25" s="10"/>
    </row>
    <row r="26" spans="1:9" ht="14.7" thickBot="1" x14ac:dyDescent="0.55000000000000004"/>
    <row r="27" spans="1:9" x14ac:dyDescent="0.5">
      <c r="F27" s="16" t="s">
        <v>5</v>
      </c>
      <c r="G27" s="8">
        <f>G25/F25</f>
        <v>19.2</v>
      </c>
    </row>
    <row r="28" spans="1:9" ht="14.7" thickBot="1" x14ac:dyDescent="0.55000000000000004">
      <c r="F28" s="18" t="s">
        <v>6</v>
      </c>
      <c r="G28" s="13">
        <f>C25-G27*B25</f>
        <v>-22.399999999999991</v>
      </c>
    </row>
    <row r="29" spans="1:9" x14ac:dyDescent="0.5">
      <c r="F29" s="9"/>
      <c r="G29" s="17"/>
    </row>
    <row r="30" spans="1:9" ht="14.7" thickBot="1" x14ac:dyDescent="0.55000000000000004">
      <c r="F30" s="18" t="s">
        <v>7</v>
      </c>
      <c r="G30" s="13" t="s">
        <v>15</v>
      </c>
    </row>
    <row r="49" spans="1:7" ht="16" thickBot="1" x14ac:dyDescent="0.6">
      <c r="A49" s="31" t="s">
        <v>32</v>
      </c>
      <c r="B49" s="32"/>
      <c r="C49" s="33"/>
      <c r="D49" s="30"/>
      <c r="E49" s="30"/>
      <c r="F49" s="30"/>
      <c r="G49" s="30"/>
    </row>
    <row r="50" spans="1:7" x14ac:dyDescent="0.5">
      <c r="A50" s="34" t="s">
        <v>0</v>
      </c>
      <c r="B50" s="35" t="s">
        <v>9</v>
      </c>
      <c r="C50" s="44" t="s">
        <v>33</v>
      </c>
      <c r="D50" s="22" t="s">
        <v>31</v>
      </c>
      <c r="E50" s="29"/>
      <c r="F50" s="29"/>
      <c r="G50" s="10"/>
    </row>
    <row r="51" spans="1:7" x14ac:dyDescent="0.5">
      <c r="A51" s="9">
        <v>1</v>
      </c>
      <c r="B51" s="10">
        <v>4</v>
      </c>
      <c r="C51" s="45">
        <f>19*A51-15</f>
        <v>4</v>
      </c>
      <c r="D51" s="46">
        <v>-3.1999999999999922</v>
      </c>
      <c r="E51" s="10"/>
      <c r="F51" s="10"/>
      <c r="G51" s="10"/>
    </row>
    <row r="52" spans="1:7" x14ac:dyDescent="0.5">
      <c r="A52" s="9">
        <v>2</v>
      </c>
      <c r="B52" s="10">
        <v>12</v>
      </c>
      <c r="C52" s="45">
        <f t="shared" ref="C52:C55" si="9">19*A52-15</f>
        <v>23</v>
      </c>
      <c r="D52" s="46">
        <v>16.000000000000007</v>
      </c>
      <c r="E52" s="10"/>
      <c r="F52" s="10"/>
      <c r="G52" s="10"/>
    </row>
    <row r="53" spans="1:7" x14ac:dyDescent="0.5">
      <c r="A53" s="9">
        <v>3</v>
      </c>
      <c r="B53" s="10">
        <v>28</v>
      </c>
      <c r="C53" s="45">
        <f t="shared" si="9"/>
        <v>42</v>
      </c>
      <c r="D53" s="46">
        <v>35.200000000000003</v>
      </c>
      <c r="E53" s="10"/>
      <c r="F53" s="10"/>
      <c r="G53" s="10"/>
    </row>
    <row r="54" spans="1:7" x14ac:dyDescent="0.5">
      <c r="A54" s="9">
        <v>4</v>
      </c>
      <c r="B54" s="10">
        <v>52</v>
      </c>
      <c r="C54" s="45">
        <f t="shared" si="9"/>
        <v>61</v>
      </c>
      <c r="D54" s="46">
        <v>54.400000000000006</v>
      </c>
      <c r="E54" s="10"/>
      <c r="F54" s="10"/>
      <c r="G54" s="10"/>
    </row>
    <row r="55" spans="1:7" ht="14.7" thickBot="1" x14ac:dyDescent="0.55000000000000004">
      <c r="A55" s="11">
        <v>5</v>
      </c>
      <c r="B55" s="12">
        <v>80</v>
      </c>
      <c r="C55" s="45">
        <f t="shared" si="9"/>
        <v>80</v>
      </c>
      <c r="D55" s="47">
        <v>73.600000000000009</v>
      </c>
      <c r="E55" s="10"/>
      <c r="F55" s="10"/>
    </row>
    <row r="56" spans="1:7" ht="14.7" thickBot="1" x14ac:dyDescent="0.55000000000000004">
      <c r="A56" s="3">
        <f>AVERAGE(A51:A55)</f>
        <v>3</v>
      </c>
      <c r="B56" s="4">
        <f>AVERAGE(B51:B55)</f>
        <v>35.200000000000003</v>
      </c>
      <c r="C56" s="36"/>
      <c r="D56" s="10"/>
      <c r="E56" s="29"/>
      <c r="F56" s="29"/>
      <c r="G56" s="10"/>
    </row>
    <row r="57" spans="1:7" ht="14.7" thickBot="1" x14ac:dyDescent="0.55000000000000004"/>
    <row r="58" spans="1:7" ht="14.35" customHeight="1" x14ac:dyDescent="0.5">
      <c r="A58" s="37" t="s">
        <v>21</v>
      </c>
      <c r="B58" s="38"/>
      <c r="C58" s="38"/>
      <c r="D58" s="41" t="s">
        <v>29</v>
      </c>
      <c r="E58" s="42"/>
      <c r="F58" s="43"/>
    </row>
    <row r="59" spans="1:7" x14ac:dyDescent="0.5">
      <c r="A59" s="9"/>
      <c r="B59" s="10"/>
      <c r="C59" s="10"/>
      <c r="D59" s="9"/>
      <c r="E59" s="10"/>
      <c r="F59" s="17"/>
    </row>
    <row r="60" spans="1:7" x14ac:dyDescent="0.5">
      <c r="A60" s="9" t="s">
        <v>22</v>
      </c>
      <c r="B60" s="10" t="s">
        <v>23</v>
      </c>
      <c r="C60" s="10"/>
      <c r="D60" s="9" t="s">
        <v>25</v>
      </c>
      <c r="E60" s="10" t="s">
        <v>26</v>
      </c>
      <c r="F60" s="17"/>
    </row>
    <row r="61" spans="1:7" x14ac:dyDescent="0.5">
      <c r="A61" s="9"/>
      <c r="B61" s="10"/>
      <c r="C61" s="10"/>
      <c r="D61" s="9"/>
      <c r="E61" s="10"/>
      <c r="F61" s="17"/>
    </row>
    <row r="62" spans="1:7" x14ac:dyDescent="0.5">
      <c r="A62" s="9" t="s">
        <v>5</v>
      </c>
      <c r="B62" s="39" t="s">
        <v>24</v>
      </c>
      <c r="C62" s="39"/>
      <c r="D62" s="9"/>
      <c r="E62" s="10" t="s">
        <v>27</v>
      </c>
      <c r="F62" s="17"/>
    </row>
    <row r="63" spans="1:7" ht="14.7" thickBot="1" x14ac:dyDescent="0.55000000000000004">
      <c r="A63" s="18" t="s">
        <v>5</v>
      </c>
      <c r="B63" s="40">
        <f>((80-4) / (5-1))</f>
        <v>19</v>
      </c>
      <c r="C63" s="12"/>
      <c r="D63" s="9"/>
      <c r="E63" s="10" t="s">
        <v>28</v>
      </c>
      <c r="F63" s="17"/>
    </row>
    <row r="64" spans="1:7" ht="14.7" thickBot="1" x14ac:dyDescent="0.55000000000000004">
      <c r="D64" s="11"/>
      <c r="E64" s="40" t="s">
        <v>30</v>
      </c>
      <c r="F64" s="20"/>
    </row>
  </sheetData>
  <mergeCells count="5">
    <mergeCell ref="D58:F58"/>
    <mergeCell ref="B18:H18"/>
    <mergeCell ref="B62:C62"/>
    <mergeCell ref="A58:C58"/>
    <mergeCell ref="A49:C4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A10" sqref="A10"/>
    </sheetView>
  </sheetViews>
  <sheetFormatPr defaultRowHeight="14.35" x14ac:dyDescent="0.5"/>
  <cols>
    <col min="1" max="1" width="49.87890625" customWidth="1"/>
  </cols>
  <sheetData>
    <row r="1" spans="1:1" x14ac:dyDescent="0.5">
      <c r="A1" s="1" t="s">
        <v>11</v>
      </c>
    </row>
    <row r="3" spans="1:1" x14ac:dyDescent="0.5">
      <c r="A3" s="1" t="s">
        <v>14</v>
      </c>
    </row>
    <row r="10" spans="1:1" x14ac:dyDescent="0.5">
      <c r="A10" s="2" t="s">
        <v>13</v>
      </c>
    </row>
  </sheetData>
  <hyperlinks>
    <hyperlink ref="A10" r:id="rId1" xr:uid="{00000000-0004-0000-0100-000000000000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821CE75B23BF46AB411B5C28915765" ma:contentTypeVersion="0" ma:contentTypeDescription="Create a new document." ma:contentTypeScope="" ma:versionID="99f1cf4c3aadf698710487f3cd02551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959D2D-A653-442F-B140-C5374362E9B2}"/>
</file>

<file path=customXml/itemProps2.xml><?xml version="1.0" encoding="utf-8"?>
<ds:datastoreItem xmlns:ds="http://schemas.openxmlformats.org/officeDocument/2006/customXml" ds:itemID="{D3992EFB-6542-4328-8510-097F3981A129}"/>
</file>

<file path=customXml/itemProps3.xml><?xml version="1.0" encoding="utf-8"?>
<ds:datastoreItem xmlns:ds="http://schemas.openxmlformats.org/officeDocument/2006/customXml" ds:itemID="{DBFE61E1-1FA2-4DEE-AE91-7BEBFE9B07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 Mittapalli, Vishnuvardhan EX1</dc:creator>
  <cp:lastModifiedBy>Priyanka</cp:lastModifiedBy>
  <dcterms:created xsi:type="dcterms:W3CDTF">2019-08-22T08:43:27Z</dcterms:created>
  <dcterms:modified xsi:type="dcterms:W3CDTF">2021-02-23T07:52:30Z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0x01010099821CE75B23BF46AB411B5C28915765</vt:lpwstr>
  </property>
</Properties>
</file>