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payn\Desktop\JP MyCloud SYNC\Business Files\JPSI\Sensata\2023 OFFLOAD Collab\Ford\GWC AF Disputes\"/>
    </mc:Choice>
  </mc:AlternateContent>
  <xr:revisionPtr revIDLastSave="0" documentId="13_ncr:1_{48DAE051-9497-4618-91BF-5EEEEE3F2EA2}" xr6:coauthVersionLast="47" xr6:coauthVersionMax="47" xr10:uidLastSave="{00000000-0000-0000-0000-000000000000}"/>
  <bookViews>
    <workbookView xWindow="-120" yWindow="-120" windowWidth="29040" windowHeight="15720" xr2:uid="{6E99400F-A872-44CC-8B7D-97028181845B}"/>
  </bookViews>
  <sheets>
    <sheet name="Disputed Claims" sheetId="1" r:id="rId1"/>
    <sheet name="AF% Adjusted Prop" sheetId="2" r:id="rId2"/>
  </sheets>
  <externalReferences>
    <externalReference r:id="rId3"/>
  </externalReferences>
  <definedNames>
    <definedName name="_xlnm._FilterDatabase" localSheetId="0" hidden="1">'Disputed Claims'!$A$1:$BH$676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7" i="1" l="1"/>
  <c r="G7" i="2" s="1"/>
  <c r="N5" i="2"/>
  <c r="J5" i="2"/>
  <c r="I5" i="2"/>
  <c r="H5" i="2"/>
  <c r="G5" i="2"/>
  <c r="F5" i="2"/>
  <c r="E5" i="2"/>
  <c r="D5" i="2"/>
  <c r="C5" i="2"/>
  <c r="L3" i="2"/>
  <c r="E677" i="1"/>
  <c r="E7" i="2" s="1"/>
  <c r="D677" i="1"/>
  <c r="D7" i="2" s="1"/>
  <c r="C677" i="1"/>
  <c r="C7" i="2" s="1"/>
  <c r="J404" i="1"/>
  <c r="J501" i="1"/>
  <c r="J518" i="1"/>
  <c r="J278" i="1"/>
  <c r="J386" i="1"/>
  <c r="J567" i="1"/>
  <c r="J523" i="1"/>
  <c r="J450" i="1"/>
  <c r="J537" i="1"/>
  <c r="J456" i="1"/>
  <c r="J614" i="1"/>
  <c r="J392" i="1"/>
  <c r="J451" i="1"/>
  <c r="J288" i="1"/>
  <c r="J442" i="1"/>
  <c r="J459" i="1"/>
  <c r="J495" i="1"/>
  <c r="J521" i="1"/>
  <c r="J595" i="1"/>
  <c r="J395" i="1"/>
  <c r="J426" i="1"/>
  <c r="J483" i="1"/>
  <c r="J662" i="1"/>
  <c r="J399" i="1"/>
  <c r="J566" i="1"/>
  <c r="J582" i="1"/>
  <c r="J580" i="1"/>
  <c r="J340" i="1"/>
  <c r="J301" i="1"/>
  <c r="J620" i="1"/>
  <c r="J627" i="1"/>
  <c r="J335" i="1"/>
  <c r="J599" i="1"/>
  <c r="J536" i="1"/>
  <c r="J646" i="1"/>
  <c r="J594" i="1"/>
  <c r="J319" i="1"/>
  <c r="J571" i="1"/>
  <c r="J357" i="1"/>
  <c r="J376" i="1"/>
  <c r="J286" i="1"/>
  <c r="J601" i="1"/>
  <c r="J535" i="1"/>
  <c r="J334" i="1"/>
  <c r="J481" i="1"/>
  <c r="J638" i="1"/>
  <c r="J435" i="1"/>
  <c r="J649" i="1"/>
  <c r="J613" i="1"/>
  <c r="J479" i="1"/>
  <c r="J558" i="1"/>
  <c r="J573" i="1"/>
  <c r="J454" i="1"/>
  <c r="J670" i="1"/>
  <c r="J664" i="1"/>
  <c r="J317" i="1"/>
  <c r="J305" i="1"/>
  <c r="J330" i="1"/>
  <c r="J298" i="1"/>
  <c r="J551" i="1"/>
  <c r="J324" i="1"/>
  <c r="J500" i="1"/>
  <c r="J462" i="1"/>
  <c r="J360" i="1"/>
  <c r="J243" i="1"/>
  <c r="J673" i="1"/>
  <c r="J643" i="1"/>
  <c r="J268" i="1"/>
  <c r="J389" i="1"/>
  <c r="J581" i="1"/>
  <c r="J528" i="1"/>
  <c r="J416" i="1"/>
  <c r="J663" i="1"/>
  <c r="J58" i="1"/>
  <c r="J225" i="1"/>
  <c r="J562" i="1"/>
  <c r="J511" i="1"/>
  <c r="J118" i="1"/>
  <c r="J408" i="1"/>
  <c r="J512" i="1"/>
  <c r="J358" i="1"/>
  <c r="J623" i="1"/>
  <c r="J524" i="1"/>
  <c r="J496" i="1"/>
  <c r="J658" i="1"/>
  <c r="J622" i="1"/>
  <c r="J652" i="1"/>
  <c r="J221" i="1"/>
  <c r="J591" i="1"/>
  <c r="J636" i="1"/>
  <c r="J665" i="1"/>
  <c r="AF550" i="1"/>
  <c r="J550" i="1"/>
  <c r="J423" i="1"/>
  <c r="J642" i="1"/>
  <c r="J631" i="1"/>
  <c r="J366" i="1"/>
  <c r="J491" i="1"/>
  <c r="J540" i="1"/>
  <c r="J321" i="1"/>
  <c r="J391" i="1"/>
  <c r="J637" i="1"/>
  <c r="J410" i="1"/>
  <c r="J356" i="1"/>
  <c r="J502" i="1"/>
  <c r="J532" i="1"/>
  <c r="J236" i="1"/>
  <c r="J538" i="1"/>
  <c r="J625" i="1"/>
  <c r="J468" i="1"/>
  <c r="J472" i="1"/>
  <c r="J474" i="1"/>
  <c r="J648" i="1"/>
  <c r="J407" i="1"/>
  <c r="J353" i="1"/>
  <c r="J655" i="1"/>
  <c r="J660" i="1"/>
  <c r="J329" i="1"/>
  <c r="J617" i="1"/>
  <c r="J561" i="1"/>
  <c r="J586" i="1"/>
  <c r="J484" i="1"/>
  <c r="J671" i="1"/>
  <c r="J294" i="1"/>
  <c r="J640" i="1"/>
  <c r="J498" i="1"/>
  <c r="J612" i="1"/>
  <c r="J576" i="1"/>
  <c r="J650" i="1"/>
  <c r="J316" i="1"/>
  <c r="J674" i="1"/>
  <c r="J539" i="1"/>
  <c r="J543" i="1"/>
  <c r="J628" i="1"/>
  <c r="J672" i="1"/>
  <c r="J590" i="1"/>
  <c r="J546" i="1"/>
  <c r="J470" i="1"/>
  <c r="J384" i="1"/>
  <c r="J486" i="1"/>
  <c r="J559" i="1"/>
  <c r="J517" i="1"/>
  <c r="J421" i="1"/>
  <c r="J516" i="1"/>
  <c r="J515" i="1"/>
  <c r="J465" i="1"/>
  <c r="J572" i="1"/>
  <c r="J477" i="1"/>
  <c r="J630" i="1"/>
  <c r="J607" i="1"/>
  <c r="J583" i="1"/>
  <c r="J355" i="1"/>
  <c r="J656" i="1"/>
  <c r="J654" i="1"/>
  <c r="J553" i="1"/>
  <c r="J432" i="1"/>
  <c r="J587" i="1"/>
  <c r="J560" i="1"/>
  <c r="J618" i="1"/>
  <c r="J428" i="1"/>
  <c r="J615" i="1"/>
  <c r="J621" i="1"/>
  <c r="J549" i="1"/>
  <c r="J482" i="1"/>
  <c r="J218" i="1"/>
  <c r="J548" i="1"/>
  <c r="J544" i="1"/>
  <c r="J629" i="1"/>
  <c r="J669" i="1"/>
  <c r="J661" i="1"/>
  <c r="J403" i="1"/>
  <c r="J633" i="1"/>
  <c r="J644" i="1"/>
  <c r="J513" i="1"/>
  <c r="J598" i="1"/>
  <c r="J578" i="1"/>
  <c r="J604" i="1"/>
  <c r="J494" i="1"/>
  <c r="J574" i="1"/>
  <c r="J497" i="1"/>
  <c r="J624" i="1"/>
  <c r="J464" i="1"/>
  <c r="J556" i="1"/>
  <c r="J493" i="1"/>
  <c r="J588" i="1"/>
  <c r="J449" i="1"/>
  <c r="J639" i="1"/>
  <c r="J309" i="1"/>
  <c r="J584" i="1"/>
  <c r="J565" i="1"/>
  <c r="J492" i="1"/>
  <c r="J337" i="1"/>
  <c r="J593" i="1"/>
  <c r="J626" i="1"/>
  <c r="J653" i="1"/>
  <c r="J201" i="1"/>
  <c r="J461" i="1"/>
  <c r="J575" i="1"/>
  <c r="J505" i="1"/>
  <c r="J460" i="1"/>
  <c r="J397" i="1"/>
  <c r="J393" i="1"/>
  <c r="J632" i="1"/>
  <c r="J634" i="1"/>
  <c r="J420" i="1"/>
  <c r="J619" i="1"/>
  <c r="J610" i="1"/>
  <c r="J163" i="1"/>
  <c r="J554" i="1"/>
  <c r="J676" i="1"/>
  <c r="J254" i="1"/>
  <c r="J585" i="1"/>
  <c r="J609" i="1"/>
  <c r="J514" i="1"/>
  <c r="J478" i="1"/>
  <c r="J419" i="1"/>
  <c r="J635" i="1"/>
  <c r="J606" i="1"/>
  <c r="J552" i="1"/>
  <c r="J259" i="1"/>
  <c r="J370" i="1"/>
  <c r="J603" i="1"/>
  <c r="J255" i="1"/>
  <c r="J541" i="1"/>
  <c r="J568" i="1"/>
  <c r="J647" i="1"/>
  <c r="J510" i="1"/>
  <c r="J226" i="1"/>
  <c r="J641" i="1"/>
  <c r="J579" i="1"/>
  <c r="J480" i="1"/>
  <c r="J564" i="1"/>
  <c r="J323" i="1"/>
  <c r="J555" i="1"/>
  <c r="J659" i="1"/>
  <c r="J333" i="1"/>
  <c r="J645" i="1"/>
  <c r="J444" i="1"/>
  <c r="J338" i="1"/>
  <c r="J490" i="1"/>
  <c r="J471" i="1"/>
  <c r="J476" i="1"/>
  <c r="J557" i="1"/>
  <c r="J542" i="1"/>
  <c r="J244" i="1"/>
  <c r="J657" i="1"/>
  <c r="J666" i="1"/>
  <c r="J322" i="1"/>
  <c r="J277" i="1"/>
  <c r="J616" i="1"/>
  <c r="J651" i="1"/>
  <c r="J545" i="1"/>
  <c r="J363" i="1"/>
  <c r="J417" i="1"/>
  <c r="J411" i="1"/>
  <c r="J675" i="1"/>
  <c r="J234" i="1"/>
  <c r="J487" i="1"/>
  <c r="J608" i="1"/>
  <c r="J531" i="1"/>
  <c r="J263" i="1"/>
  <c r="J440" i="1"/>
  <c r="J530" i="1"/>
  <c r="J249" i="1"/>
  <c r="J110" i="1"/>
  <c r="J368" i="1"/>
  <c r="J414" i="1"/>
  <c r="J388" i="1"/>
  <c r="J369" i="1"/>
  <c r="J529" i="1"/>
  <c r="J519" i="1"/>
  <c r="J251" i="1"/>
  <c r="J596" i="1"/>
  <c r="J602" i="1"/>
  <c r="J205" i="1"/>
  <c r="J668" i="1"/>
  <c r="J589" i="1"/>
  <c r="J269" i="1"/>
  <c r="J569" i="1"/>
  <c r="J139" i="1"/>
  <c r="J597" i="1"/>
  <c r="J592" i="1"/>
  <c r="J611" i="1"/>
  <c r="J577" i="1"/>
  <c r="J605" i="1"/>
  <c r="J473" i="1"/>
  <c r="J600" i="1"/>
  <c r="J547" i="1"/>
  <c r="J534" i="1"/>
  <c r="J563" i="1"/>
  <c r="J422" i="1"/>
  <c r="J520" i="1"/>
  <c r="J89" i="1"/>
  <c r="J127" i="1"/>
  <c r="J469" i="1"/>
  <c r="J171" i="1"/>
  <c r="J455" i="1"/>
  <c r="J378" i="1"/>
  <c r="J347" i="1"/>
  <c r="J46" i="1"/>
  <c r="J223" i="1"/>
  <c r="J59" i="1"/>
  <c r="J522" i="1"/>
  <c r="J310" i="1"/>
  <c r="J40" i="1"/>
  <c r="J250" i="1"/>
  <c r="J94" i="1"/>
  <c r="J289" i="1"/>
  <c r="J296" i="1"/>
  <c r="J149" i="1"/>
  <c r="J204" i="1"/>
  <c r="J271" i="1"/>
  <c r="J526" i="1"/>
  <c r="J175" i="1"/>
  <c r="J382" i="1"/>
  <c r="J402" i="1"/>
  <c r="J282" i="1"/>
  <c r="J311" i="1"/>
  <c r="J119" i="1"/>
  <c r="J351" i="1"/>
  <c r="J220" i="1"/>
  <c r="J346" i="1"/>
  <c r="J385" i="1"/>
  <c r="J258" i="1"/>
  <c r="J153" i="1"/>
  <c r="J117" i="1"/>
  <c r="J232" i="1"/>
  <c r="J235" i="1"/>
  <c r="J427" i="1"/>
  <c r="J287" i="1"/>
  <c r="J273" i="1"/>
  <c r="J103" i="1"/>
  <c r="J383" i="1"/>
  <c r="J425" i="1"/>
  <c r="J170" i="1"/>
  <c r="J485" i="1"/>
  <c r="J424" i="1"/>
  <c r="J281" i="1"/>
  <c r="J274" i="1"/>
  <c r="J141" i="1"/>
  <c r="J499" i="1"/>
  <c r="J413" i="1"/>
  <c r="J194" i="1"/>
  <c r="J109" i="1"/>
  <c r="J406" i="1"/>
  <c r="J187" i="1"/>
  <c r="J122" i="1"/>
  <c r="J195" i="1"/>
  <c r="J295" i="1"/>
  <c r="J503" i="1"/>
  <c r="J35" i="1"/>
  <c r="J150" i="1"/>
  <c r="J276" i="1"/>
  <c r="J533" i="1"/>
  <c r="J85" i="1"/>
  <c r="J342" i="1"/>
  <c r="J299" i="1"/>
  <c r="J37" i="1"/>
  <c r="J219" i="1"/>
  <c r="J326" i="1"/>
  <c r="J315" i="1"/>
  <c r="J132" i="1"/>
  <c r="J126" i="1"/>
  <c r="J151" i="1"/>
  <c r="J190" i="1"/>
  <c r="J359" i="1"/>
  <c r="J436" i="1"/>
  <c r="J178" i="1"/>
  <c r="J453" i="1"/>
  <c r="J166" i="1"/>
  <c r="J527" i="1"/>
  <c r="J365" i="1"/>
  <c r="J73" i="1"/>
  <c r="J34" i="1"/>
  <c r="J104" i="1"/>
  <c r="J306" i="1"/>
  <c r="J488" i="1"/>
  <c r="J52" i="1"/>
  <c r="J345" i="1"/>
  <c r="J242" i="1"/>
  <c r="J56" i="1"/>
  <c r="J47" i="1"/>
  <c r="J379" i="1"/>
  <c r="J313" i="1"/>
  <c r="J61" i="1"/>
  <c r="J213" i="1"/>
  <c r="J350" i="1"/>
  <c r="J371" i="1"/>
  <c r="J300" i="1"/>
  <c r="J447" i="1"/>
  <c r="J377" i="1"/>
  <c r="J285" i="1"/>
  <c r="J504" i="1"/>
  <c r="J252" i="1"/>
  <c r="AD431" i="1"/>
  <c r="J431" i="1"/>
  <c r="J394" i="1"/>
  <c r="J230" i="1"/>
  <c r="J367" i="1"/>
  <c r="J66" i="1"/>
  <c r="J506" i="1"/>
  <c r="J275" i="1"/>
  <c r="J343" i="1"/>
  <c r="J362" i="1"/>
  <c r="J303" i="1"/>
  <c r="J128" i="1"/>
  <c r="J260" i="1"/>
  <c r="J99" i="1"/>
  <c r="J77" i="1"/>
  <c r="J123" i="1"/>
  <c r="J133" i="1"/>
  <c r="J158" i="1"/>
  <c r="J331" i="1"/>
  <c r="J430" i="1"/>
  <c r="J68" i="1"/>
  <c r="J446" i="1"/>
  <c r="J43" i="1"/>
  <c r="J283" i="1"/>
  <c r="J247" i="1"/>
  <c r="J437" i="1"/>
  <c r="J106" i="1"/>
  <c r="J304" i="1"/>
  <c r="J457" i="1"/>
  <c r="J290" i="1"/>
  <c r="J181" i="1"/>
  <c r="J241" i="1"/>
  <c r="J120" i="1"/>
  <c r="J448" i="1"/>
  <c r="J78" i="1"/>
  <c r="J186" i="1"/>
  <c r="J199" i="1"/>
  <c r="J267" i="1"/>
  <c r="J667" i="1"/>
  <c r="J396" i="1"/>
  <c r="J261" i="1"/>
  <c r="J372" i="1"/>
  <c r="J209" i="1"/>
  <c r="J361" i="1"/>
  <c r="J184" i="1"/>
  <c r="J257" i="1"/>
  <c r="J429" i="1"/>
  <c r="J400" i="1"/>
  <c r="J206" i="1"/>
  <c r="J71" i="1"/>
  <c r="J463" i="1"/>
  <c r="J265" i="1"/>
  <c r="J332" i="1"/>
  <c r="J297" i="1"/>
  <c r="J245" i="1"/>
  <c r="J434" i="1"/>
  <c r="J318" i="1"/>
  <c r="J53" i="1"/>
  <c r="J86" i="1"/>
  <c r="J100" i="1"/>
  <c r="J458" i="1"/>
  <c r="J135" i="1"/>
  <c r="J164" i="1"/>
  <c r="J339" i="1"/>
  <c r="J229" i="1"/>
  <c r="J238" i="1"/>
  <c r="J227" i="1"/>
  <c r="J95" i="1"/>
  <c r="J136" i="1"/>
  <c r="J443" i="1"/>
  <c r="J409" i="1"/>
  <c r="J67" i="1"/>
  <c r="J439" i="1"/>
  <c r="J256" i="1"/>
  <c r="J115" i="1"/>
  <c r="J418" i="1"/>
  <c r="J233" i="1"/>
  <c r="J272" i="1"/>
  <c r="J349" i="1"/>
  <c r="J49" i="1"/>
  <c r="J325" i="1"/>
  <c r="J160" i="1"/>
  <c r="J228" i="1"/>
  <c r="J445" i="1"/>
  <c r="J489" i="1"/>
  <c r="J147" i="1"/>
  <c r="J198" i="1"/>
  <c r="J162" i="1"/>
  <c r="J293" i="1"/>
  <c r="J328" i="1"/>
  <c r="J177" i="1"/>
  <c r="J525" i="1"/>
  <c r="J314" i="1"/>
  <c r="J112" i="1"/>
  <c r="J266" i="1"/>
  <c r="J452" i="1"/>
  <c r="J57" i="1"/>
  <c r="J344" i="1"/>
  <c r="J105" i="1"/>
  <c r="J69" i="1"/>
  <c r="J165" i="1"/>
  <c r="J55" i="1"/>
  <c r="J433" i="1"/>
  <c r="J292" i="1"/>
  <c r="J284" i="1"/>
  <c r="J508" i="1"/>
  <c r="J8" i="1"/>
  <c r="J143" i="1"/>
  <c r="J26" i="1"/>
  <c r="J381" i="1"/>
  <c r="J364" i="1"/>
  <c r="J30" i="1"/>
  <c r="J156" i="1"/>
  <c r="J348" i="1"/>
  <c r="J215" i="1"/>
  <c r="J327" i="1"/>
  <c r="J84" i="1"/>
  <c r="J60" i="1"/>
  <c r="J116" i="1"/>
  <c r="J81" i="1"/>
  <c r="J83" i="1"/>
  <c r="J87" i="1"/>
  <c r="J193" i="1"/>
  <c r="J50" i="1"/>
  <c r="J320" i="1"/>
  <c r="J307" i="1"/>
  <c r="J203" i="1"/>
  <c r="J134" i="1"/>
  <c r="J39" i="1"/>
  <c r="J191" i="1"/>
  <c r="J70" i="1"/>
  <c r="J91" i="1"/>
  <c r="J173" i="1"/>
  <c r="J131" i="1"/>
  <c r="J51" i="1"/>
  <c r="J157" i="1"/>
  <c r="J44" i="1"/>
  <c r="J45" i="1"/>
  <c r="J108" i="1"/>
  <c r="J148" i="1"/>
  <c r="J138" i="1"/>
  <c r="J291" i="1"/>
  <c r="J140" i="1"/>
  <c r="J20" i="1"/>
  <c r="J415" i="1"/>
  <c r="J102" i="1"/>
  <c r="J352" i="1"/>
  <c r="J33" i="1"/>
  <c r="J155" i="1"/>
  <c r="J222" i="1"/>
  <c r="J63" i="1"/>
  <c r="J19" i="1"/>
  <c r="J507" i="1"/>
  <c r="J10" i="1"/>
  <c r="J76" i="1"/>
  <c r="J509" i="1"/>
  <c r="J279" i="1"/>
  <c r="J88" i="1"/>
  <c r="J172" i="1"/>
  <c r="J72" i="1"/>
  <c r="J336" i="1"/>
  <c r="J62" i="1"/>
  <c r="J130" i="1"/>
  <c r="J48" i="1"/>
  <c r="J441" i="1"/>
  <c r="J146" i="1"/>
  <c r="J302" i="1"/>
  <c r="J93" i="1"/>
  <c r="J390" i="1"/>
  <c r="J12" i="1"/>
  <c r="J11" i="1"/>
  <c r="J182" i="1"/>
  <c r="J137" i="1"/>
  <c r="J21" i="1"/>
  <c r="J214" i="1"/>
  <c r="J82" i="1"/>
  <c r="J111" i="1"/>
  <c r="J211" i="1"/>
  <c r="J475" i="1"/>
  <c r="J467" i="1"/>
  <c r="J354" i="1"/>
  <c r="J183" i="1"/>
  <c r="J374" i="1"/>
  <c r="J92" i="1"/>
  <c r="J176" i="1"/>
  <c r="J248" i="1"/>
  <c r="J401" i="1"/>
  <c r="J398" i="1"/>
  <c r="J280" i="1"/>
  <c r="J75" i="1"/>
  <c r="J64" i="1"/>
  <c r="J192" i="1"/>
  <c r="J124" i="1"/>
  <c r="J145" i="1"/>
  <c r="J113" i="1"/>
  <c r="J262" i="1"/>
  <c r="J144" i="1"/>
  <c r="J312" i="1"/>
  <c r="J341" i="1"/>
  <c r="J180" i="1"/>
  <c r="J159" i="1"/>
  <c r="J167" i="1"/>
  <c r="J14" i="1"/>
  <c r="J387" i="1"/>
  <c r="J239" i="1"/>
  <c r="J231" i="1"/>
  <c r="J405" i="1"/>
  <c r="J54" i="1"/>
  <c r="J189" i="1"/>
  <c r="J96" i="1"/>
  <c r="J154" i="1"/>
  <c r="J101" i="1"/>
  <c r="J197" i="1"/>
  <c r="J97" i="1"/>
  <c r="J200" i="1"/>
  <c r="J114" i="1"/>
  <c r="J125" i="1"/>
  <c r="J79" i="1"/>
  <c r="J570" i="1"/>
  <c r="J169" i="1"/>
  <c r="J98" i="1"/>
  <c r="J270" i="1"/>
  <c r="J142" i="1"/>
  <c r="J246" i="1"/>
  <c r="J179" i="1"/>
  <c r="J216" i="1"/>
  <c r="J41" i="1"/>
  <c r="J438" i="1"/>
  <c r="J412" i="1"/>
  <c r="J129" i="1"/>
  <c r="J308" i="1"/>
  <c r="J240" i="1"/>
  <c r="J212" i="1"/>
  <c r="J107" i="1"/>
  <c r="J121" i="1"/>
  <c r="J74" i="1"/>
  <c r="J210" i="1"/>
  <c r="J380" i="1"/>
  <c r="J16" i="1"/>
  <c r="J28" i="1"/>
  <c r="J196" i="1"/>
  <c r="J38" i="1"/>
  <c r="J17" i="1"/>
  <c r="J65" i="1"/>
  <c r="J373" i="1"/>
  <c r="J217" i="1"/>
  <c r="J375" i="1"/>
  <c r="J29" i="1"/>
  <c r="J27" i="1"/>
  <c r="J237" i="1"/>
  <c r="J23" i="1"/>
  <c r="J32" i="1"/>
  <c r="J188" i="1"/>
  <c r="J168" i="1"/>
  <c r="J80" i="1"/>
  <c r="J161" i="1"/>
  <c r="J36" i="1"/>
  <c r="J13" i="1"/>
  <c r="J152" i="1"/>
  <c r="J264" i="1"/>
  <c r="J466" i="1"/>
  <c r="J207" i="1"/>
  <c r="J224" i="1"/>
  <c r="J25" i="1"/>
  <c r="J31" i="1"/>
  <c r="J253" i="1"/>
  <c r="J4" i="1"/>
  <c r="J677" i="1" s="1"/>
  <c r="J7" i="2" s="1"/>
  <c r="J90" i="1"/>
  <c r="J42" i="1"/>
  <c r="J24" i="1"/>
  <c r="J185" i="1"/>
  <c r="J2" i="1"/>
  <c r="J9" i="1"/>
  <c r="J7" i="1"/>
  <c r="J202" i="1"/>
  <c r="J22" i="1"/>
  <c r="J18" i="1"/>
  <c r="J174" i="1"/>
  <c r="J208" i="1"/>
  <c r="J15" i="1"/>
  <c r="J6" i="1"/>
  <c r="J3" i="1"/>
  <c r="J5" i="1"/>
  <c r="C9" i="2" l="1"/>
  <c r="D9" i="2"/>
  <c r="E9" i="2"/>
  <c r="G9" i="2"/>
  <c r="K9" i="2"/>
  <c r="K5" i="2"/>
  <c r="L5" i="2" s="1"/>
  <c r="M5" i="2" s="1"/>
  <c r="O5" i="2" s="1"/>
  <c r="J9" i="2"/>
  <c r="M9" i="2" s="1"/>
  <c r="O9" i="2" s="1"/>
</calcChain>
</file>

<file path=xl/sharedStrings.xml><?xml version="1.0" encoding="utf-8"?>
<sst xmlns="http://schemas.openxmlformats.org/spreadsheetml/2006/main" count="10749" uniqueCount="2670">
  <si>
    <t>Model Year</t>
  </si>
  <si>
    <t>Labor Hours</t>
  </si>
  <si>
    <t>Labor hours adjusted to .4 per sensor</t>
  </si>
  <si>
    <t>Material Cost adjusted to 64.47 per sensor</t>
  </si>
  <si>
    <t>Part MarkUp Adjusted to 18.42 per sensor</t>
  </si>
  <si>
    <t>Misc. Amt (total)</t>
  </si>
  <si>
    <t>Custom Column</t>
  </si>
  <si>
    <t>Customer Paid Amount</t>
  </si>
  <si>
    <t>Repair Dealer Paid Amount</t>
  </si>
  <si>
    <t>Total Cost Gross</t>
  </si>
  <si>
    <t>Claim Key</t>
  </si>
  <si>
    <t>VIN</t>
  </si>
  <si>
    <t>Repair Dealer Code</t>
  </si>
  <si>
    <t>Document Number</t>
  </si>
  <si>
    <t>Part Num Full OB (Causal)</t>
  </si>
  <si>
    <t>Part Num Prefix (Causal)</t>
  </si>
  <si>
    <t>Part Num Base (Causal)</t>
  </si>
  <si>
    <t>Part Num Suffix (Causal)</t>
  </si>
  <si>
    <t>Vehicle Line AWS</t>
  </si>
  <si>
    <t>Mileage</t>
  </si>
  <si>
    <t>Load Date</t>
  </si>
  <si>
    <t>Repair Date</t>
  </si>
  <si>
    <t>Repair Dealer State</t>
  </si>
  <si>
    <t>Country Repaired</t>
  </si>
  <si>
    <t>Region Repaired</t>
  </si>
  <si>
    <t>Production Date</t>
  </si>
  <si>
    <t>Warranty Start Date</t>
  </si>
  <si>
    <t>Country Sold</t>
  </si>
  <si>
    <t>Customer Concern Code</t>
  </si>
  <si>
    <t>Customer Comments</t>
  </si>
  <si>
    <t>Condition Code</t>
  </si>
  <si>
    <t>Technician Comments</t>
  </si>
  <si>
    <t>Part Install Date</t>
  </si>
  <si>
    <t>Transaction Code</t>
  </si>
  <si>
    <t>Part Quantity</t>
  </si>
  <si>
    <t>Original Labor Cost</t>
  </si>
  <si>
    <t>Original Material Cost</t>
  </si>
  <si>
    <t>Original Part MarkUp Adjusted to 18.42 per sensor</t>
  </si>
  <si>
    <t>2FMPK4G83GBB01842</t>
  </si>
  <si>
    <t>K0J15</t>
  </si>
  <si>
    <t>F2GZ-1A189-G</t>
  </si>
  <si>
    <t>F2GZ</t>
  </si>
  <si>
    <t>1A189</t>
  </si>
  <si>
    <t>G</t>
  </si>
  <si>
    <t>Q1</t>
  </si>
  <si>
    <t>*</t>
  </si>
  <si>
    <t>QAT</t>
  </si>
  <si>
    <t>WD</t>
  </si>
  <si>
    <t>A40</t>
  </si>
  <si>
    <t>CHECK TIRE PRESSURE LIGHT IS ON.</t>
  </si>
  <si>
    <t>VERIFIED CUSTOMER CONCERN.FOUND DTC B124D.AS PER DTC PERFORMED PPT .B1=YES;FOUND DTC B124D,B2=YES,B3=NO,,B4=YES;INFLATED ALL TIRE WITH SAME PRESSURE BUT STILL CONCERN,TRAINED ALL 4 TPMS FOUND FRONT LH &amp; REAR LH TPM NOT RESPONDING,REPLACED FRONT LH &amp; REAR LH TIRE PRESSURE SENSOR TESTED CONCERN R</t>
  </si>
  <si>
    <t>01-JAN-0001</t>
  </si>
  <si>
    <t>E84</t>
  </si>
  <si>
    <t>2FMPK4K85GBB98954</t>
  </si>
  <si>
    <t>K0T29</t>
  </si>
  <si>
    <t>ARE</t>
  </si>
  <si>
    <t>IM</t>
  </si>
  <si>
    <t>Check for tyre pressure sensor fault message appears in cluster</t>
  </si>
  <si>
    <t>Concern verified tyre pressure warning light is appears in cluster.Carried out tpms training found frontlhs sensor not training due to internal faulty.Replaced front lhs Tpms</t>
  </si>
  <si>
    <t>1FM5K8D80HGB36707</t>
  </si>
  <si>
    <t>U2</t>
  </si>
  <si>
    <t>Check tyre sensor fault msg comes on the display</t>
  </si>
  <si>
    <t>VERIFIED THE CONCERN,VISUALY INSPECTED NO ACCIDENT OR DAMAGE NOTICED.CARRIED OUT IDS SELF TEST NO DTC RETRIVED. CHECKED OASIS NO TSB OR SSM. CHECKED ALL TYRE PRESSURE FOUND OK CARRIED OUT TRAIN TPMS SENSOR NOTICED FRONT RH TPMS NOT TRAIN CONFIRMED FRONT RH TPMS SENSOR FAULTY.REPLACED FRONT RH TPMS.CONCERN RESOLVED.</t>
  </si>
  <si>
    <t>2FMTK5A37JBC17621</t>
  </si>
  <si>
    <t>NZ</t>
  </si>
  <si>
    <t>NZL</t>
  </si>
  <si>
    <t>TPMS WARNING ON DASH</t>
  </si>
  <si>
    <t>CONFIRM FAULT. TEST TPMS SYSTEM, FOUND INTERNAL FAILURE OF R/R TPMS SENSOR. REMOVE AND REPLACE R/R TPMS SENSOR AND CODE TO VEHICLE, ALL OK</t>
  </si>
  <si>
    <t>5LMJJ3LT4JEL21433</t>
  </si>
  <si>
    <t>HC3Z-1A189-F</t>
  </si>
  <si>
    <t>HC3Z</t>
  </si>
  <si>
    <t>F</t>
  </si>
  <si>
    <t>B4</t>
  </si>
  <si>
    <t>WA</t>
  </si>
  <si>
    <t>USA</t>
  </si>
  <si>
    <t>NA</t>
  </si>
  <si>
    <t>RECALIBRATE TPMS, IF CALIBRATION FAILS, PLEASE DIAGNOSE</t>
  </si>
  <si>
    <t>performed tpms relearn and found right front tpms didnt train, performed ids to verify that right front tpms is out of range replaced right front tpms, relearned tpms all 4 (good at this time)</t>
  </si>
  <si>
    <t>1FM5K8FH0JGC09481</t>
  </si>
  <si>
    <t>N4P521</t>
  </si>
  <si>
    <t>CN</t>
  </si>
  <si>
    <t>CHN</t>
  </si>
  <si>
    <t>CHECK THE DRIVING FRONT WHEEL TIRE PRESSURE ALERT</t>
  </si>
  <si>
    <t>Check that the fault exists. Sometimes there is no tire pressure display on the two front wheels. After rematching, the fault still exists. After checking the two front tire pressure sensors for good appearance and no abnormalities, the vehicle was not modified and the problem was solved after replacing the two front tire pressure sensor assemblies.</t>
  </si>
  <si>
    <t>1FM5K8FH1JGC37371</t>
  </si>
  <si>
    <t>A1B03</t>
  </si>
  <si>
    <t>D0795401</t>
  </si>
  <si>
    <t>KOR</t>
  </si>
  <si>
    <t>I am hesitant that the drivers seat rear tire is not recognized by air pressure.</t>
  </si>
  <si>
    <t>Symptom check - The rear tire pressure does not recognize. Reference WSM204-04ATSB, SSM, GSBNo FSA - b124d:02 confirmed when I am dtc. When I check the tpms diagnosis and test, pinpoint b check. b1:No-&gt;b2:yes (st.</t>
  </si>
  <si>
    <t>1FMJU2AT2JEA12387</t>
  </si>
  <si>
    <t>JL3Z</t>
  </si>
  <si>
    <t>12A650</t>
  </si>
  <si>
    <t>ARANP</t>
  </si>
  <si>
    <t>B3</t>
  </si>
  <si>
    <t>NJ</t>
  </si>
  <si>
    <t>E29</t>
  </si>
  <si>
    <t>CUSTOMER STATES C/S CHECK FOR AUTO START STOP WONT TURN BACK ON A T LIGHT</t>
  </si>
  <si>
    <t>TEST DROVE AND VERIFIED DURING STOP/START EVENT, ENGINE DOES NOT RESTART. PERFORMED SELF TEST. P164C IN PCM. PERFORMED PPT AA. FOUND ALL SYSTEMS WORKING, HOWEVER CONCERN IS DUE TO INTERNAL PCM CALCULATION FAULT. RVC CODE RL2P0FXKD2VX6. PPT DID NOT GIVE OPTION FOR RETRIEVING RVC, HAD TO USE RVC ASSISTANCE FORM FOR CODE. REPLACED PCM. PERFORMED PATS RESET AND MISFIRE RELEARN. POST TEST DROVE. STOP/START IS WORKING PROPERLY NOW. CONCERN FIXED. PERFORMED PID DATA TEST DURING TEST DRIVE TO MAKE SURE ALL STOP/START RELATED PARAMETERS ARE WITHIN SPEC.</t>
  </si>
  <si>
    <t>S07</t>
  </si>
  <si>
    <t>2LMPJ6KR9JBL13901</t>
  </si>
  <si>
    <t>MX</t>
  </si>
  <si>
    <t>AR</t>
  </si>
  <si>
    <t>CUST SAYS TIRE SENSOR FAULT LIGHT IS ON</t>
  </si>
  <si>
    <t>VERIFY CONCERN SCAN FOR DTC`S F/C B124D LEFTREAR TIRE WOULD NOT RESPOND, REPLACED LEFTREAR TIRE SENSOR NO DAMGE FOUND &amp; RESET TIRES</t>
  </si>
  <si>
    <t>1FM5K8D82JGA22617</t>
  </si>
  <si>
    <t>K0T27</t>
  </si>
  <si>
    <t>Tire pressure monitoring sensor fault message appeared in IPC.</t>
  </si>
  <si>
    <t>Carried out tire training RR RH TPMS not responding due to sensor internal failure.Replaced RR RH TPMS.</t>
  </si>
  <si>
    <t>1FM5K8FH8JGA44702</t>
  </si>
  <si>
    <t>A0B66</t>
  </si>
  <si>
    <t>H4733402</t>
  </si>
  <si>
    <t>Front tire sensor or greater message is said to be illuminated</t>
  </si>
  <si>
    <t>I cannot see Symptom- Current Warning Light. When checking diagnostics, B124D is verified upon a failure code. If OASIS is confirmed, no relevant document. WSM 204-04B is generated, and PPT B1 No B1182 is not generated by B2 No. B3.</t>
  </si>
  <si>
    <t>5LMJJ2LT1JEL03448</t>
  </si>
  <si>
    <t>OH</t>
  </si>
  <si>
    <t>CUSTOMER STATES TPMS LIGHT IS ON ADVISE.</t>
  </si>
  <si>
    <t>VERIFIED AND DIAG CUSTOMERS CONCERN TPMS LIGHT ON. DID A TPMS RELEARN AND FOUND THAT THE RF TIRE SENSOR DID NOT RESPOND OR RELEARN. NEEDS AN RF SENSOR REPLACED TO CORRECT CONCERN. REPLACED THE RF SENSOR. RETRAINED ALL TIRES AND ALL RELEARNED. TPMS SYSTEM OPERATING AS INTENDED</t>
  </si>
  <si>
    <t>1000D</t>
  </si>
  <si>
    <t>5LMJJ2LT0KEL13468</t>
  </si>
  <si>
    <t>B8019</t>
  </si>
  <si>
    <t>TPMS-91-*</t>
  </si>
  <si>
    <t>E</t>
  </si>
  <si>
    <t>ON</t>
  </si>
  <si>
    <t>CAN</t>
  </si>
  <si>
    <t>TB6</t>
  </si>
  <si>
    <t>CHECK CAUSE OF THE RIGHT REAR TIRE LOOSING AIR.</t>
  </si>
  <si>
    <t>CHECK RIGHT REAR TIRE VALVE STEM LEAKING .REPLACE VALVE STEM &amp; SET PRESSURES OK.</t>
  </si>
  <si>
    <t>5LMJJ2TT1KEL21613</t>
  </si>
  <si>
    <t>694362E</t>
  </si>
  <si>
    <t>FL</t>
  </si>
  <si>
    <t>DURING INSPECTION FOUND LEFT REAR TPMS SENSORFAULTY</t>
  </si>
  <si>
    <t>REPLACED TPMS SENOR AND RESET</t>
  </si>
  <si>
    <t>5LMJJ2LT3KEL20608</t>
  </si>
  <si>
    <t>A1090</t>
  </si>
  <si>
    <t>TPMS light is on</t>
  </si>
  <si>
    <t>vreify concern, inpect and replace drivers valve stem and reset tire pressures</t>
  </si>
  <si>
    <t>2LMPJ8L94KBL12862</t>
  </si>
  <si>
    <t>TPMS-75-*</t>
  </si>
  <si>
    <t>C</t>
  </si>
  <si>
    <t>front passenger tire slow leak</t>
  </si>
  <si>
    <t>verify concern , inspect and found leak at right front valve stem, replace and set tire pressures</t>
  </si>
  <si>
    <t>5LMJJ2RT8KEL20756</t>
  </si>
  <si>
    <t>N24017</t>
  </si>
  <si>
    <t>The customer feedback that the tire pressure of the two front tires is not displayed</t>
  </si>
  <si>
    <t>After checking at my shop, and confirming that as stated by the customer, the computer checked that there was a DTC B124D Tire Pressure Sensor, and the tire pressure could not be learned, it was determined that there was a failure of the two front tire pressure sensors, and two front tire pressure sensors were replaced.</t>
  </si>
  <si>
    <t>2LMPJ8L93KBL59834</t>
  </si>
  <si>
    <t>N2P033</t>
  </si>
  <si>
    <t>CHECK THE INSTRUMENT GAUGE INDICATOR FOR TIRE PRESSURE SENSOR FAULTS</t>
  </si>
  <si>
    <t>When the customer came to check the instrument panel, it showed the tire pressure sensor malfunction. The repair technician detected DTC B124D:02-8A-BCM tire pressure sensor general signal failed and the left rear tire pressure failed to be displayed on the instrument panel. The left rear tire pressure sensor could not be matched with the tire pressure matcher successfully. The left rear tire pressure sensor was removed and checked for no man-made damage to it. After replacing the left rear tire pressure sensor, a fault was resolved.</t>
  </si>
  <si>
    <t>5LMJJ2LT3KEL19751</t>
  </si>
  <si>
    <t>GA</t>
  </si>
  <si>
    <t>customer says the tire pressure monitor fault warning keeps coming on, thinks it`s saying the issue is w/ the driver`s side rear sensor- check &amp; advise</t>
  </si>
  <si>
    <t>CP 1A189 CCC A40 CC 42 1552AA .5HR VERIFIED CONCERN. USING SCAN TOOL FOUND LEFT REAR TPMS SENSOR NOT FUNCTIONING PROPERLY. REMOVED LEFT REAR WHEEL AND TIRE ASSEMBLY, REMOVED TIRE FROM WHEEL, REMOVED TPMS SENSOR FROM WHEEL, PERFORMED VISUAL INSPECTION AND FOUND NO EXTERNAL DAMAGE TO SENSOR. SCANNED SENSOR OFF WHEEL AND FOUND TO BE NON RESPONSIVE. REPLACED FAULTY SENSOR WITH NEW SENSOR, INSTALLED ONTO WHEEL, MOUNTED TIRE TO WHEEL, BALANCED ASSEMBLY, INSTALLED ASSEMBLY ONTO VEHICLE, PERFORMED TPMS RELEARN PROCEDURE, TEST DROVE TO VERIFY REPAIR. VEHICLE FUNCTIONING PROPERLY AT THIS TIME.</t>
  </si>
  <si>
    <t>5LMJJ2LT6KEL03432</t>
  </si>
  <si>
    <t>MO</t>
  </si>
  <si>
    <t>OTHER DRIVER REAR TPMS SENSOR</t>
  </si>
  <si>
    <t>upon fixing flat repair found tpms sensor is bad, replaced tpms sensor, retrained tires, all is working as should</t>
  </si>
  <si>
    <t>2LMPJ6LP4KBL35271</t>
  </si>
  <si>
    <t>725670B</t>
  </si>
  <si>
    <t>CUSTOMER STATE TIRE PRESSURE SENSOR FAULT</t>
  </si>
  <si>
    <t>VERIFIED CONCERN, FOUND CODE B214D PERFORMED PINPOINT TEST B1 YES, B2 YES, B3 YES, B4 FOUND LEFT FRONT AND LEFT REAR SENSORS FAILED. REMOVED TIRES AND INSTALLED NEW SENSORS, REASSEMBLED AND PERFORMED TEST DRIVE, LIGHT IS OFF AT THIS TIME</t>
  </si>
  <si>
    <t>2FMTK5KA2KBB28585</t>
  </si>
  <si>
    <t>S17828</t>
  </si>
  <si>
    <t>AU</t>
  </si>
  <si>
    <t>AUS</t>
  </si>
  <si>
    <t>CHECK FOR TYRE PRESSURE WARNING LIGHT ON DASH.  HAVE UPLOADED PHOTOS OF SENSORS. NO OP CODE FOR SENSOR HAVE USE 1999X 0.4.</t>
  </si>
  <si>
    <t>CHECKED AND CONFIRMED - INSPECTED AND FOUND LHR TYRE PRESSURE SENSOR TO HAVE AN INTERNAL FAULT.REMOVED AND REPLACED WITH NEW SENSOR  AS NEEDED AND PROGRAMMED.ALL OK.</t>
  </si>
  <si>
    <t>5LMJJ2LTXKEL13400</t>
  </si>
  <si>
    <t>A8017</t>
  </si>
  <si>
    <t>Wheels &amp; Tires -- right rear tire is losing air</t>
  </si>
  <si>
    <t>D8</t>
  </si>
  <si>
    <t>...., verified concern and found valve stem leaking. removed and replaced valve stem as required. re-set pressure and trained. all ok</t>
  </si>
  <si>
    <t>2LMPJ8L96KBL17724</t>
  </si>
  <si>
    <t>B8169</t>
  </si>
  <si>
    <t>CHECK AND REPORT ON L R TIRE LOOSING AIR</t>
  </si>
  <si>
    <t>D4</t>
  </si>
  <si>
    <t>CONFIRM LOW TIRE PRESSURE LIGHT IS ON CHECKED ALL PRESSURE S FOUND LR TIRE LOW CHECKED FOR LEAK USING SOAPY WATER FOUND VALVE STEM LEAKING REPLACED STEM AND RECHECKED NOW OK 1007AA .4</t>
  </si>
  <si>
    <t>1FM5K8F86KGB30141</t>
  </si>
  <si>
    <t>W0B34</t>
  </si>
  <si>
    <t>ISR</t>
  </si>
  <si>
    <t>Check engine light troubles</t>
  </si>
  <si>
    <t>TECH HAS DIAGNOSED THE FRONT RIGHT HAND TYRE PRESSURE SENSOR AS MALFUNCTIONED WHICH LED THE TECH TO REPLACE THIS UNIT IN ORDER TO RESOLVE THE CUSTOMER CONCERN</t>
  </si>
  <si>
    <t>5LMJJ3LT6KEL19426</t>
  </si>
  <si>
    <t>CA</t>
  </si>
  <si>
    <t>REPLACE TPMS SENSOR</t>
  </si>
  <si>
    <t>REPLACED TPMS SENSOR</t>
  </si>
  <si>
    <t>5LMJJ2LT7KEL12978</t>
  </si>
  <si>
    <t>SC</t>
  </si>
  <si>
    <t>CUSTOMER STATES TPMS FAULT LIGHT ON.</t>
  </si>
  <si>
    <t>RIGHT FRONT TPMS SENSOR INOPERABLE. WOULD NOT TRAIN. REMOVED AND REPLACED TPMS.</t>
  </si>
  <si>
    <t>5LMJJ3LT5KEL26237</t>
  </si>
  <si>
    <t>KY</t>
  </si>
  <si>
    <t>CHECK PASSENGER SIDE REAR TIRE PRESSURE WARNING STAYS ON</t>
  </si>
  <si>
    <t>COMPLETED INSPECTION, FOUND NO RESPONSE FROM PASSENGER SIDE REAR TPMS SENSOR, RECOMMEND REPLACEMENT, REMOVED AND REPLACED TPMS SENSOR, REPROGRAMMED AND RECHECKED OK</t>
  </si>
  <si>
    <t>5LMJJ2LT9KEL20015</t>
  </si>
  <si>
    <t>254234A</t>
  </si>
  <si>
    <t>OR</t>
  </si>
  <si>
    <t>CUSTOMER STATES TIRE PRESSURE SENSOR FAULT TOPPED OFF AIR PRESSURE AND TRIED RESETTING SENSOR AND WOULD NOT READ LF INSPECT AND ADVISE</t>
  </si>
  <si>
    <t>CONFIRMED CUSTOMERS CONCERN. FOUND LEFT FRONT TPMS SENSOR FAULTY. R&amp;R LEFT FRONT TPMS SENSOR. HOOKED UP DIAGNOSTIC SCAN TOOL AND USED FDRS TO TRAIN TPMS SENSORS. ALL CHECKS OK A TTHIS TIME. NO DAMAGE TO SENSOR</t>
  </si>
  <si>
    <t>2LMPJ8LP9KBL65443</t>
  </si>
  <si>
    <t>MD</t>
  </si>
  <si>
    <t>CUSTOMER STATES TPMS LIGHT HAS BEEN ON SINCE WE REPLACED TIRE BACK IN OCT 2022</t>
  </si>
  <si>
    <t>CUSTOMER STATES TPMS LIGHT HAS BEEN ON SINCE WE REPLACED TIRE BACK IN OCT 2022 FOUND PASSENGER FRONT TPMS WASN`T TRAINING, REPLACED TPMS AND BALANCED TIRE, TPMS TRAINED TO CAR NOW, TPMS LIGHT IS OUT</t>
  </si>
  <si>
    <t>2LMPJ6K93KBL23065</t>
  </si>
  <si>
    <t>AZ</t>
  </si>
  <si>
    <t>CUSTOMER STATES THE TPMS LIGHT HAS COME ON</t>
  </si>
  <si>
    <t>VERIFIED CONCERN PULLED FOR CODES, CODE B124D PRESENT IN BCM REFER TO PPT B, B1=Y,B2=Y,B3=N,B4=Y TO INSTALL NEW TPMS SENSOR FOR THE DRIVER SIDE REAR TIRE SCANNED FOR CODES, PERFORMED PPT B, R/I TIRE, R/R TPMS SENSOR AND PROGRAMED TO VEHICLE, ROAD TESTED TO CHECK FOR PROPER OPERATION, CONCERN IS NO LONGER PRESENT 12651D .2, 12651D45 .3, 1552AA .5</t>
  </si>
  <si>
    <t>2LMPJ6L99KBL18158</t>
  </si>
  <si>
    <t>TN</t>
  </si>
  <si>
    <t>TPMS ALERT KEEPS COMING UP</t>
  </si>
  <si>
    <t>LEFT REAR TIRE MONITOR INACTIVE AND WILL NOT RELEARN REPLACED LEFT REAR TIRE MONITOR AND RECHECK. OPERATING AS DESIGNED</t>
  </si>
  <si>
    <t>5LMJJ2LT5KEL22988</t>
  </si>
  <si>
    <t>A6792</t>
  </si>
  <si>
    <t>329439A</t>
  </si>
  <si>
    <t>TPMS-107-*</t>
  </si>
  <si>
    <t>AB</t>
  </si>
  <si>
    <t>CHECK AND REPORT ON WARNING LIGHT ON DASH</t>
  </si>
  <si>
    <t>VERIFIED CONCERN. HAS TPMS SYSTEM FAULT MESSAGE ON DASH. CHECKED OASIS AND FOUND NOTHING. TRIED TO REPROGRAM TPMS WILL NOT PROGRAM BOTH RH SIDE SENSORS. PERFORMED PPT AND FOUND FAULTY SENSORS. REPLACED FAULTY SENSORS AND RE PROGRAMMED TPMS SYSTEM. ALL OK NOW.</t>
  </si>
  <si>
    <t>2LMPJ8LPXKBL50160</t>
  </si>
  <si>
    <t>A0B78</t>
  </si>
  <si>
    <t>J1919701</t>
  </si>
  <si>
    <t>AIR PRESSURE WARNING LIGHT ILLUMINATED</t>
  </si>
  <si>
    <t>REFER to SYMPTOM - INSTRUMENT PRESSURE SENSOR FUNCTION MESSAGE AND PRESSURE INFORMATION DIAGNOSTIC - FOR TIRE PRESSURE CHECK FOR REAR INFORMATION, REFER to BCM B124D:02 REFER to</t>
  </si>
  <si>
    <t>5LMJJ2LT7KEL14049</t>
  </si>
  <si>
    <t>customer says there`s a message on saying tire pressure monitor fault &amp; the driver front tire has no reading- just a little dash- check &amp; advise</t>
  </si>
  <si>
    <t>CP 1A189 CCC A40 CC 42 LEFT FRONT TPMS SENSOR FAILED VERIFIED CONCERN- ATTEMPTED TRAINING PROCESS FOR LEFT FRONT SENSOR THAT WASN`T READING- FAILED. INSTALLED NEW TPMS. PROGRAMMED NEW TPMS SENSOR ON LEFT FRONT- OPERATING CORRECTLY AT THIS TIME</t>
  </si>
  <si>
    <t>5LMJJ3LT7KEL25509</t>
  </si>
  <si>
    <t>B8401</t>
  </si>
  <si>
    <t>655849B</t>
  </si>
  <si>
    <t>TPMS-42-*</t>
  </si>
  <si>
    <t>TPMS FAULT LIGHT ON</t>
  </si>
  <si>
    <t>REPLACED TMPS SENSOR</t>
  </si>
  <si>
    <t>2LMPJ8LP4KBL57900</t>
  </si>
  <si>
    <t>B6261</t>
  </si>
  <si>
    <t>210279A</t>
  </si>
  <si>
    <t>1A150</t>
  </si>
  <si>
    <t>D/S FRONT TIRE SENSOR READING INCOR RECTLY</t>
  </si>
  <si>
    <t>VERIFIED CUSTOMER CONCERN OF TPMS NOT READING CORRECTLY. UNABLE TO RETRAIN SENSORS WOULD REQUIRES LF SENSOR REPLACEMENT. REPLACED D/S FRONT TPMS SENSOR. PERFORMED TIRE MOUNT AND BALANCE. ADJUSTED TIRE PRESSURE. WHEEL TORQUED TO SPEC VERIFIED BY TECH 1791. RE-TORQUE IN 100KM.</t>
  </si>
  <si>
    <t>1FTER4FHXKLA10522</t>
  </si>
  <si>
    <t>309575B</t>
  </si>
  <si>
    <t>JR3Z</t>
  </si>
  <si>
    <t>JANP</t>
  </si>
  <si>
    <t>R2</t>
  </si>
  <si>
    <t>ID</t>
  </si>
  <si>
    <t>C/S: CUSTOMER HAD A VEHICLE TOWED IN AS IT WILLNOT START. ALL LIGHTS TURN ON AND ALMOST EVERYWARNING LIGHT TURNS ON ON THE CLUSTER BUT WILLNOT FIRE UP THE ENGINE.</t>
  </si>
  <si>
    <t>VERIFIED CUSTOMER CONCERN, FOUND VEHICLE TO BE A NO CRANK NO START. MULTIPLE WARNING MESSAGES WERE FOUND TO BE COMING UP ON THE DISPLAY. PERFORMED PRIMARY CHECKS ON THE VEHICLE. CHECKED BATTERY VOLTAGE AND STATE OF CHARGE. PERFORMED QUICK ELECTRICAL TESTS ON THE STARTER SYSTEM AND WIRING. NO PROBLEMS WERE FOUND. USING FDRS PULLED CODES ON THE VEHICLE. FOUND FOR LOST COMMUNICATION WITH THE PCM. THE PCM WAS FOUND TO NOT BE RESPONDING WHEN PERFORMED A NETWORK TEST. FOLLOWED PINPOINT TEST A SECTION 418-00 A1 YES, A2 YES, A3 NO 0.00, A4 YES .4 OHMS, A5 YES. PERFORMED THIS PINPOINT TEST MULTIPLE TIMES TO VERIFY THE RESULTS. REPLACE THE PCM RVC CODE GENERATED RKCL9L87VBBY4. REPLACED THE PCM BY REMOVING THE BATTERY. REMOVED THE BATTERY JUNCTION BOX. REMOVED THE BRACKETS ALLOWING ACCESS FOR THE PCM REPLACEMENT. INSTALLED NEW PCM AND ATTEMPTED TO PROGRAM TO THE VEHICLE. THE PCM WAS UNABLE TO BE PROGRAMMED TO THE VEHICLE DUE TO IT STILL NOT COMMUNICATING TO THE HIGH SPEED NETWORK. CONTACTED HOTLINE ON WHERE TO GO WITH THE VEHICLE. AS SUGGESTED BY HOTLINE USED ANOTHER FDRS WITH UP TO DATE SOFTWARE TO NO AVAIL. AS DIRECTED USED THE GRX-3590 TO PERFORM A BATTERY TEST AND PASSED. INSPECTED FOR AFTERMARKET COMPONENTS AND VEHICLE WAS FOUND TO HAVE TRAILER BRAKE CONTROLLER. REMOVED THE CONTROLLER. CHECKED TO MAKE SURE THE NETWORK WAS NOT SHORTED TOGETHER OR TO A GROUND. AS DIRECTED AFTER FURTHER COMMUNICATION PERFORMED PINPOINT TESTING QA IN PC/ED. PC/ED PPT QA NOTE 1 DIAGNOSE ALL PCM DTCS. PCM IS NOT CURRENTLY RESPONDING. GO TO WORKSHOP 418-00 AND SYMPTOM CHART TELLS ME TO USE PPT A. A1 YES, A2 YES, A3 NO 0.00 OHMS, A4 C175B-67 TO C2431-20 .4 OHMS, C175B-66 TO C2431-19 .4 OHMS. A5, YES. TESTED ALL POWER AND GROUND CIRCUITS BY LOAD TESTING. ALL CIRCUITS WERE FOUND TO LIGHT THE TEST BULB AS BRIGHT AS DIRECTLY OFF OF THE BATTERY.</t>
  </si>
  <si>
    <t>5LMJJ2LT6KEL15600</t>
  </si>
  <si>
    <t>TX</t>
  </si>
  <si>
    <t>CS TIRE SENSOR FAULT MESSAGE ON</t>
  </si>
  <si>
    <t>CS TIRE SENSOR FAULT MESSAGE IS ON.VERIFIED TIRE SENSOR FAULT MESSAGE IS ON.PROCEED TO TRAIN ALL 4 TIRES. LR TPMS SENSOR WOULD NOT PROGRAM. REPLACED LR TPMS SENSOR. RETRAIN ALL 4 TPMS SENSORS, VEHICLE OK AT THIS TIME.</t>
  </si>
  <si>
    <t>2LMPJ6J90KBL30606</t>
  </si>
  <si>
    <t>DIAGNOSE CLIENT CONCERN Customer reports the tire fault light is on please replace the right rear tpms sensor</t>
  </si>
  <si>
    <t>REPLACEDE AND PROGRAMED NEW TPMS SENSOR IN RIGHT REAR TIRE</t>
  </si>
  <si>
    <t>2LMPJ6L90KBL29954</t>
  </si>
  <si>
    <t>M2558</t>
  </si>
  <si>
    <t>JA</t>
  </si>
  <si>
    <t>MEX</t>
  </si>
  <si>
    <t>rev. turns a low tire signal</t>
  </si>
  <si>
    <t>the front sensor was verified fault, visual inspection ok, test with ids gave b1182 for bcm, oasis without information, workshop manual is consulted according to dtc in precise tests "a" "a1" if - go to "a2" no - go to "a3" if - go to "a4" no - go to "a5" if onlynet were calibrated some of the new sensors installed</t>
  </si>
  <si>
    <t>5LMJJ3LT3KEL19738</t>
  </si>
  <si>
    <t>PA</t>
  </si>
  <si>
    <t>TECH FOUND TIRE PRESSURES FAULT BEC TEST. PIN POINT TEST.</t>
  </si>
  <si>
    <t>TECH FOUND TIRE PRESSURES FAULT BEC TEST. PIN POINT TEST. FOUND RIGHT REAR TPMS FAULTYI NTERNAL FAILUREREPLACED RIGHT REAR TIRE PRESSURESENSOR AND PROGRAMMED</t>
  </si>
  <si>
    <t>1FM5K8GC6LGB55657</t>
  </si>
  <si>
    <t>B8334</t>
  </si>
  <si>
    <t>driver side front slow leak</t>
  </si>
  <si>
    <t>PATCHED DRIVER SIDE VALVE STEM. CHECKED FOR LEAK NO LEAK FOUND PSI SET TO 35 TORQUED TO 150FTLBS CHECKED BY TECH 63</t>
  </si>
  <si>
    <t>5LMJJ2LT6LEL09829</t>
  </si>
  <si>
    <t>B6293</t>
  </si>
  <si>
    <t>810014B</t>
  </si>
  <si>
    <t>CUSTOMER STATES THE REAR PASSENGER TIRE IS ALERTING THAT IT IS LOW WHEN THE TIRES ARE UP TO SPEC, CHECK AND ADVISE</t>
  </si>
  <si>
    <t>CAUSAL # 1A189. 444112 - 1552AA 0.5 HRS. CUSTOMER CONCERN FOR INTERMITTENT TPMS LIGHT WITH PRESSURES OK. CONFIRMED CONCERN FOUND HISTORY CODES FOR LOW TIRE PRESSURE ON RR, PRESSURES ARE EVEN AND ABOVE SPEC. MALFUNCTIONING TPMS SENSOR CONFIRMED. REMOVED RF WHEEL, REMOVED TIRE FROM RIM AND REPLACED SENSOR TO SPEC. AIRED UP TO SPEC AND TORQUED ONTO RF AT SPEC (WAS RR BEFORE ROTATION DURING LMPP) RE-LEARNED TPMS SYSTEM AND VERIFIED PROPER OPERATION. CUSTOMER CONCERN CORRECTED WITH SENSOR REPLACEMENT</t>
  </si>
  <si>
    <t>1FMSK8FH4LGA72874</t>
  </si>
  <si>
    <t>A0C02</t>
  </si>
  <si>
    <t>H0685501</t>
  </si>
  <si>
    <t>JX7Z-1A189-A</t>
  </si>
  <si>
    <t>JX7Z</t>
  </si>
  <si>
    <t>A</t>
  </si>
  <si>
    <t>I heard that the rear tire pressure at the passenger side is broken down --- (Even if I reset it, a message occurs again after 5 minutes, but there is no low air pressure warning light in the instrument panel).</t>
  </si>
  <si>
    <t>INSTALLATION OF THE FRONT PASSENGER REAR PRESSURE -- ILLUMINATION AND VERIFY THE TPMS WARNING LIGHT FOR FDRS DIAGNOSTIC B124D - BCM FAULT CODE VERIFIED AS A SYMPTOMS FAULT BEFORE</t>
  </si>
  <si>
    <t>1FM5K8GC3LGB97672</t>
  </si>
  <si>
    <t>M2041</t>
  </si>
  <si>
    <t>U835661</t>
  </si>
  <si>
    <t>JX7Z-1A189-C</t>
  </si>
  <si>
    <t>Tire Signal Low</t>
  </si>
  <si>
    <t>the customer complaint was verified with a fault present, the oasis is checked without finding the ASC or related TSB, sensor signal is checked using a TPMS tool and it is found that the sensor on the right rear wheel does not send signal due to an internal malfunction, so its required to be replaced to correct the fault. A replacement of the sensor for the right rear wheel was performed with the help of the workshop manual 204-04B, the repaired part is fixed</t>
  </si>
  <si>
    <t>2FMPK4K94LBA27521</t>
  </si>
  <si>
    <t>F2GZ-1A189-A</t>
  </si>
  <si>
    <t>MI</t>
  </si>
  <si>
    <t>TMPS FAULT MESSEGE</t>
  </si>
  <si>
    <t>INSPECTED VEHICLE AND FOUND CODE B124D GENERAL SIGNAL FAULT. FOUND RR TPMS SENSOR FAULTY AND CAUSING TPMS LIGHT TO COME ON. REPLACED RR TPMS SENSOR AND RETRAINED ALL SENSORS. TESTED AFTER REPLACEMENT, CONCERN NO LONGER PRESENT. THIS IS NOT A REPEAT REPAIR AS IT WAS RR SENSOR REPLACED THIS TIME.</t>
  </si>
  <si>
    <t>2FMPK3J9XLBB61798</t>
  </si>
  <si>
    <t>C/S LR TPMS SENSOR DEAD; INSPECT AND ADVISE</t>
  </si>
  <si>
    <t>. REPLACED LR TPMS SENSOR</t>
  </si>
  <si>
    <t>2FMPK4J91LBA97754</t>
  </si>
  <si>
    <t>942867A</t>
  </si>
  <si>
    <t>C/S TIRE SENSOR LIGHT ON, CUST CAN`T SAY IFMONITOR FAULT ON MESSAGE CENTER OR IF JUST TIRELIGHT</t>
  </si>
  <si>
    <t>NO TIRE LIGHT LIGHT WAS ON THE DASHBOARD TIRE PRESSURE WAS GOOD DONE BY 8822/8887 UPDATE 8879 SCANNED CODES, FOUND DTC B124D:02 STORED IN BCM, FOLLOW PPT-B, B1-NO-INTERMITTENT FAULT, DEEMED NOT CORRECT, ATTEMPTED TO TRAIN TPMS SENSOR, LEFT REAR WOULD NOT TRAIN, FOUND PPT-G FOR CONCERN, G1-NO, G2-NO- REPLACED PROBLEM SENSOR, DISMOUNTED WHEEL AND TIRE, REPLACED TPMS SENSOR, MOUNTED WHEEL ON VEHICLE, SET TIRE PRESSURES, SUCCESSFULLY TRAIN TPMS, CONCERN NO LONGER PRESENT</t>
  </si>
  <si>
    <t>1FMJU1LT2LEA27241</t>
  </si>
  <si>
    <t>CUSTOMER STATES TPMS LIGHT ON</t>
  </si>
  <si>
    <t>CONFIRM TPMS LIGHT IS ON DUE TO INTERNAL MALFUNCTION ON R/R TMPS REPLACED R/R TPMS, REBALANCED TIRE AND SET TIRES TO SPEC (RETRAINED TPMS)</t>
  </si>
  <si>
    <t>1FMSK8DHXLGB94285</t>
  </si>
  <si>
    <t>Customer states tire pressure readout is not working properly</t>
  </si>
  <si>
    <t>Verified customer concern. Tire readout not showing proper tire pressures.</t>
  </si>
  <si>
    <t>1FMSK8FH7LGC90906</t>
  </si>
  <si>
    <t>MN</t>
  </si>
  <si>
    <t>C/S BOTH REAR TIRES HAVE A VARY SLOW LEAK. HAD AT A TIRE SHOP AND THEY CHECKED OUT THE LEFT REAR AND COULD NOT FIND A SOURCE OF LEAK. HAS TO FILL EVERY 3 WEEKS AGO. CHECK AND ADVISE</t>
  </si>
  <si>
    <t>42: 1A189. VERIFIED CUSTOMER CONCERN. FOUND LEAK COMING FROM BOTH REAR TIRES VALVES. VALVE STEM NOT SEPARATE FROM SENSOR ASSEMBLY. REPLACED BOTH REAR TPMS SENSORS.</t>
  </si>
  <si>
    <t>1FM5K8HC9LGA25404</t>
  </si>
  <si>
    <t>273114B</t>
  </si>
  <si>
    <t>DRIVER REAR TPMS SENSOR INT NOT EEADING ONLYSDASHS</t>
  </si>
  <si>
    <t>TPMS SENSOR ON DRIVER REAR WAS NOT READING AND WAS RE PLACED</t>
  </si>
  <si>
    <t>1FM5K8AB3LGD18331</t>
  </si>
  <si>
    <t>STATES THAT THE TPMS LIGHT IS ON CHECK AND ADVISE</t>
  </si>
  <si>
    <t>VERIFY TPMS LIGHT ON, B124D FOUND RIGHT FRONTTIRE PRESSURE SENSOR WILL NOT TRAIN. REPLACERIGHT FRONT TPMS SENSOR, SENSOR WILL NOWTRAIL, LIGHT IS OUT. VERIFY REPAIR</t>
  </si>
  <si>
    <t>2FMPK4G99LBA52018</t>
  </si>
  <si>
    <t>B2447</t>
  </si>
  <si>
    <t>QC</t>
  </si>
  <si>
    <t>discovered when performing the maintenance inspection valve flows on the original wheel.</t>
  </si>
  <si>
    <t>Front right wheel tpms valve has never been removed but the nets do not screw down to the end, factory damage. I have replaced the valve, install it on 1 mags 18 inches to activate the tpms.</t>
  </si>
  <si>
    <t>1FTER4FH8LLA69358</t>
  </si>
  <si>
    <t>B6352</t>
  </si>
  <si>
    <t>086181E</t>
  </si>
  <si>
    <t>NT</t>
  </si>
  <si>
    <t>CHECK FOR TIRE LIGHT ON</t>
  </si>
  <si>
    <t>VERIFIED CONCERN, FOUND RIGHT REAR TIRE WOULD NOT TRAIN. RAN COVERAGE OF 1A189, COVERED BY BASE. RNR RIGHT REAR TPMS SENSOR. TRAINED AND VERIFIED PROPER OPERATION</t>
  </si>
  <si>
    <t>1FMSK8FH3LGB57799</t>
  </si>
  <si>
    <t>A8170</t>
  </si>
  <si>
    <t>CK BACK PASSANGER TIRE READS LOW BUT IS NOT</t>
  </si>
  <si>
    <t>CHECK FOR LEAKS, FOUND LEAK COMING FROM VALVE STEM, REPLACED VALVE STEM, BALANCED TIRES, SET TIRE PRESSURES</t>
  </si>
  <si>
    <t>1FM5K8GC4LGB13116</t>
  </si>
  <si>
    <t>B2531</t>
  </si>
  <si>
    <t>Check right rear tire inflated.</t>
  </si>
  <si>
    <t>Complaint confirmed during the test drive for sale states that the right rear tire deflates to water tire. No puncture is verified. Notes that the air is lost in the tmps.defect valve replace tmps, air reprogram sensor test all ok ELEMENT 1A189 CODE 42 ad= need time to water tire to find leakage.</t>
  </si>
  <si>
    <t>1FM5K8GC2LGD10673</t>
  </si>
  <si>
    <t>B1711</t>
  </si>
  <si>
    <t>FRONT DS TIRE SLOW LEAK</t>
  </si>
  <si>
    <t>THE VALVE WAS LEAKING REPLACED THE VALVE</t>
  </si>
  <si>
    <t>1FMSK8FH3LGC11814</t>
  </si>
  <si>
    <t>A0B74</t>
  </si>
  <si>
    <t>B3978603</t>
  </si>
  <si>
    <t>The message from the drivers seat tire air pressure sensor or higher is intermittently turned on/off. - Reset the air pressure sensor from the menu even after the initialization of the air pressure sensor.</t>
  </si>
  <si>
    <t>Symptom Verification - Current warning light is in good diagnosis - FDRS test carried out B124D:02Back to check,OASIS confirmed TSB,SSM no related,Good naked eye check -WSM204-04A check for reference B1-NO (No related fault code)</t>
  </si>
  <si>
    <t>2LMPJ8KP7LBL32623</t>
  </si>
  <si>
    <t>A0B65</t>
  </si>
  <si>
    <t>A4280601</t>
  </si>
  <si>
    <t>I could see an air pressure warning light at the front passenger side which is on display.</t>
  </si>
  <si>
    <t>CHECK THE FRONT PASSENGER TRANSMISSION FOR THE INSTRUMENT PRESSURE NOT TRANSMISSION FOR THE INSTRUMENT TRANSMISSION FOR THE INSTRUMENT TRANSMISSION FOR THE INSTRUMENT TRANSMISSION FOR THE TRANSMISSION</t>
  </si>
  <si>
    <t>2FMPK3J92LBB27404</t>
  </si>
  <si>
    <t>947779A</t>
  </si>
  <si>
    <t>C/S THE PASSENGER REAR TIRE SENSOR FAULT LIGHT IS ON CHECK AND ADVISE</t>
  </si>
  <si>
    <t>BROUGHT VEHICLE IN, NOTICED TIRE LIGHT IS ON, WENT TO PING EVERY SENSOR AND NOTICED THE RIGHT REAR SENSOR IS ONLY ONE NOT PINGING, RAN FOR CODES AND GOT A CODE FOR INVALID DATA, RECOMMEND REPLACING THE RIGHT REAR SENSOR REPLACED RIGHT REAR TPMS SENSOR</t>
  </si>
  <si>
    <t>2FMPK4J99LBB32931</t>
  </si>
  <si>
    <t>CUSTOMER STATES DIAGNOSE TIRE AND WHEEL CONCERN owner states there is a tire pressure monitoring system fault message displayed on dashboard - right front not reading</t>
  </si>
  <si>
    <t>verified customer concern - tpms fault message on dash. referred to pinpoint test g - see results attached - results led to replacement of tpms sensor installed new tire pressure monitoring system sensor as per workshop manual - retrained system -all sensors now reading, message no longer present - no further issues at this time.</t>
  </si>
  <si>
    <t>2FMPK4J9XLBA97896</t>
  </si>
  <si>
    <t>TPMS SENSOR MALFUNCTION</t>
  </si>
  <si>
    <t>TPMS light on, verified customer concern of TPMS light on, aired up all tires to spec of 35 PSI, while using Ford TPMS training tool to reset TPMS sensors found the driver rear won`t retrain. Dismounted tire, removed old TPMS sensor, installed new sensor, remounted tire, balanced, reintalled tire onto vehicle, performed TPMS training, all 4 TPMS sensors retrained, TPMS light currently off.</t>
  </si>
  <si>
    <t>2FMPK4J97LBB54667</t>
  </si>
  <si>
    <t>184485D</t>
  </si>
  <si>
    <t>NY</t>
  </si>
  <si>
    <t>CUSTOMER STATES MESSAGE IN FORDPASS STATING TPMS FAULT. PLEASE CHECK AND ADVISE.</t>
  </si>
  <si>
    <t>VERIFIED CUSTOMER CONCERN - FOUND TPMS SENSOR FAILED REPLACED TPMS</t>
  </si>
  <si>
    <t>1FMJK1JTXLEA89771</t>
  </si>
  <si>
    <t>SD</t>
  </si>
  <si>
    <t>WHEELS AND TIRES CK POSS R-FRONT TIRE SENSOR NOT READING AT TIMES</t>
  </si>
  <si>
    <t>PERFORMED TIRE SENSOR TRAINING, R-FRONT WILL NOT TRAIN REPLACED R-FRONT TIRE SENSOR, RETRAINED SYSTEM</t>
  </si>
  <si>
    <t>1FMJU1MT2LEA01981</t>
  </si>
  <si>
    <t>054848B</t>
  </si>
  <si>
    <t>KS</t>
  </si>
  <si>
    <t>LOW TIRE PRESSURE WARNING LIGHT RESET</t>
  </si>
  <si>
    <t>DIAGNOSE AND FIND RH REAR TPMS SENSOR WONT TRAIN,; REMOVE AND REPLACE TPMS SENSOR,</t>
  </si>
  <si>
    <t>1FMJK1HT1LEA66370</t>
  </si>
  <si>
    <t>683185A</t>
  </si>
  <si>
    <t>CUSTOMER STATES PASSENGER REAR TPMS SENSOR INOP. PLEASE CHECK &amp; ADVISE.</t>
  </si>
  <si>
    <t>CONFIRMED CUSTOMER COMPLAINT FOUND THAT THE RIGHT REAR TIRE SENSOR IS NOT READING PERFORM TIRE TRAIN PROCEDURE ALL TRAINED EXCEPT THE RIGHT REAR TRAINED AGAIN WITH KNOWN GOOD SENSOR TIRE TRAINED. REMOVE WHEEL AND REMOVE TIRE REPLACE SENSOR REASSEMBLE AIR TO SPEC AND TRAIN TIRES FINAL INSPECTION PASSED.</t>
  </si>
  <si>
    <t>1FTER4EH7LLA60085</t>
  </si>
  <si>
    <t>ENTER DESCRIPTION / ASSIGN SKILL C/S L/F TPMS SENSOR NOT READING AT ALL</t>
  </si>
  <si>
    <t>truck put into training mode, all sensors besides driver front trained. driver front tire dismounted tpms replaced. tire then rebalanced and installed back onto vehicle. all tpms retrained.</t>
  </si>
  <si>
    <t>1FMSK7DH9LGC96896</t>
  </si>
  <si>
    <t>WHEELS/TIRES CUSTOMER STATES RIGHT REAR TIRE SENSOR DOESNT SEEM TO READ THE PSI ALL THE TIME IT GOES IN AND OUT, PLEASE ADVISE</t>
  </si>
  <si>
    <t>VERIFY CONCERN. FOUND R/R TPMS NOT READING PSI. PPT D PER WSM. D1 PID MONITOR 0 PSI. ATTEMPT TO RETRAIN SENSOR. UN RESPONSIVE TO TOOL. INSTALL NEW TPMS. ALL OK AT THIS TIME.</t>
  </si>
  <si>
    <t>1FMSK8DH3LGB54825</t>
  </si>
  <si>
    <t>087228F</t>
  </si>
  <si>
    <t>TPMS-60-*</t>
  </si>
  <si>
    <t>TIRE PRESSURE SENSOR FAULT</t>
  </si>
  <si>
    <t>LEFT FRONT SENSOR FAULT. REPLACED AND REPROGRAMMED SENSOR. COMPLETE</t>
  </si>
  <si>
    <t>1FMSK7FHXLGB38919</t>
  </si>
  <si>
    <t>LA</t>
  </si>
  <si>
    <t>tire sensor fault shows in display</t>
  </si>
  <si>
    <t>X2</t>
  </si>
  <si>
    <t>verified customers concern that low tire fault shows in display, checked air pressure in tires, all ok, checked tire sensors, left front tire sensor not scanning, replaced left front tire sensor, retrained tire sensors road test, okay</t>
  </si>
  <si>
    <t>1FMSK7DH3LGB80447</t>
  </si>
  <si>
    <t>260275F</t>
  </si>
  <si>
    <t>C/S TPMS LIGHT ON</t>
  </si>
  <si>
    <t>VERIFY CUSTOMERS COMPLAINT LOW TIRE PRESSURE LIGHT ON. CHECKED OASIS FOR TSB OR OPEN ACTIVE RECALLS NON FOUND. USING FORDS TIRE PRESSURE TOOL SCANNED SENSORS NOTICED R/R TOMS SENSOR NOT RESPONDING. REMOVE AND REPLACED R/R TPMS SENSOR RE LEARN TPMS SYSTEM, VERIFY ALL SYSTEMS ARE OPERATING AS DESIGNED.</t>
  </si>
  <si>
    <t>1FMSK8DH3LGC76116</t>
  </si>
  <si>
    <t>VA</t>
  </si>
  <si>
    <t>TIRE LIGHT IS ON - ADVISE</t>
  </si>
  <si>
    <t>FOLLOW SYMPTOM CHART IN WSM. PPT E. PPT E1-NO, E2-NO, E3-NO, E4-YES, E5-NO. PER PPT E5 RESULTS REMOVE AND REPLACE PASSENGER FRONT TIRE PRESSURE SENSOR. SET TIRE PRESSURE CALIBRATED ALL 4 SENSORS. VERIFY REPAIR.</t>
  </si>
  <si>
    <t>1FM5K8GCXLGA08273</t>
  </si>
  <si>
    <t>* ELECTRICAL REPAIRS CHECK FOR TPMS FAULT MESSAGE ON DASH</t>
  </si>
  <si>
    <t>CHECK ALL TPMS SENSORS WITH TPMS TRAINER, FOUND BAD SENSOR ON L/FRT WHEEL. DISMOUNT TIRE AND REPLACE TPMS SENSOR, REMOUNT AND BALANCE, RETRAIN SENSORS. ALL SENSORS TRAINED PROPERLY.</t>
  </si>
  <si>
    <t>1FM5K8HC5LGA62773</t>
  </si>
  <si>
    <t>check for tire pressure fault light is on</t>
  </si>
  <si>
    <t>diagnose concern found faulty sensor replaced sensor</t>
  </si>
  <si>
    <t>5LMJJ2LT7LEL23545</t>
  </si>
  <si>
    <t>OTHER THE LEFT FRONT TIRE PRESSURE SENSOR IS FAUL</t>
  </si>
  <si>
    <t>REPLACE SENSOR, OK AT TYHIS TIME</t>
  </si>
  <si>
    <t>2LMPJ8K99LBL35556</t>
  </si>
  <si>
    <t>CUSTOMER STATES TIRE PRESSURE FAULT MESSAGE PRESENT</t>
  </si>
  <si>
    <t>CHECKED VEHICLE AND ADJUSTED TIRE PRESSURE INALL FOUR TIRES. REPROGRAMMED THE TIRE SENSORSAND THE RIGHT REAR SENSOR WOULD NOT PROGRAM.REPLACED RIGHT REAR TIRE SENSOR FOLLOWING WORKSHOP MANUAL.</t>
  </si>
  <si>
    <t>2FMPK4AP6LBB17477</t>
  </si>
  <si>
    <t>A2204</t>
  </si>
  <si>
    <t>TPMS-35-*</t>
  </si>
  <si>
    <t>Check the sensor no longer detects passenger rear tire pressure.</t>
  </si>
  <si>
    <t>replace tpms of the winter mags ARD</t>
  </si>
  <si>
    <t>2FMPK4K9XLBB38509</t>
  </si>
  <si>
    <t>B4420</t>
  </si>
  <si>
    <t>519148D</t>
  </si>
  <si>
    <t>MB</t>
  </si>
  <si>
    <t>A40:C/S THAT THE TIRE SENSOR KEEPS COMING ON --INTERMITTEN -- INSPECT AND ADVISE P LEASE</t>
  </si>
  <si>
    <t>PERFORM INSPECTION CONFIRMED CUSTOMER CONCERNED. SET ALL TIRE PRESSURE SPEC TPMS LIGHT ON TRY TO RELEARNS TPMS CANT RELEARNS RIGHT FRONT TMPS. REPLACED RIGHT FRONT TPMS RELEARNS IS OK. CODE 42 BASE NUMBER 1A189.</t>
  </si>
  <si>
    <t>1FMSK8FH6LGA96481</t>
  </si>
  <si>
    <t>A0B56</t>
  </si>
  <si>
    <t>V2576101</t>
  </si>
  <si>
    <t>During highway driving, suddenly the TPMS sensor warning light is illuminated.</t>
  </si>
  <si>
    <t>CHECK THE SYMPTOM- CURRENT WARNING LIGHT IS NOT INCORRECTED DIAGNOSTIC-EXTERIOR IMPACT AND DAMAGE FOR FDRS, CONFIRM THE DTC B124D ILLUMINATION FOR FRONT LAMP FOR THE INTERIOR LAMP</t>
  </si>
  <si>
    <t>2FMPK3K97LBA47529</t>
  </si>
  <si>
    <t>AL</t>
  </si>
  <si>
    <t>TPMS FAULT LIGHT IS ON</t>
  </si>
  <si>
    <t>CHECK CUSTOMER CONCERN. PASSENGER FRONT TPMS SENSOR WOULD NOT TRAIN. REPLACED TPMS SENSOR AND RETRAINED. OK</t>
  </si>
  <si>
    <t>1FMJU2AT0LEA40904</t>
  </si>
  <si>
    <t>verify tpms light is on</t>
  </si>
  <si>
    <t>perform tpms diag and found right front and right rear tpms sensors faulty</t>
  </si>
  <si>
    <t>1FMJK1GT6LEA86812</t>
  </si>
  <si>
    <t>GENERAL CONCERN CUST STATES TPMS IS INOP, SENSOR FAULT WARNING</t>
  </si>
  <si>
    <t>TPMS light on verify, EEC BCM 124D, Perform PPT B1-Yes, B2-no, B3-yes some of the sensors trained but not RR. Monitor BCM TPMS PIDS, EVT1 thru EVT5 All show sensor ID 6C906464A as event sensor, Verify Sensor 6C90646A is located on RR. Advise RR TPMS sensor internal failure. Replace RR TPMS sensor and set tire pressure and train sensors, clear codes road test ok. New sensor ID 6702B64D</t>
  </si>
  <si>
    <t>1FTER4FH1LLA20597</t>
  </si>
  <si>
    <t>549192D</t>
  </si>
  <si>
    <t>CUSTOMER STATES LEFT FRONT TPMS FAUL IS ON, CHECK AND ADVISE</t>
  </si>
  <si>
    <t>DRIVER FRONT TPMS SENSOR UNRESPONSIVE TO RETRAIN WITH HAZARDS LIGHT RETRAIN AND KEY ON OFF RESET. DOES NOT SEND SIGNAL TO AUTEL READER. REMOVED DRIVER FRONT WHEEL, DEFLATED AND POPPED BEAD ON TIRE. REMOVED AND REPLACED TPMS. RE-INFLATED AND BALANCED WHEEL. TRAINED TPMS TO VEH ICLE</t>
  </si>
  <si>
    <t>1FTER4FH2LLA69999</t>
  </si>
  <si>
    <t>521770C</t>
  </si>
  <si>
    <t>TPMS LIGHT ON DASH</t>
  </si>
  <si>
    <t>TPMS SENSOR WENT BAD SO SENSOR WAS REPLACED AND AT THIS TIME OK</t>
  </si>
  <si>
    <t>1FTER4EHXLLA70254</t>
  </si>
  <si>
    <t>055119E</t>
  </si>
  <si>
    <t>UPON LINE B SERVICES, TIRE PRESSURE WAS SET TOSPECS AND ALL TPMS WERE RELEARNED, FOUND RIGHTFRONT TPMS NOT TRAINING AND TPMS STILLFLASHING.</t>
  </si>
  <si>
    <t>TIRE PRESSURE SET TO SPECS AND RELEARNED SENSORS, TPMS FOR FRONT RIGHT TPMS STILL ON. TPMS LIGHT FLASHING ON DASH, FOUND THIS IS SENSOR IS NOT TAKING THE REPROGRAMMING. DISMOUNTED TIRE AND REPLACED TPMS AND REMOUNTED TIRE AND RELEARNED SENSORS, NO LIGHTS PERSIST.</t>
  </si>
  <si>
    <t>1FMSK8DH0LGC58009</t>
  </si>
  <si>
    <t>IL</t>
  </si>
  <si>
    <t>Customer States tpms fault light came on again</t>
  </si>
  <si>
    <t>85- Pulled codes and found DTC B124D. Performed PPT B1- no, B2- yes, B3- no, B4- yes, verified correct sensor was installed in P/F tire, yet failed to train. R&amp;R tire sensor per PPT result and vehicle now trains correctly.</t>
  </si>
  <si>
    <t>1FMSK8DH3LGB44148</t>
  </si>
  <si>
    <t>292434C</t>
  </si>
  <si>
    <t>MA</t>
  </si>
  <si>
    <t>DURING INSPECTION TECHNICIAN FOUND FLASHING TPMSLIGHT .</t>
  </si>
  <si>
    <t>FOUND TPMS LIGHT FLASHING. FOUND TEMPERATURE SENSOR FAULT WITH RR SENSOR. REPLACED SENSOR, PROGRAMMED AND VERIFIED PROPER OPER ATION.</t>
  </si>
  <si>
    <t>1FMSK7FH0LGB80192</t>
  </si>
  <si>
    <t>NC</t>
  </si>
  <si>
    <t>CUSTOMER STATES THE RIGHT FRONT WHEEL IS SHOWING TPMS FAULT</t>
  </si>
  <si>
    <t>VERIFIED CONCERN, TRIED TO RETRAIN. RIGHT FRONT WOULD NOT. REPLACED RIGHT FRONT SENSOR AND RETRAIN</t>
  </si>
  <si>
    <t>1FMSK8DH6LGB40238</t>
  </si>
  <si>
    <t>661606A</t>
  </si>
  <si>
    <t>C/S TIRE PRESSURE SENSOR FAULT MESSAGE ON RIGHT FRONT TPMS NOT READING</t>
  </si>
  <si>
    <t>VERIFIED THE CUSTOMER`S CONCERN. PERFORMED A TIRE AIR PRESSURE SENSOR EXAMINATION AND DIAGNOSTIC TESTED THE COMPONENT. FOUND THE RIGHT FRONT TIRE AIR PRESSURE SENSOR IS THE POINT OF CONCERN. FURTHER EXAMINATION FOUND THE RIGHT FRONT TIRE AIR PRESSURE SENSOR WITH CONDITION CODE AND FAILURE DESCRIPTION OF NO SENSOR DETECTED. ACCESSED, REMOVED AND REPLACED THE RIGHT FRONT TIRE AIR PRESSURE SENSOR. ACCESSED THE DIAGNOSTIC PORT AND REPROGRAMMED THE. DOCUMENTED THE LABOR OPERATION NUMBER AS 1552AA AND THE TOTAL LABOR TIME AS .40. ROAD TESTED THE VEHICLE 3 MILES TO VERIFY REPAIRS DOCUMENTED THE VEHICLE IN MILEAGE AS 29880 MILES AND THE VEHICLE OUT MILEAGE AS 29883 MILES. THE SYSTEM IS NOW OPERATING AS DESIGNED.</t>
  </si>
  <si>
    <t>1FMSK8DH8LGD11880</t>
  </si>
  <si>
    <t>CUSTOMER STATES DRIVERS SIDE FRONT TPMS IS NOT WORKING, PLEASE CHECK AND ADVISE.</t>
  </si>
  <si>
    <t>DRIVERS SIDE FRONT TPMS IS INOP, WILL NOT RESPOND OR PROGRAM. REMOVED AND REPLACED DRIVERS TPMS.</t>
  </si>
  <si>
    <t>1FM5K8HC0LGB52512</t>
  </si>
  <si>
    <t>PERFORM WARRANTY REPAIRS PER CUSTOMER CONCERN CLIENT STATES THE RIGHT FRONT TIRE PRESSURE SENSOR DOES NOT REGISTER</t>
  </si>
  <si>
    <t>tech 689 set tire pressure at specs, train TPMS sensors right rear sensor is not responding. dismount tire and install new sensor. retrim TPMS sensors. okay at this time.</t>
  </si>
  <si>
    <t>1FM5K8GC4LGA58778</t>
  </si>
  <si>
    <t>647674A</t>
  </si>
  <si>
    <t>CUST STATES TIRE LIGHT STAYING ON CHECK ANDADVISE</t>
  </si>
  <si>
    <t>TECH TRIED RELEAN,ONE TPMS DID NOT TRAIN. NOCODE PRESENT. PIN POINT TEST G1 PREFOURMED.ATTEMPTED TO TRAIN TPMS SENSORS, LEFT FRONT FAIALED PINPOINT TEST G2. INSTALLED NEW SENSOR IN LEFT FRONT PER 204-04B TRAINED SENSOR PER PIN POINT TEST G2. ALL SENSORS TRAINED JOB CO MPLETED.</t>
  </si>
  <si>
    <t>2FMPK4J91LBB67902</t>
  </si>
  <si>
    <t>B8030</t>
  </si>
  <si>
    <t>VALVE STEM TROUBLE - line added</t>
  </si>
  <si>
    <t>found 3 valve stems needed replaced as the caps were seized on installed new valve stems Causal: 1700</t>
  </si>
  <si>
    <t>1FMSK8FH1LGD11183</t>
  </si>
  <si>
    <t>B8073</t>
  </si>
  <si>
    <t>Inspect for right rear tire has slow leak.</t>
  </si>
  <si>
    <t>Inspect tires for leak. Soap down right rear tire. Verify slight leak found. Found valve stem has a slight leak when flexed. Replace right rear valve stem, test, ok. MT diag time to determine where leak was.</t>
  </si>
  <si>
    <t>1FMSK8FH8LGB77773</t>
  </si>
  <si>
    <t>A1306</t>
  </si>
  <si>
    <t>CUSTOMER STATES PASSENGER SIDE REAR TIRE LOSING AIR, CUSTOMER AUTH FOR INSPECTION $129.99</t>
  </si>
  <si>
    <t>SENSOR CONFIRMED CUSTOMER CONCERN ABOUT PASSENGER SIDE REAR TIRE LEAKING. UPON INSPECTION FOUND THE SENSOR TO BE AT FAULT. LEAKING FROM THE STEM. SUCCESSFULY REPLACED VALVE STEM AND SENSOR. VEHICLE IS NOW OPERATING NORMALLY. Body / Chassis / Electrical (BCE) (14A068/ 14B205/ 14C708/ 14D212/ 14F546/ 14G371/ 14G490/ 14G617/ 14G618/ 15604/ 15K600) - Test 12651D 0.2 Sensor Assembly - Tire Pressure (1552/ 1A150/ 1A189) - Replace ONE 1552AA 0.4 Extra time to repeat Final Quick Test 12651DX1 0.1</t>
  </si>
  <si>
    <t>1FM5K8HC8LGB24442</t>
  </si>
  <si>
    <t>B2208</t>
  </si>
  <si>
    <t>Slow leak, left rear tire loses air. Slowly, the customer sighs the valve (still at the lowest 25 psi) and the customer has never put air.</t>
  </si>
  <si>
    <t>tpms valve leaked tech2972--- removing and installing tire on 21-inch mags -- replacing the tpms valve --- swaying + reset tpms base 1700 code d1</t>
  </si>
  <si>
    <t>1FM5K8HC6LGB57794</t>
  </si>
  <si>
    <t>Wheels &amp; Tires , check tire, constantly leaking air, currently low</t>
  </si>
  <si>
    <t>rh front and lh rear tires were low, found leaking at valve stems, needs new assemblies at right hand front and left hand rear . removed and replaced tpms to correct leaking adjusted all tire pressures and trained sensors</t>
  </si>
  <si>
    <t>5LMJJ3LT7LEL17752</t>
  </si>
  <si>
    <t>B2428</t>
  </si>
  <si>
    <t>Air loss in the left rear wheels (loses by the valve when the customer moves the valve).</t>
  </si>
  <si>
    <t>valve replaces, was gives the wrong valve before the r replaces it with the right</t>
  </si>
  <si>
    <t>1FMSK8FH3LGA65625</t>
  </si>
  <si>
    <t>BI</t>
  </si>
  <si>
    <t>CHL</t>
  </si>
  <si>
    <t>SA</t>
  </si>
  <si>
    <t>tire pressure problem</t>
  </si>
  <si>
    <t>it is checked unit indicating that the tire pressure light does not read, fault caused by the tire pressure sensor, internal failure</t>
  </si>
  <si>
    <t>20N01</t>
  </si>
  <si>
    <t>2FMPK3J91LBA03656</t>
  </si>
  <si>
    <t>TIRE PRESSURE SENSOR FAULT MESSAGE ON DASH</t>
  </si>
  <si>
    <t>REPLACED R/F TIRE SENSOR</t>
  </si>
  <si>
    <t>1FMJU1HT5LEA50375</t>
  </si>
  <si>
    <t>815745A</t>
  </si>
  <si>
    <t>Customer states tire sensors light is on.</t>
  </si>
  <si>
    <t>VERIFIED CUSTOMERS CONCERN, ATTEMPTED TO TRAIN TPMS SENSORS, FOUND DRIVER FRONT TPMS SENSOR UNABLE TO TRAIN, REPLACED DRIVER FRONT TPMS SENSOR AND RETEST VERIFIED REPAIR.</t>
  </si>
  <si>
    <t>1FMSK8DH8LGC71915</t>
  </si>
  <si>
    <t>180091C</t>
  </si>
  <si>
    <t>C/S TIRE LIGHT HAS COME ON</t>
  </si>
  <si>
    <t>VERIFIED CONCERN - FOUND R/F TPMS SENSOR FAILED. REPLACED AND PROGRAMMED NEW SENSOR</t>
  </si>
  <si>
    <t>1FMSK8FH0LGA61192</t>
  </si>
  <si>
    <t>058248A</t>
  </si>
  <si>
    <t>CUSTOMER STATES TPMS LIGHT IS ON</t>
  </si>
  <si>
    <t>CHECK TIRE PRESSURES AND ADJUST AS NEEDED. RETRAIN TPMS SENSORS AND THE LEFT REAR AND LEFT FRONT WOULD NOT TRAIN. REPLACED BOTH LEFT SIDE SENSORS AND TRAIN SENSORS AGAIN AND THIS TIME ALL SENSORS TRAINED.</t>
  </si>
  <si>
    <t>1FMSK8FH3LGA03710</t>
  </si>
  <si>
    <t>SERVICE MENUS CUSTOMER STATES TIRE PRESSURE SENSOR LIGHT HAS BEEN ON INTERMITTENTLY</t>
  </si>
  <si>
    <t>inspect and verified, tpms light on, attempt to retrain, rt rear sensor would not ping, tpms fault message displayed, replaced failed sensor and retrain system. replaced tpms sensor in right rear tire, filled tire to door spec, torqued lugs to 150ft lbs, retrained tpms sensors</t>
  </si>
  <si>
    <t>1FM5K8AC2LGB22518</t>
  </si>
  <si>
    <t>324351C</t>
  </si>
  <si>
    <t>TPMS WILL NOT TRAIN DURING WHEEL SW AP</t>
  </si>
  <si>
    <t>RIGHT REAR SENSOR HAS NO DAMAGE, BUT WILL NOT TRAIN REPLACED RIGHT REAR SENSOR AND WAS ABLE TO TRAIN CORRECTLY</t>
  </si>
  <si>
    <t>5LMJJ3LT5LEL17510</t>
  </si>
  <si>
    <t>890744A</t>
  </si>
  <si>
    <t>CUSTOMER STATES THAT THE TIRE PRESSUREMONOTORING SYSTEM ALWAYS SHOW CONSTANT LOWPRESSURE PLEASE CHECK AND ADVISE</t>
  </si>
  <si>
    <t>VERFIED CONCERN, FOUND THAT THE DISPLAY SHOWS TPMS FAULT. PERFORMED RETRAINING OF SENSORS, AND READS SENSORS BUT VEHICLE DOES NOT REGISTER THE RETRAINING OF SENSORS. USED THE FORD SCAN TOOL TO ATTEMPT AT GETTING TO LEARN WITH SCANNER AND DOES NOT WORK EITHER. RECOMMENDS REPLACING 4 TPMS SENSORS AND RETEST. REMOVED AND REPLACED TPMS SENSORS, RETRAINED SENSORS TO VEHICLE USING FORD IDS SCAN TOOL. ALL CHECKS OKAY NO FURTHER ACTION NEED ED</t>
  </si>
  <si>
    <t>5LMJJ3LT9LEL09376</t>
  </si>
  <si>
    <t>CUSTOMER STATES TIRE LIGHT ON</t>
  </si>
  <si>
    <t>FOUND RIGHT REAR TPM SENSOR NOT READING REMOVED TIRE, BROWN DOWN AND REMOVED AND INSTALLED TPM SENSOR, INFLATED AND REINSTALLED ON VEHICLE, PERFORMED TPMS RELEARN, TIRE LIGHT OUT AND NO MESSAGE AT THIS TIME</t>
  </si>
  <si>
    <t>5LMJJ3TT1LEL23501</t>
  </si>
  <si>
    <t>LU5Z</t>
  </si>
  <si>
    <t>CC</t>
  </si>
  <si>
    <t>A66</t>
  </si>
  <si>
    <t>CUSTOMER STATES TPMS LIGHT IS BACK ON. SEE PREVIOUS RO HISTORY FOR INSIGHT. CHECK AND ADVISE.</t>
  </si>
  <si>
    <t>BCM INTERNAL FAULT BPN 15604 CC 42 INSPECTED VEHICLE FOR CONCERN, FOUND 3 TPMS NOT READING ON CLUSTER. PLACED IN TRAIN MODE FOUND THOSE 3 TPMS SENSORS INOP. REMOVED AND REPLACED 3 TPMS SENSORS. ATTEMPTED TO PLACE VEHICLE IN TRAIN MODE, VEHICLE WILL NOT GO INTO TRAIN MODE. PERFORMED PIN POINT TEST F. F1 NO, F2 YES, F4 NO, F5 YES, F6 REPLACEMENT OF BCM. REMOVED AND REPLACED BCM. FOUND BCM NOT COMMUNICATING WITH FDRS. SPW BCM SEE LINE 7</t>
  </si>
  <si>
    <t>E83</t>
  </si>
  <si>
    <t>5LMJJ3LT2LEL15925</t>
  </si>
  <si>
    <t>012151A</t>
  </si>
  <si>
    <t>Customer concern TPMS SENSOR FAULT</t>
  </si>
  <si>
    <t>dtc b124d test front right tmps sensor, battery failed. removed and replaced and programmed sensor. no current faults.</t>
  </si>
  <si>
    <t>2FMPK4J96LBB18551</t>
  </si>
  <si>
    <t>B3807</t>
  </si>
  <si>
    <t>NL</t>
  </si>
  <si>
    <t>LOW TIRE LIGHT ON</t>
  </si>
  <si>
    <t>VERIFEID LOW TIRE LIGHT ON.CHECKED ALL TIRE PRESSURES OK.FOUND R/R TPMS NOT READING PROPERLY -REPLACED SENSOR &amp; RETRAIN.</t>
  </si>
  <si>
    <t>2LMPJ8KPXLBL14634</t>
  </si>
  <si>
    <t>A1005</t>
  </si>
  <si>
    <t>472005F</t>
  </si>
  <si>
    <t>INSTALL 4 TIRES - MOUNT/BALANCE + REPLACE VALVES $139.95 + TAX</t>
  </si>
  <si>
    <t>ALL FOUR VALVE STEMS HAD TO BE REPLACED, CUSTOMER PUT ON METAL VALVE CAPS WHEN THEN SEIZED TO VALVE AND COULD NOT BE RE MOVED.</t>
  </si>
  <si>
    <t>2LMPJ8K98LBL20949</t>
  </si>
  <si>
    <t>back right has a slow leak from valve stem</t>
  </si>
  <si>
    <t>VERIFY CONCERN, REPLACE RIGHT REAR VALVE STEM - LEAKING</t>
  </si>
  <si>
    <t>2LMPJ8K95LBL14607</t>
  </si>
  <si>
    <t>B1007</t>
  </si>
  <si>
    <t>CHECK AND REPORT ON DRIVER REAR TIRE PRESSURE SENSOR IS WARNING OF LOW PRESSURE; TESTING WITH GAUGE SHOWS IT IS AT CORRECT PRESSURE</t>
  </si>
  <si>
    <t>Replace driver side rear TPMS sensor to start as it shows 0 PSI on dash after re training TPMS. INCORRECT SENSOR IN WHEEL ASSEMBLY, REPLACED WITH NEW 1552AA 0.5</t>
  </si>
  <si>
    <t>1FMSK8FH8LGA95879</t>
  </si>
  <si>
    <t>A0B88</t>
  </si>
  <si>
    <t>3D034401</t>
  </si>
  <si>
    <t>CHECK THE DRIVER REAR TIRE PRESSURE WARNING LAMP ILLUMINATION</t>
  </si>
  <si>
    <t>Symptom - Tire Warning Light Instrument Cluster Tire Warning Indicator And Rear Driver Tire Pressure Not Checked BCM - B124D Tire Pressure Sensor DTC During FDRS Diagnostic Test DTC B124D:02 BCM Pinpoint Test B CARRY B1:NO B2:YES B3:NO B4 REF INST INST INST FOR COR CORD</t>
  </si>
  <si>
    <t>2FMPK4K97LBB43263</t>
  </si>
  <si>
    <t>AK</t>
  </si>
  <si>
    <t>CUSTOMER REQUESTS PERFORM TPMS LIGHT DIAGNOSIS</t>
  </si>
  <si>
    <t>ABS LIGHT ON. SCANNED TPMS SENSORS. PASSENGER REAR TPMS DOES NOT COMMUNICATE. ATTEMPTED TO RELEARN SENSOR POSITIONS. PASSENGER REAR DID NOT COMMUNICATE. SENSOR BATTERY HAS DIED. REPLACED TPMS ON PASSENGER REAR WHEEL. PERFORMED TPMS RELEARN. ALL SENSORS COMMUNICATE. TPMS LIGHT NO LONGER ON. SET TIRE AIR PRESSURES. REPAIR COMPLETE.</t>
  </si>
  <si>
    <t>2FMPK4K91LBA92424</t>
  </si>
  <si>
    <t>C/S LOW TIRE PRESSURE WARNING COMES UP ALONG WITH A LIGHT BULB ERROR. MAYBE SENSOR BAD OR MODULE FAILURE. CUSTOMER SENT ADVISOR PICS OF ERROR MSGS THIS PAST WEEKEND WHEN THEY CAM ON. IF COPY OF PIC IS NEEDED JUST LET ME KNOW AND I CAN SEND THEM OVER TO YOU</t>
  </si>
  <si>
    <t>RF TPMS Verified customers concern. Tried to relearn TPMS but RF would not learn. Replaced TPMS. Relearned TPMS. Conducted Post repair test drive. All ok at this time.</t>
  </si>
  <si>
    <t>2FMPK3J98LBB20473</t>
  </si>
  <si>
    <t>026712B</t>
  </si>
  <si>
    <t>BODY ELECTRICAL...TIRE SENSOR FAULT LIGHT IS ON</t>
  </si>
  <si>
    <t>PERFORMED BCM SELF TEST. FOUND CODE B124D:02. MONITORED PIDS FOR ALL 4 TPMS SENSORS. THE RIGHT FRONT TPMS SENSOR WASNT RESPONDING TO THE VEHICLE. ATTEMPTED TO RETRAIN SENSOR TO VEHICLE. FAILED. REPLACED SENSOR. PROGRAMMED SENSOR TO VEHICLE. CLEARED CODES. VERIFED REPAIR. CC42 PART#14189;</t>
  </si>
  <si>
    <t>2FMPK4K95LBA07195</t>
  </si>
  <si>
    <t>044879D</t>
  </si>
  <si>
    <t>TIRE PRESSURE LAMP</t>
  </si>
  <si>
    <t>TECH FOUND THAT THE R/R TPMS SENSOR IS FAULTY. TECH IS RECOMMENDING THAT THE R/R TPMS SENSOR BE REPLACED.; TECH HAS INSTALLED NEW TPMS SENSOR PROGRAMMED ALL OK.</t>
  </si>
  <si>
    <t>1FMJK1JT5LEA44592</t>
  </si>
  <si>
    <t>192757G</t>
  </si>
  <si>
    <t>MT</t>
  </si>
  <si>
    <t>CUSTOMER STATES: VEHICLE IS GIVING FALSE TPMS READINGS, NO PRESSURE READINGS, SHOWING ONLY DASHES ON VEHCLE TIRE PRESSURE SCREEN; ADVISE</t>
  </si>
  <si>
    <t>verified customer concern. tpms light on. found codes b124d and b1182. attempted to retrain sensors. sensors not responding to training tool. vehicle needs new tpms sensors before further diag. REPLACED ALL TPMS SENSORS AND RETRAINED, TMPS LIGHT IS OFF AND OPERATES AS SHOULD.</t>
  </si>
  <si>
    <t>1FMSK8DH0LGB63076</t>
  </si>
  <si>
    <t>588836C</t>
  </si>
  <si>
    <t>1 TIRE SENSOR IS ALWAYS ON, NOT SURE WHICH ONE. SUSPECT RT REAR.</t>
  </si>
  <si>
    <t>CONFIRMED CUSTOMER CONCERN PERFORMED KOEO DTC TEST HAD CODE FOR TPMS SENSOR FAULT PERFORMED TPMS TEST RR TIRE FAILED REMOVED AND REPLACED RR TPMS SENSOR CLEARED CODES RETRAINED TIRES OK NOW</t>
  </si>
  <si>
    <t>1FMSK8DH1LGC40277</t>
  </si>
  <si>
    <t>CUST STATES TIRE PRESSURE LIGHT IS ON CK AND ADVISE EVEN IF TIRES ARE FILLED TO PROPER LEVEL</t>
  </si>
  <si>
    <t>A40 42 1A189 TPMS SENSORS NOT COMM REPLACE TPMS AND VALVE STEM AND RETRAINED OKAY AT THIS TIME R/F AND R/R E1 NO E2 NO E3 NO E4 NO R/F G1 NO G2 NO</t>
  </si>
  <si>
    <t>1FMSK8DHXLGC58180</t>
  </si>
  <si>
    <t>TPS FAULT LIGHT IS ONE. PASSENGER FRONT SENSOR NOT READING</t>
  </si>
  <si>
    <t>TPS FAULT LIGHT IS ONE. PASSENGER FRONT SENSOR NOT READING TPMS SENSOR REPLACED LIGHT IS NO LONGER VISIBLE. TPMS SENSORS HAVE BEEN RESET AND RE TRAINED</t>
  </si>
  <si>
    <t>1FM5K8GC6LGB95558</t>
  </si>
  <si>
    <t>448693D</t>
  </si>
  <si>
    <t>CUSTOMER STATES TIRE LIGHT IS ON. CHECK ANDADVISE</t>
  </si>
  <si>
    <t>REPLACED DEFECTIVE TIRE PRESSURE MONITOR SENSOR</t>
  </si>
  <si>
    <t>1FM5K8GC5LGC27576</t>
  </si>
  <si>
    <t>7P238</t>
  </si>
  <si>
    <t>GAS ENGINE REPAIR Customer states check engine light is on, TPMS light is on, and 4x4 light is on. Related to dead battery</t>
  </si>
  <si>
    <t>CP: 7P238 found tpms light present. all other light no currently on. multiple dtc`s present. ssm 49045 related for awd concern. reprogrammed awd to latest (causal part 7p238). after programming had issue conflicting with other modules. programmed several modules to cleared all warning lights and network dtc`s. tpms light is still on. trained sensors. right rear tire did not train. removed and installed new tpms sensor and re-balanced tire. re-trained sensor and test drove vehicle. op check good. no lights return. no dtc`s return.</t>
  </si>
  <si>
    <t>1FM5K8GC3LGB83108</t>
  </si>
  <si>
    <t>C/S PASSENGER TPMS SENSORS ARE INTERMITTENTLY INOP. CHECK AND ADVISE</t>
  </si>
  <si>
    <t>VERIFIED CUSTOMER CONCERN, WHILE DRIVING TPMS SENSORS WILL INTERMITTENLY DISPLAY DASHES. USING FDRS SCANNED FOR CODES. FOUND CODE B124D FOR "GENERAL SIGNAL FAILURE". CHECKED OASIS FOR ANY APPLICABLE SERVICE BULLETINS  NONE FOUND. PROCEDED TO PPT B. ACCESSED DATALOGGER AND MONITORED TPMS FAULT STATUS. WHEN ISSUE IS PRESENT PASSENGER SIDE TPMS SENSORS READ "FAULT". ATTEMPTED TO RETRAIN ALL 4 SENSORS TO VEHICLE HOWEVER PASSENGER SIDE SENSORS WILL NOT TRAIN. MOVED VEHICLE TO MOVE WHEELS HALF A TURN AND REATTEMPTED  SAME RESULT. REMOVED WHEEL AND TIRE AND VERIFIED PROPER SENSORS ARE INSTALLED. CORRECT SENSORS ARE INSTALLED  REPLACE BOTH PASSENGER TPMS SENSORS TO RESOLVE ISSUE. REMOVED BOTH PASSENGER TIRES AND DISMOUNTED TIRE TO ACCESS SENSORS. REMOVED AND REPLACED BOTH TPMS SENSORS. ATTEMPTED TO TRAIN ALL SENSORS  ALL SENSORS TRAINED. CLEARED CODES AND RETESTED  NONE RETURNED. TEST DROVE VEHICLE  SENSORS REMAINED ACTIVE WHILE DRIVING. REPAIR COMPLETED.</t>
  </si>
  <si>
    <t>1FM5K8AB3LGC63833</t>
  </si>
  <si>
    <t>CHECK ELECTRICAL TPMS FAULT LITE ON</t>
  </si>
  <si>
    <t>Left Rear TPMS Sensor. Replaced Left Rear TPMS Sensor.</t>
  </si>
  <si>
    <t>5LMJJ3KT5LEL03012</t>
  </si>
  <si>
    <t>CK TIRE PRESSURE SENSOR AT RIGHT REAR NOT WORKING PROPERLY</t>
  </si>
  <si>
    <t>VERIFY CONCERNVOGUE TIRE REPLACEDTHE RIGHT REAR TPMS SENSOR NOT READING TPSI CAUSAL PART 1A189 CC 42</t>
  </si>
  <si>
    <t>2LMPJ8KP4LBL27878</t>
  </si>
  <si>
    <t>525128A</t>
  </si>
  <si>
    <t>L - CUSTOMER STATES... TPMS FAULT DASH LIGHT IS ON</t>
  </si>
  <si>
    <t>PERFORM DIAG AND SELF TEST. NO TPMS LIGHT WAS ON ATM, ADJUSTED ALL TIRES TO 35, RECHECK, FOUND LEFT FRONT TPMS SENSOR FAULT, REPLACE AND DRIVE TEST, OK RETRAIN ALL TPMS SENSORS AND PERFORM EXTENSIVE ROAD TEST. OK</t>
  </si>
  <si>
    <t>2LMPJ8K92LBL03127</t>
  </si>
  <si>
    <t>TIRE SENSOR LIGHT ON, FAULT LIGHT KEEPS COMING ON, CUST CK`S PRESSURES ALL OK</t>
  </si>
  <si>
    <t>42 1A189 MO 42843 VERIFIED TIRE SENSOR FAULT LIGHT ON, RAN OASIS NO TSBS OR SSMS, PERFORMED SELFTEST FOUND CODE B124D;02 PRESENT WSM 204-04A, PINPOINT TEST B, B1 YES, B2 YES, B3 NO, B4 YES FOUND ONLY RIGHT REAR TPMS SENSOR WILL TRAIN, REMOVED AND RELACED, LEFT FRONT, RIGHT FRONT, LEFT REAR TPMS SENSORS, BALANCED TIRES, TRAINED SENSORS, ALL OK AT THIS TIME</t>
  </si>
  <si>
    <t>2FMPK4J97LBB01774</t>
  </si>
  <si>
    <t>B2430</t>
  </si>
  <si>
    <t>217829G</t>
  </si>
  <si>
    <t>Add following item of TPMs ignites to verify front right sensor does not respond to hubcaps. Verify no impact and replace Tpms reset.</t>
  </si>
  <si>
    <t>Assembly does not verify the impact, replace the Tpms defect.</t>
  </si>
  <si>
    <t>1FMJU1JT1LEA78281</t>
  </si>
  <si>
    <t>TPMS FAULT MESSAGE COMING ON SCREEN</t>
  </si>
  <si>
    <t>verify concern, test right rear sensor inop, replace right rear sensor, and train, test, ok</t>
  </si>
  <si>
    <t>1FTER1FHXLLA43391</t>
  </si>
  <si>
    <t>B4830</t>
  </si>
  <si>
    <t>205915D</t>
  </si>
  <si>
    <t>DIAGNOSE (B124D:02) TIRE PRESSURE SENSOR FAILURE, LEFT FRONT AND RIGHT REAR SENSOR FAULT. PINPOINT TEST B - SENSOR DO NOT TRAIN, MOVED TIRES AND RETRAIN - STILL INOP. REPLACED RIGHT FRONT AND RIGHT REAR TPMS SENSORS AND REASSEMBLE, BALANCE TIRES AND TRAIN SENSORS. RECHECK OK</t>
  </si>
  <si>
    <t>1FMSK8FH4LGD11114</t>
  </si>
  <si>
    <t>B8003</t>
  </si>
  <si>
    <t>REPORT ON CAUSE OF DRIVER REAR TIRE LOW ON AIR - TPMS WARNING LIGHT ON</t>
  </si>
  <si>
    <t>INSPECTED - FOUND DRIVER REAR TIRE VALVE STEM LEAKING. REPLACED TPMS VALVE STEM AND REMOUNTED TIRE. ADJUSTED ALL TIRES TO CORRECT PRESSURES AND RETRAINED TPMS SENSORS. ROADTESTED - OK.</t>
  </si>
  <si>
    <t>1FMSK8DH2LGB68909</t>
  </si>
  <si>
    <t>A8198</t>
  </si>
  <si>
    <t>Drivers side front tire TPMS has no reading (intermittant issue) - LR Tire sensor not responding</t>
  </si>
  <si>
    <t>Confirmed tire light on, attempted to train sensors. Drivers rear (LR) sensor not responding., Confirm TPMS sensor not programming.Previously diagnosed. Remove and replace defective Left rear TPMS sensor. Program TPMS sensors and verify all repairs.</t>
  </si>
  <si>
    <t>1FM5K8HC6LGB37416</t>
  </si>
  <si>
    <t>658207A</t>
  </si>
  <si>
    <t>LB5Z</t>
  </si>
  <si>
    <t>B65</t>
  </si>
  <si>
    <t>CHECK AND REPORT LEFT FRONT RIM CORRODING AROUND VALVE STEM - COB</t>
  </si>
  <si>
    <t>REPLACED LEFT FRONT RIM</t>
  </si>
  <si>
    <t>1FMSK8FH3LGB78815</t>
  </si>
  <si>
    <t>A0C52</t>
  </si>
  <si>
    <t>The rear tire pressure of the drivers seat is calculated with soiling water.</t>
  </si>
  <si>
    <t>When I put out the foam spray test after injecting the rear TIRE at the drivers seat, I get a leak from the tire AIR VALVE. Referenced as WSM 204-04B, Rear TPMS replaced after the drivers seat and reset it. Improved the symptom after replacing it with new components.</t>
  </si>
  <si>
    <t>1FMSK8FH0LGA86769</t>
  </si>
  <si>
    <t>A0B97</t>
  </si>
  <si>
    <t>4D100101</t>
  </si>
  <si>
    <t>The wheel is said to have white and error messages.</t>
  </si>
  <si>
    <t>Symptoms - Check wheels are white and earthworm - Visual inspection External shock and no damage Check wheels Check wheels and 4 wheel caps OASIS Reference GSB 21AP/008 Check wheels GSB 21AP/008 Check wheels GSB 21AP/008 Figure 1-2 -</t>
  </si>
  <si>
    <t>2LMPJ8KP9LBL05309</t>
  </si>
  <si>
    <t>M3557</t>
  </si>
  <si>
    <t>The tire brand is low on the dashboard.</t>
  </si>
  <si>
    <t>the inspection is performed and a low tire warning indicator is found on the board. This test is performed using a diagnostic tool and it shows a faulty sensor and the tire is removed and the treemplazo is performed. The fault is solved</t>
  </si>
  <si>
    <t>2FMPK4G94LBA01445</t>
  </si>
  <si>
    <t>329647B</t>
  </si>
  <si>
    <t>TIRE PRESSURE WARNING LAMP STAYING ON</t>
  </si>
  <si>
    <t>VERIFY TPMS ON. TEST WITH IDS. LEFT REAR SENSOR DOES NOT RESPOND, WILL NOT TRAIN. REMOVE TIRE AND INSPECT. NO DAMAGE TO PART PRESENT. REPLACE AND PROGRAM. WORKING PROPERLY AT THIS TIME.</t>
  </si>
  <si>
    <t>1FMJU1HT3LEA72584</t>
  </si>
  <si>
    <t>490640D</t>
  </si>
  <si>
    <t>C/S TPMS FAULT</t>
  </si>
  <si>
    <t>VERIFIED THE CUSTOMER`S CONCERN. CHECKED THE OASIS REPORT FOR GENERAL SERVICE BULLETINS, TECHNICAL SERVICE BULLETINS, SPECIAL SERVICE MESSAGES AND VEHICLE SERVICE HISTORY. PERFORMED A QUICK SCAN OF THE TIRE PRESSURE MONITORING SENSORS FINDING LEFT REAR SENSORS ARE NOT READING CORRECTLY AT THIS TIME. TO FIND REAR TIRE AIR PRESSURE SENSORS ARE IN NEED OF ATTENTION. FURTHER EXAMINATION FOUND REAR TIRE AIR PRESSURE SENSORS HAVE NO SIGNAL. ACCESSED, REMOVED AND REPLACED REAR TIRE AIR PRESSURE SENSORS. PERFORMED QUALITY CONTROL, CLEANING, AND VISUAL INSPECTION. CHECKED ALL FLUID LEVELS AND TOPPED OFF AS NECESSARY. THE SYSTEM IS NOW OPERATING AS DESIGNED. CLEARED ALL DIAGNOSTIC TROUBLE CODES. RESET THE LOW TIRE PRESSURE INDICATOR LIGHT.</t>
  </si>
  <si>
    <t>1FMJK1MT8LEA70938</t>
  </si>
  <si>
    <t>TPMS IS INOP</t>
  </si>
  <si>
    <t>VERIFIED TPMS LIGHT ON. CHECK DTC`S FUNCTION TESTED-RF INOP. REPLACED AND RETRAINED RF TPMS. RETESTED, PASS.</t>
  </si>
  <si>
    <t>1FMSK8DH1LGC19560</t>
  </si>
  <si>
    <t>035079A</t>
  </si>
  <si>
    <t>CUSTOMER STATES THE TPMS LIGHT KEEPS COMING ON, SEEMS TO BE THE LEFT REAR (HASNT HAD TO ADD ANY AIR)</t>
  </si>
  <si>
    <t>2/2/23; VERIFIED CUSTOMER CONCERN. TRIED TO RE-TRAINED TPMS SYSTEM FOUND L/R SENSOR NOT RESPONDING. FOLLOWED DIAGNOSIS AND TESTING PINPOINT TEST B FOR TPMS SYSTEM FAULT. B1-N0, B2-YES, B3-NO, B4-YES. REMOVED AND REPLACED L/R TPMS SENSOR. RE-TRAINED TPMS SYSTEM, THEN RECHECKED OPERATION. VERIFIED REPAIR- LIGHT NO LONGER PRESENT, ALL OK AT THIS TIME.</t>
  </si>
  <si>
    <t>1FMSK8DHXLGB15309</t>
  </si>
  <si>
    <t>493981B</t>
  </si>
  <si>
    <t>TPMS SENSOR FAULT</t>
  </si>
  <si>
    <t>VERIFIED CUSTOMER CONCERN, LR TIRE SENSOR WOULD NOT READ FROM TOOL, REPLACED AND RETRAINED TIRES.</t>
  </si>
  <si>
    <t>1FMSK8FH3LGA56732</t>
  </si>
  <si>
    <t>255698C</t>
  </si>
  <si>
    <t>NH</t>
  </si>
  <si>
    <t>CUSTOMER STATES DRIVER FRONY AND PASS REAR HAVE SLOW LEAKS PLEASE CHECK AND ADVISE</t>
  </si>
  <si>
    <t>VERIFIED CONCERN AND TRACED LEAKS ON BOTH DRIVERS AND PASSENGER REAR TIRES TO VALVE STEMS. DISMOUNTED TIRES AND INSPECTED AND FOUND THAT THE SENSORS ARE BOTH CRACKED WHERE THEY MOUNT TO THE STEMS REMOVED AND REPLACED BOTH SENSOR AND STEMS AND MOUNTED TIRES AND BALANCED AND RETESTED OK</t>
  </si>
  <si>
    <t>1FMSK7DH7LGC48278</t>
  </si>
  <si>
    <t>748312A</t>
  </si>
  <si>
    <t>HI</t>
  </si>
  <si>
    <t>CUSTOMER STATES TIRE FAULT LIGHT IS DISPLAYEDSHOW ING FAULT</t>
  </si>
  <si>
    <t>WF94, COVERED REPAIR. VERIFIED CUSTOMER CONCERN. SCANNED FOR DTCS. RETRIEVED CODE B124D. CHECKED OASIS FOUND NO TSBS. REFERRED TO WSM. FOLLOWED PINPOINT TEST B. B1 CHECK THE BCM (BODY CONTROL MODULE) DIAGNOSTIC TROUBLE CODES (DTCS), NO. B2 CHECK THE BCM (BODY CONTROL MODULE) TPMS (TIRE PRESSURE MONITORING SYSTEM) STATUS (TPMS_STATUS) PID (PARAMETER IDENTIFICATION) AND SENSOR IDENTIFIERS, YES. B3 CARRY OUT THE TPMS (TIRE PRESSURE MONITORING SYSTEM) SENSOR TRAINING PROCEDURE, ATTEMPTED TO RE-TRAIN TPMS SENSORS. UNABLE TO TRAIN PASSENGER REAR SENSOR. NO. B4 ATTEMPT TO TRAIN THE TPMS (TIRE PRESSURE MONITORING SYSTEM) SENSORS AGAIN, YES. PER WSM REPLACE FAULTED TPMS SENSOR. RECOMMEND REPLACING. MADE P&amp;A. REMOVED PASSENGER REAR TIRE. DE-BEADED TIRE. REMOVED AND REPLACED TPMS SENSOR WITH NEW. RE-BEADED TIRE. CHECK AND ADJUSTED TIRE PRESSURE TO SPEC. TORQUE WHEEL TO SPEC. RE-TRAINED TPMS SENSORS. RE-TEST. VERIFIED REPAIR.</t>
  </si>
  <si>
    <t>1FM5K8GC8LGB70368</t>
  </si>
  <si>
    <t>TPMS fault - 1 sensor</t>
  </si>
  <si>
    <t>verified concern and found that tpms light is active. performed retrain procedure per wsm and command train in fdrs. with no success. passenger rear will not train and no frequency output via scanner. recommend replacement of tpms sensor to correct condition remove wheel and dismount tire to replace tpms sensor. retrain via fdrs and all operating as it should at this time</t>
  </si>
  <si>
    <t>1FM5K8GC7LGB59717</t>
  </si>
  <si>
    <t>CUSTOMER STATES: WHEN STARTING THE VEHICLE THERE IS A MESSAGE ABOUT THE TPMS SENSOR PLEASE CHECK/ADVISE</t>
  </si>
  <si>
    <t>TECH VERIFIED CONCERN. RIGHT FRONT TPMS SENSOR WOULD NOT RELEARN PROGRAMMING. REPLACED RIGHT FRONT TPMS SENSOR, NEW SENSOR RELEARNED AND PROGRAMMED TO VEHICLE. CONFIRMED TPMS LIGHT IS NOW OFF AND EVERYTHING IS OKAY.</t>
  </si>
  <si>
    <t>5LMJJ3KT6LEL19350</t>
  </si>
  <si>
    <t>174646G</t>
  </si>
  <si>
    <t>GENERAL REPAIR CONCERN CUSTOMER STATES TIRE SENSOR LIGHT IS ON</t>
  </si>
  <si>
    <t>VERIFIED THE CUSTOMER`S CONCERN OF TIRE LIGHT ON. PERFORMED THE TIRE PRESSURE MONITORING SYSTEM SENSOR ACTIVATION TO FIND THE LEFT FRONT WAS SUCCESSFUL, THE RIGHT FRONT WAS SUCCESSFUL, THE LEFT REAR WAS UNSUCCESSFUL, THE RIGHT REAR WAS UNSUCCESSFUL. PERFORMED A TIRE AIR PRESSURE SENSORS EXAMINATION AND DIAGNOSTIC. PERFORMED PINPOINT TEST(S) TEST G G1 NO G2 NO INSTALL NEW SENSOR . TO FIND REAR AND LEFT TIRE AIR PRESSURE SENSORS ARE IN NEED OF ATTENTION. FURTHER EXAMINATION FOUND REAR TIRE AIR PRESSURE SENSORS HAVE NO SIGNAL. ACCESSED, REMOVED AND REPLACED RIGHT AND LEFT REAR TIRE AIR PRESSURE SENSORS. PERFORMED THE TIRE PRESSURE MONITORING SYSTEM SENSOR LOCATION CALIBRATION. REMOUNTED AND BALANCED THE TIRES AND WHEELS. RESET THE LOW TIRE PRESSURE INDICATOR LIGHT. PERFORMED QUALITY CONTROL, CLEANING, AND VISUAL INSPECTION. CHECKED ALL FLUID LEVELS AND TOPPED OFF AS NECESSARY. ROAD TESTED THE VEHICLE TO VERIFY REPAIRS. THE SYSTEM IS NOW OPERATING AS DESIGNED.</t>
  </si>
  <si>
    <t>2FMPK4J99LBA64081</t>
  </si>
  <si>
    <t>B3303</t>
  </si>
  <si>
    <t>724469C</t>
  </si>
  <si>
    <t>TIRE PRESSURE LIGHT ON</t>
  </si>
  <si>
    <t>TESTED AND CONFIRMED. RF TIRE WILL NOT TRAIN. SENSOR IS DEAD. CHECK WARRANTY AND CONFIRM COVERAGE. REMOVED AND REPLACED TIRE SENSOR IN QUESTION. INFLATED TO SPEC. RETRAINED SENSORS, OK.</t>
  </si>
  <si>
    <t>1FMSK8FH7LGA85800</t>
  </si>
  <si>
    <t>A3258</t>
  </si>
  <si>
    <t>CHECK FOR SLOW LEAKS IN FRONT TIRES</t>
  </si>
  <si>
    <t>D1</t>
  </si>
  <si>
    <t>. FOUND LEAKS COMING FROM BOTH VALVES IN THE REAR WHEELS REPLACED VALVES AND NO MORE LEAKS TOURQED WHEELS</t>
  </si>
  <si>
    <t>1FM5K8HC3LGB31556</t>
  </si>
  <si>
    <t>TIRE REPAIR - DRIVERS FRONT TIRE IS FLAT</t>
  </si>
  <si>
    <t>TIRE REPAIR - DRIVERS FRONT TIRE IS FLAT (FIRST CANADIAN COVERAGE) CHECKED FOR SOURCE OF LEAK - VALVE STEM REPLACED VALVE STEM CHECKED FOR LEAK - NO LEAK WHEEL TORQUED TO 150 FTLB - 65-NIC</t>
  </si>
  <si>
    <t>1FM5K8GC6LGB31343</t>
  </si>
  <si>
    <t>Slow leak, left rear tire, since winter tires pose, suspicious valve or tpms.</t>
  </si>
  <si>
    <t>Tire verification makes a leak at the valve was detected. This valve was defective, and has been changed.</t>
  </si>
  <si>
    <t>2LMPJ8KP1LBL08091</t>
  </si>
  <si>
    <t>M1565</t>
  </si>
  <si>
    <t>YC</t>
  </si>
  <si>
    <t>the icon fails in a tire pressure sensor</t>
  </si>
  <si>
    <t>causative:Front left tire pressure sensor causes: internal damage is verified the tire pressure warning light is on and it is not possible to see the adequate pressure on the front left wheel in the instrument cluster. It is connected to the vehicle and the dtcs b124:2 is recovered and a test is performed with a tester tool and it is not able to read the sensor and therefore it is damaged internally.</t>
  </si>
  <si>
    <t>2FMPK4K9XLBB63670</t>
  </si>
  <si>
    <t>216193E</t>
  </si>
  <si>
    <t>CHECK TIRE PRESSURE SENSOR</t>
  </si>
  <si>
    <t>CHECKED AND REPLACED LR TIRE SENSOR IT WOULD NOT TRAIN TEST DROVE VEHICLE NO TIRE LI GHT.</t>
  </si>
  <si>
    <t>1FTER4EH0LLA85295</t>
  </si>
  <si>
    <t>TRIM C/S TIRE PRESSURE SENSOR FAULT. CUSTOMER ALREADY WENT TO VIVA AND THEY RESET THE SENSOR. IT CAME B ACK ON 2 DAYS LATER.</t>
  </si>
  <si>
    <t>LEFT REAR TIRE WAS NOT COMUNICATING, REPLACED TIRE SENSOR AND RETRAINED</t>
  </si>
  <si>
    <t>1FMSK8DH9LGA78169</t>
  </si>
  <si>
    <t>206007B</t>
  </si>
  <si>
    <t>IN</t>
  </si>
  <si>
    <t>TIRE PRESSURE LIGHT IS ON</t>
  </si>
  <si>
    <t>CONFIRM TIRE PRSR LIGHT ON, TEST AND REPLACE RT FT TPMS. RECHECK. OK</t>
  </si>
  <si>
    <t>1FMSK7DH0LGC22086</t>
  </si>
  <si>
    <t>WHEEL/TIRES tire pressure light flashes</t>
  </si>
  <si>
    <t>left front tpms failed - replaced</t>
  </si>
  <si>
    <t>1FMSK7BH5LGC23625</t>
  </si>
  <si>
    <t>C.S TIRE LIGHT IS ON</t>
  </si>
  <si>
    <t>RAN SELF TEST ON BCM. NO CODES PRESENT. FOLLOW SYMPTOM CHART IN WSM. FOLLOW PPT E. E1-NO, E3-NO, E4-NO, E5YES, E6-NO. PER PPT E6 RESULTS REMOVE AND REPLACE PASSENGER REAR TIRE PRESSURE SENSOR. SET TIRE PRESSURE CALIBRATE ALL SENSOR. VERIFY PROPER OPERATION. NO LIGHT PRESENT AT THIS TIME.</t>
  </si>
  <si>
    <t>1FMSK8DH4LGB70967</t>
  </si>
  <si>
    <t>CUSTOMER STATES TIRE PRESSURE SENSOR FAULT D/S REAR AND POSSIBLE SLOW LEAK D/S FRONT</t>
  </si>
  <si>
    <t>A40 42 1A189 VERIFIED CONCERN. PPT G G1 NO G2 AND REPLACED LEFT REAR TIRE PRESSURE SENSOR</t>
  </si>
  <si>
    <t>1FMSK8DH0LGB49792</t>
  </si>
  <si>
    <t>005573D</t>
  </si>
  <si>
    <t>CUSTOMER STATES TPMS FAULT LIGHT ON. INSPECT ANDADVIS E.</t>
  </si>
  <si>
    <t>VERIFIED CONCERN, PERFORMED INSPECTION, RAN OASIS, FOUND LR TPMS SENSOR TO BE FAULTY, VEHICLE NEEDS NEW TPMS SENSOR FOR LR WHEEL, REMOVED AND REPLACED LR TPMS SENSOR, RETEST, OK 1552AA, 0.4H</t>
  </si>
  <si>
    <t>1FM5K8GC7LGD03959</t>
  </si>
  <si>
    <t>TPMS LIGHT ON</t>
  </si>
  <si>
    <t>VERIFY THE CUSTOMERS CONCERN. RUN DIAG ON THE BCM. CODE B124D:02 WAS PRESENT IN MEMORY. FOLLOW PPT B IN SECTION 204-04B OF THE WSM. PPT B4 TEST RESULTS CALL FOR TPMS SENSOR REPLACEMENT OF THE LF WHEEL. R&amp;R THE TPMS SENSOR. BALANCE THE WHEEL. SET TIRE PRESSURE AND TRAIN THE TPMS SENSOR. RUN FINAL QUICK TEST ON THE BCM. PASS. VERIFY THAT THE WARNING INDICATOR IS NO LONGER PRESENT. ENDING MILEAGE IN OCT WAS 30616 - INPUT WRONG LAST VISIT</t>
  </si>
  <si>
    <t>1FM5K8GC3LGB71489</t>
  </si>
  <si>
    <t>CUSTOMER STATES c/s tire pressure light on</t>
  </si>
  <si>
    <t>TPMS REPLACED BY ANDREW.</t>
  </si>
  <si>
    <t>5LMJJ3LT5LEL15451</t>
  </si>
  <si>
    <t>cust sts they keep getting message for the left front tpms fault intermittant</t>
  </si>
  <si>
    <t>diag for fault andmsg keeps coming up perf ppt and found failed tpms sensor. rpleaed and programmed all ok now</t>
  </si>
  <si>
    <t>2FMPK4AP3LBB17341</t>
  </si>
  <si>
    <t>B2347</t>
  </si>
  <si>
    <t>Verify sensor at left front does not respond, seen by the technician at installing the tires on line b</t>
  </si>
  <si>
    <t>warranty tpms avg replacement was no longer re-producible to programming.</t>
  </si>
  <si>
    <t>2FMPK4K94LBB38778</t>
  </si>
  <si>
    <t>B2502</t>
  </si>
  <si>
    <t>Wheel(s) tire(s) verify light tpms lights in the dashboard and always right rear sensor that is in default in dashboard (b65)</t>
  </si>
  <si>
    <t>right rear tpms sensor does not work, right rear wheel mount and replace tpms sensor, wheel mount, pressure adjust, hand torquer, tpms reset and find the sensor is functional, confirm repair(42) 1a189</t>
  </si>
  <si>
    <t>1FTER4FH1LLA65023</t>
  </si>
  <si>
    <t>B7221</t>
  </si>
  <si>
    <t>341100E</t>
  </si>
  <si>
    <t>BC</t>
  </si>
  <si>
    <t>INSPECT FOR SENSORS IN REAR TIRES WILL NOT RESPOND</t>
  </si>
  <si>
    <t>FOUND THAT WHEN TRYING TO RETRAIN TPMS FRONT SENSORS WOULD ORIGINALLY RELEARN AFTER A FEW ATTEMPTS AS NOTED PREVIOUSLY, , HOWEVER REARS WOULD NOT RELEARN AT ALL, NEW REAR SENSORS INSTALLED AND ONLY 1 OF WHICH RETURNED, ONE NEW SENSOR RETURNED TO PARTS AND DRIVERS REAR SENSOR REPLACED A SECOND TIME, TPMS ATTEMPTED TO RELEARN AND REARS WOULD RELEARN BUT FRONTS NOW WOULD NOT RELEARN NO MATTER HOW MANY ATTEMPTS WERE MADE, FRONT TPMS SENSORS REPLACED ALSO, ALL 4 NON RESPONSIVE ORIGINAL SENSORS RETURNED TO PARTS AND 1 DEFECTIVE SENSOR RETURNED TO PARTS ALSO, TPMS HAS NOW BEEN RELEARNED SUCCESSFULLY,</t>
  </si>
  <si>
    <t>1FMSK8DHXLGB55518</t>
  </si>
  <si>
    <t>B6220</t>
  </si>
  <si>
    <t>651150A</t>
  </si>
  <si>
    <t>CUSTOMER STATES: TPMS SENSORS ARE N OTWORKING</t>
  </si>
  <si>
    <t>TECH 9442 ATTEMPT TO TRAIN TPMS, RIGHT FRONT SENSOR WILL NOT TRAIN REPLACE RIGHT FRONT TPMS SENSOR, RE TRAIN TPMS 1552AA .4</t>
  </si>
  <si>
    <t>1FMSK8FH5LGA74231</t>
  </si>
  <si>
    <t>REPORT ON CAUSE OF SLOW LEAK IN PASSENGER FRONT TIRE - TPMS WARNING LIGHT IS ON</t>
  </si>
  <si>
    <t>INSPECTED - FOUND PASSENGER FRONT TIRE VALVE STEM LEAKING. REPLACED PASSENGER FRONT TPMS VALVE STEM AND ADJUSTED ALL TIRES TO CORRECT PRESSURES. RETRAINED TPMS AND ROADTESTED - OK.</t>
  </si>
  <si>
    <t>1FMSK8DHXLGB77941</t>
  </si>
  <si>
    <t>B7257</t>
  </si>
  <si>
    <t>GUEST REPORTS THE LOW TIRE PRESSURE LIGHT IS ON</t>
  </si>
  <si>
    <t>CONFRIM TPMS SYSTEM FAULT LIGHT IS ON, ATTEMPT TO RETRAIN SENSORS NO SENSORS WILL RETRAIN. REMOVE AND REPLACE ALL 4 TPMS SENSORS RETRAIN TPMS LIGHT IS NOW OUT</t>
  </si>
  <si>
    <t>1FMSK8DH3LGB68692</t>
  </si>
  <si>
    <t>A7072</t>
  </si>
  <si>
    <t>ELECTRICAL CHECK AND REPORT ON TPS SENSORS CUT OUT, RANDOMLY CUS MENTIONED DIFFERENT ONES WILL CUT OUT</t>
  </si>
  <si>
    <t>tpms light on scanned all tires found rf sensor not reading found other tires with low pressure adjusted pressure and replaced rf tpms sensor found water inside rf tire removed water and reset tpms light is off</t>
  </si>
  <si>
    <t>1FMSK8FH8LGB13409</t>
  </si>
  <si>
    <t>INSPECT FOR SLOW LEAK LEFT REAR</t>
  </si>
  <si>
    <t>Technician verified concern, TPMS showing left rear tire is low, inspected tire, found left rear valve stem leaking in left rear tire, technician replaced leaking valve stem, reinspected, ok now.</t>
  </si>
  <si>
    <t>5LMJJ3LT8LEL00068</t>
  </si>
  <si>
    <t>A1098</t>
  </si>
  <si>
    <t>111316B</t>
  </si>
  <si>
    <t>C/S: CHECK FRONT TIRES LOSING AIR - SUSPECTS FRONT VALVES.</t>
  </si>
  <si>
    <t>UPON INSPECTION FOUND BOTH FRONT TIRES 1-3PSI LOWER THAN OTHERS. INFLATED TIRES AND PRESSURE TESTED TIRES WITH SOAPY WATER. NO SIGNS OF PUNCTURES IN TREAD OR SIDEWALL DAMAGE, SUSPECT SLOW LEAK AS NO OBVIOUS LARGE LEAK FOUND WITH SOAPY WATER. BEGIN AD* PRESSURIZED FRONT TIRES ABOVE RECOMMENDED PRESSURE AND UTILIZED WATER TANK LEAK DETECTION METHOD AND SUBMERGED TIRE IN WATER. FOUND SLOW BUBBLING PRESENT FROM VALVE STEM BORE. PRESSURE TESTED OTHER TIRE AND FOUND SAME LEAK POINT. END AD* DISMOUNT BOTH FRONT TIRES AND REPLACED VALVE STEMS, FOUND EXCESSIVE CORROSION ON WHEEL VALVE STEM BORES. CLEANED CORROSION AND APPLIED BEAD SEALER TO STEM BORE. RE-MOUNT AND BALANCED 2 TIRES. RE-INSTALLED WHEELS AND HAND TORQUE WHEELS AND RETURN WHEEL LOCK KEY TO GLOVE BOX.</t>
  </si>
  <si>
    <t>5LMJJ2RT3LEL16972</t>
  </si>
  <si>
    <t>N41004</t>
  </si>
  <si>
    <t>Customer RESPONSE THREE PRESSURE SENSOR FAULT LEFT FRONT</t>
  </si>
  <si>
    <t>The customer feedback about the failure of the left front tire pressure sensor. I got it to the store and the technician inspected and confirmed the fact. Checked and found that the left front tire pressure sensor gave an alarm. There was no damage and no accident. The left front tire pressure sensor was inspected and found nothing abnormal. There was no trace of damage after removal and installation. It was determined that the internal failure of the left front tire pressure sensor caused it. It needs to be replaced and repaired. After replacement, the fault has been resolved.</t>
  </si>
  <si>
    <t>1FMSK8FH7LGA86834</t>
  </si>
  <si>
    <t>H4716603</t>
  </si>
  <si>
    <t>Tire pressure warning indicator illuminates (request for no sensor concerns)</t>
  </si>
  <si>
    <t>TPMS warning light for the front passenger seat is on Diagnostics - Check for FDRS use DTC. B124D:02 Ignition OASIS is confirmed. Related TSB/SSM does not apply. See WSM 204-04B. PPT B Progress. No. NO =&gt; B2. Sensor fault is confirm. YES =&gt; B3.</t>
  </si>
  <si>
    <t>1FMSK7DH2LGD02473</t>
  </si>
  <si>
    <t>9150R1</t>
  </si>
  <si>
    <t>PER</t>
  </si>
  <si>
    <t>Vehículo ingresó al taller, cliente manifiesta que neumático posterior RH pierde presión. TAE: 419/10/2023 Kilometraje: 11716 km Plan de mantenimiento 10,000 km ( realisado)</t>
  </si>
  <si>
    <t>ANALISIS : Se aplicó la herramienta de exploración FDRS, donde no se encontraron DTCs. Se aplicó la herramienta de activación de sensor tpms, detectando todos los sensores de manera satisfactoria. Se inspeccionó posibles fugas por clavos o golpes. Se detecta fuga en el pitón de válvula de aire del neumático posterior RH. Se desmonto los neumáticos y se realizó el desenllante para realizar una inspección visual del neumático , no se observan parches ni defectos en el interior del neumático , llegando a determinar fallo en la válvula de aire del sensor TPMS. ACCION CORRECTIVA: Se necesita reemplazar sensor tmps</t>
  </si>
  <si>
    <t>TPMS LIGHT IS ON</t>
  </si>
  <si>
    <t>FOUND RF TPMS SENSOR FAULTY. REPLACED RF TPMS SENSOR AND TRAINED</t>
  </si>
  <si>
    <t>2FMPK3J9XLBB21916</t>
  </si>
  <si>
    <t>Customer states right rear TPMS isn`t working</t>
  </si>
  <si>
    <t>Tech inspected and confirmed and tech replaced sensor. Tech programed and verified repair. Vehicle is functioning as designed.</t>
  </si>
  <si>
    <t>1FM5K8HC1LGC45927</t>
  </si>
  <si>
    <t>037895G</t>
  </si>
  <si>
    <t>LR TPMS INOP</t>
  </si>
  <si>
    <t>UPON INITIAL CHECK OF TPMS L/R SENSOR WAS NOT WORKING, REMOVED WHEEL FROM VEHICLE AND BROKE THE BEAD FROM RIM AND NOTICED THE SENSOR WAS COMPLETELY MISSING, REMOVED OLD VALVE STEM AND REPLACED WITH NEW VALVE STEM AND SENSOR, PROGRAMMED SENSOR TO VEHICLE, NOW SENSOR OPERATING AS DESIGNED</t>
  </si>
  <si>
    <t>1FM5K8HC8LGA78613</t>
  </si>
  <si>
    <t>89555B</t>
  </si>
  <si>
    <t>CUSTOMER STATES CHECK DRIVERS SIDE FRONT TIRE SENSOR.</t>
  </si>
  <si>
    <t>VERIFIED CUSTOMER CONCERN DRIVERS SIDE FRONT TIRE PRESSURE SENSOR WILL NOT TRANSMIT. DEFECTIVE SENSOR, CHECKED NO VISUAL DAMGE TO SENSOR. REPLACED DRIVERS SIDE TIRE PRESSURE SENSOR.</t>
  </si>
  <si>
    <t>1FM5K8GC8LGA76992</t>
  </si>
  <si>
    <t>WHEELS/TIRES customer states the tpms system says the right front tire is low</t>
  </si>
  <si>
    <t>VERIFIED CONCERN. RIGHT FRONT TPMS SENSOR SHOWS LOW. CHECKED TIRE PRESSURE WITH DIGITAL GAUGE, TIRE PRESSURE DOES NOT MATCH. DIAGNOSIS FOUND FAULTY TPMS SENSOR ON RIGHT FRONT TIRE. REMOVED, REPLACED, AND PROGRAMMED 1 NEW TPMS SENSOR ON RIGHT FRONT TIRE. VERIFIED CORRECT OPERATION.</t>
  </si>
  <si>
    <t>1FMSK8FH4MGA26186</t>
  </si>
  <si>
    <t>416833B</t>
  </si>
  <si>
    <t>CT</t>
  </si>
  <si>
    <t>CUSTOMER STATES TIRES SENSOR ON EVEN WHEN TIRES ARE AT CORRECT PRESSURE. CHECK AND ADVISE PLEASE</t>
  </si>
  <si>
    <t>TESTED TPMS SYSTEM,FOUND RIGHT REAR SENSOR BAD.REPLACED AND RETRAINED SENSORS.</t>
  </si>
  <si>
    <t>2FMPK3K99MBA62289</t>
  </si>
  <si>
    <t>059533B</t>
  </si>
  <si>
    <t>Customer states tpms fault returned after clearing last week</t>
  </si>
  <si>
    <t>verified concern found tmps fault on retrained all sensors and found driver front unable to retrain replaced driver front tpms retest concern corrected</t>
  </si>
  <si>
    <t>1FM5K8GC9MGA33733</t>
  </si>
  <si>
    <t>AFTER TIRE INSTALLATION TPMS SENSORS WOULD NOT REGISTER</t>
  </si>
  <si>
    <t>NO COMMUNICATION WITH SENSOR REPLACED TPMS SENSOR AND PROGRAMMED</t>
  </si>
  <si>
    <t>1FMSK8FH8MGA34517</t>
  </si>
  <si>
    <t>B8090</t>
  </si>
  <si>
    <t>CUSTOMER REPORTS: check driver front tire for slow leak or it might be the sensor</t>
  </si>
  <si>
    <t>front driver side tire low checked for leaks on tire and found valve stem was leaking, removed tire from vehicle and put tire on tire machine, pulled tire off and removed valve stem, cleaned off where valve stem sits, was covered in corrosion, installed new valve stem with old sensor and used bead sealer, refilled tire with air and balanced tire, made sure it was no longer leaker and reinstalled to vehicle, torqued wheel to 150 foot pounds and retrained all tires cp1700</t>
  </si>
  <si>
    <t>3FMTK3RM9MMA57035</t>
  </si>
  <si>
    <t>416918B</t>
  </si>
  <si>
    <t>ZE</t>
  </si>
  <si>
    <t>PERFORMED PPT D1-YES, D2-NO, D3-YES, D4-NO, D5-YES. REPLACED L.F TIRE PRESSURE SENSOR. TRAINED SENSOR AND RETEST.</t>
  </si>
  <si>
    <t>3FMCR9D92MRA46253</t>
  </si>
  <si>
    <t>M4</t>
  </si>
  <si>
    <t>CUSTOMER STATES TIRE PRESSURE LIGHT STAYS ON AFTER BATTERY MONITOR WAS RESET</t>
  </si>
  <si>
    <t>VERIFIED TIRE PRESSURE LIGHT IS ON. ATTEMPTED TO TRAIN ALL TIRE PRESSUIRE SENSORSD. LEFT FRONT TIRE PRESSURE SENSOR WILL NOT MAKE TRAIN. DISMOUNT EFT FRONT TIRE TO INSTALL TIRE PRESSURE SENSOR. REMONTED AND BALANCE TIRE. RETRAINED ALL TIRE PRESSURE SENSORS AND LIGHT IS NO LONGER ON</t>
  </si>
  <si>
    <t>3FMTK3R74MMA23918</t>
  </si>
  <si>
    <t>168367B</t>
  </si>
  <si>
    <t>CUSTOMER STATES TPMS WARNING ON DISPLAY. CHECK AND ADVISE</t>
  </si>
  <si>
    <t>VERIFIED CONCERN. PERFORMED SELFTEST, CODE B124D- TIRE PRESSURE SENSOR. RAN OASIS, NO TSB/SSM FOUND. PERFORMED PINPOINT TEST, FOUND LEFT FRONT TIRE PRESSURE FAULTY. RECOMMEND REPLACE AND RECHECK.</t>
  </si>
  <si>
    <t>3FMTK1SS9MMA34643</t>
  </si>
  <si>
    <t>214426B</t>
  </si>
  <si>
    <t>CUSTOMER STATES LEFT BACK DRIVER TIRE SENSOR RANDOMLY TURNS OFF AND ON .</t>
  </si>
  <si>
    <t>NO CODES STORED. LEFT REAR SENSOR HAS INTERMITTENT SIGNAL LOSS. REPLACE LEFT REAR TIRE PRESSURE SENSOR AND PROGRAM</t>
  </si>
  <si>
    <t>3FMCR9C67MRB24890</t>
  </si>
  <si>
    <t>150222B</t>
  </si>
  <si>
    <t>TIRE PRESSURE MONITOR LIGHT IS ON</t>
  </si>
  <si>
    <t>VERIFIED CUSTOMER CONCERN, TIRE PRESSURE LIGHT ON. PERFORMED TIRE PRESSURE SENSOR CHECK, RIGHT REAR TIRE SENSOR WAS NOT COMMUNICATING WITH THE COMPUTER. REMOVED TIRE TO INSPECT TIRE SENSOR, TIRE SENSOR DOES NOT HAVE ANY TYPE OF DAMAGE, TPMS SENSOR IS FAULTY. REPLACED RIGHT REAR TIRE SENSOR AND REPROGRAMMED, CONCERN IS NO LONGER PRESENT. REPAIR IS OK.</t>
  </si>
  <si>
    <t>2FMPK4AP9MBA07153</t>
  </si>
  <si>
    <t>154173C</t>
  </si>
  <si>
    <t>CUSTOMER STATES WHEN DRVING FOR A WHILE HIS TLIRE LIGHT COMES ACROSS THE DASH CHECK AND ADVISE</t>
  </si>
  <si>
    <t>CASUAL PART NUMBER- 1A189. CC- 42 VERIFIED CUSTOMERS CONCERN. FOUND THE DRIVER FRONT TPMS TO BE INOP. AND NOT TRAINING. REPLACED THE TPMS. RETRAINED THE TIRES. WORKS AT THIS TIME.</t>
  </si>
  <si>
    <t>1FMJU2AT9MEA83168</t>
  </si>
  <si>
    <t>094472B</t>
  </si>
  <si>
    <t>TPMS SENSOR FAULT-LR</t>
  </si>
  <si>
    <t>VERIFY CONCERN EEC TEST KOEO KOEC KOER PASS. COULD NOT RETRAIN LR TPMS SENSOR. FOLLOWED PPT G, G1 NO, G2 NO DIRECTED TO REPLACE TPMS SENSOR. REPLACE AND RETEST-PASS SENSOR RETR AINED</t>
  </si>
  <si>
    <t>1FTER4FH4MLD73868</t>
  </si>
  <si>
    <t>ML3Z-1A189-B</t>
  </si>
  <si>
    <t>ML3Z</t>
  </si>
  <si>
    <t>B</t>
  </si>
  <si>
    <t>INSPECTION TIRE PRESSURE SENSOR FAULT</t>
  </si>
  <si>
    <t>SET TIRE PRESSURES, ATTEMPT TO RETRAIN ALL SENSORS, DRIVER FRONT WILL NOT RESET REPLACED DRIVER FRONT TIRE PRESSURE SENSOR</t>
  </si>
  <si>
    <t>2FMPK3J9XMBA31845</t>
  </si>
  <si>
    <t>CUST STATES TPMS SENSOR FAULT LIGHT IS ON. ADVISE</t>
  </si>
  <si>
    <t>VERIFIED LITE ON TSP WOULD NOT TRAIN REPLACED LEFT FRONT TPMS</t>
  </si>
  <si>
    <t>3FMCR9E92MRB27445</t>
  </si>
  <si>
    <t>C2</t>
  </si>
  <si>
    <t>COL</t>
  </si>
  <si>
    <t>customer manifests validation of rear left tire sensor requested by guarantee</t>
  </si>
  <si>
    <t>Preventive maintenance is performed depending on the mileage, in which we can notice that it has a tire pressure warning indicator, inspection is proceeded with the tire pressure monitor which indicates that it has problems with the right rear sensor and requires change</t>
  </si>
  <si>
    <t>1FMSK8FH2MGB41188</t>
  </si>
  <si>
    <t>078384A</t>
  </si>
  <si>
    <t>WI</t>
  </si>
  <si>
    <t>GENERAL CONCERN [ tire sensor problem ] tpms light is blinking</t>
  </si>
  <si>
    <t>TESTED ALL TPMS SENSORS FOUND FRONT FRONT RIGHT DEAD WILL NEED TO BE REPLACED; CAUSUAL PART- JX7Z-1A189-; REMOVED ADN REPLACED TPMS SENSOR</t>
  </si>
  <si>
    <t>1FTER4FH8MLE06628</t>
  </si>
  <si>
    <t>450116A</t>
  </si>
  <si>
    <t>CUSTOMER STATES TPMS FAULT FOR RF TIRE. CHECKAND ADVI SE</t>
  </si>
  <si>
    <t>VERFIED CONCERN. RIGHT FRONT TPMS SENSOR WOULD NOT TRAIN. NECCARY TO REPLACE TPMS SENSOR AND RETRAIN.</t>
  </si>
  <si>
    <t>1FMJK1JT4MEA66472</t>
  </si>
  <si>
    <t>499358E</t>
  </si>
  <si>
    <t>CUSTOMER STATES TIRE PRESSURE FAULT LIGHT ISON</t>
  </si>
  <si>
    <t>VERIFIED CUSTOMER CONCERN, FOUND TPMS FAULT LIGHT ON. PERFORMED VEHICLE INSPECTION. FOUND BOTH REAR TPMS THAT WERE NOT BEING RECOGNISED BY THE TPM SYSTEM. PERFORMED RE-FLASH OF SENSORS. SENSORS DID NOT TRAIN. FOUND INTERNAL FAILURE TO BOTH SENSORS. REPLACED BOTH SENSORS AND RE-TESTED AFTER REPAIR. ALL TPMS ARE WORKING TO VEHICLE SPEC.</t>
  </si>
  <si>
    <t>1FMSK8DH6MGA74209</t>
  </si>
  <si>
    <t>B8801</t>
  </si>
  <si>
    <t>620069A</t>
  </si>
  <si>
    <t>CHECK FOR DRIVERS FRONT TIRE KEEPS LOOSING AIR. HAS BEEN TOLD VALVE STEM IS CAUSING THE LEAK</t>
  </si>
  <si>
    <t>found valve stem to be leaking, with very minor bead leak, took tire off and replaced stem. cleaned bead, applied new bead seal. rebalanced tire, all good to go</t>
  </si>
  <si>
    <t>3FMTK3RM3MMA35726</t>
  </si>
  <si>
    <t>C/S TIRE PRESSURE SENSOR INOP C/A TESTED SENSORS IN THE SERVICE DRIVE FOUND THE DRIVERS REAR SENSOR OUT, PLEASE VERIFY</t>
  </si>
  <si>
    <t>VERIFIED FAULT LIGHT IS ON, HOOKED UP IDS AND SCANNED FOR CODES, PERFORMED TEST FOUND ONE TIRE PRESSURE SENSOR FAULTY, REPLACED TPMS ON THE DRIVER REAR WHEEL. INITIALIZED TPMS SENSORS, TEST DROVE VEHICLE, VERIFIED CONCERN NO LONGER PRESENT.</t>
  </si>
  <si>
    <t>1FMSK8FH3MGC44510</t>
  </si>
  <si>
    <t>CUSTOMER STATES TPMS LIGHT IS ON (LF). HAS HAD SEVERAL MESSAGES ABOUT TPMS AND ITS A LWAYS LF EVEN AFTER ROTATION. I ENTERED THE WRONG MILES ON PREVIOUS REPAIR . SHOULD HAVE BEEN 16,219.</t>
  </si>
  <si>
    <t>TECHNICIAN STATES SCANNED FOR DTC`S B124D PPT B1, CHECK EVENT PIDS IN DATA LOGGERL RETRAIN TPMS LOCATE SENSOR FITTING. REPLACED SENSOR. CLEARED DTC`[S . RELEARN PERFORMED. EVENT 1 6B 55 2A BA SENSOR 2 6B 55 2A BA ID 3 6B 55 3 2A RF 6B 55 1F 9C LR 6B 55 1F 9C RR 6B 55 1A 21.</t>
  </si>
  <si>
    <t>1FMSK8DH8MGC27799</t>
  </si>
  <si>
    <t>076326C</t>
  </si>
  <si>
    <t>customer states "tire sensor fault" message in on for left rear wheel</t>
  </si>
  <si>
    <t>X1</t>
  </si>
  <si>
    <t>code b124 d needs one tire pressure sensor; replace 1 TPMS and retrain tire monitoring system clear codes verified repair</t>
  </si>
  <si>
    <t>1FMJK1MT7MEA14605</t>
  </si>
  <si>
    <t>B7025</t>
  </si>
  <si>
    <t>179591E</t>
  </si>
  <si>
    <t>CHECK AND REPORT TPMS LIGHTS ARE ALWAYS ON, CANTOP UP PRESSURES AND THEY DO NOT GO OUT. HAPPENSEVEN WHEN ITS WARM AS PER CU STOMERREQUEST</t>
  </si>
  <si>
    <t>VERIFIED CUSTOMER CONCERN FOUND LF TPMS SENSOR NOT RESPONDING AND REQURIES REPLACEMENT. REMOVE AND REPLACED TPMS SENSOR AS REQUIRED. RETEST OK. VERIFIED REPAIR.</t>
  </si>
  <si>
    <t>5LMJJ2LT9MEL11849</t>
  </si>
  <si>
    <t>9L3Z-1A189-A</t>
  </si>
  <si>
    <t>9L3Z</t>
  </si>
  <si>
    <t>TIRE CONCERN C/S CUSTOMER STATES DRIVER SIDE REAR TIRE SENSOR IS NOT READING CHECK AND ADVISE</t>
  </si>
  <si>
    <t>verified customer concern found code B124D:02 went to ppt b yes to b2 no to b3 yes to replaced driver front TPMS sensor per ppt B cleared codes all okay at this time. complete 160 12651d .2 12651dx1 .1 12651d45 .3 1552aa .5 total= 1.1hrs</t>
  </si>
  <si>
    <t>1FM5K8HC2MGA73568</t>
  </si>
  <si>
    <t>B1403</t>
  </si>
  <si>
    <t>280899B</t>
  </si>
  <si>
    <t>CHK AND REPORT ON TIRE LIGHT IS ON</t>
  </si>
  <si>
    <t>VERIFY CONCERN AND REPLACE TPMS ON RIGHT FRT TIRE</t>
  </si>
  <si>
    <t>1FMSK8FH8MGC37410</t>
  </si>
  <si>
    <t>N01152</t>
  </si>
  <si>
    <t>VN</t>
  </si>
  <si>
    <t>VNM</t>
  </si>
  <si>
    <t>the left rear tire pressure cannot be displayed.</t>
  </si>
  <si>
    <t>Recognition of 4 wheels, left rear wheels do not recognize. Remove the left rear sensor after inspection. Notest appear to have a fault description of B124d, test-1&gt; b4), left rear wheel sensors do not respond to the device. Replaced replacement rear wheel sensors.</t>
  </si>
  <si>
    <t>1FMJU1HT9MEA32303</t>
  </si>
  <si>
    <t>DRIVER REAR TIRE SENSOR IS OUT</t>
  </si>
  <si>
    <t>VERIFIED CUSTOMER CONCERN TESTED TPMS SYSTEM DRIVER REAR TPMS FAILED TEST REPLACED SENSOR RESET AND RETEST OK AT THIS TIME</t>
  </si>
  <si>
    <t>1FMJU1HT3MEA10605</t>
  </si>
  <si>
    <t>C/S: TPS SENSOR FAULT RIGHT REAR SENSOR.</t>
  </si>
  <si>
    <t>VERIFIED CONCERN- ATTEMPTED TO RETRAIN TPS SENSOR-WOULD NOT TRAIN RR TPMS SENSOR NEEDS REPLACED. 1A189 OLD TPS SENSOR REMOVED AND REPLACED WITH NEW TPS SENSOR PER FORD STANDARDS. RIGHT REAR SENSOR.</t>
  </si>
  <si>
    <t>3FMTK4SX1MME03525</t>
  </si>
  <si>
    <t>802949E</t>
  </si>
  <si>
    <t>TPMS FAULT LIGHT IS ON CHECK AND AD IVSE</t>
  </si>
  <si>
    <t>REPLACED LEFT REAR TIRE SENSOR AND TRAIN TIRE SENSORS</t>
  </si>
  <si>
    <t>2FMPK4J91MBA60656</t>
  </si>
  <si>
    <t>TIRE PRESSURE MONITORING TPMS FAULT LIGHT ACTIVE. INSPECT</t>
  </si>
  <si>
    <t>VERIFIED CUSTOMERS CONCERN TPMS WAS SHOWING 0 FOR FR TIRE ATTEMPTED TO RETRAIN ALL 4 TIRES THE RF TIRE WOUDN`T RETRAIN REPLACED RF TPMS SENSOR RETRAINED ALL 4 TIRES CUSTOMERS CONCERN IS NO LONGER PRESENT</t>
  </si>
  <si>
    <t>3FMCR9C69MRA69746</t>
  </si>
  <si>
    <t>F0S01</t>
  </si>
  <si>
    <t>487032C</t>
  </si>
  <si>
    <t>PR</t>
  </si>
  <si>
    <t>PRI</t>
  </si>
  <si>
    <t>customer indicates warning of rubber air pressure in pnel.</t>
  </si>
  <si>
    <t>TIRE KEY ON, VERIFY FOUND REAR LH SENSOR LOW TIRE DO NOT READING. REPLACE TOMS, PROGRAMING AND VERIFIED ARE OK.</t>
  </si>
  <si>
    <t>2LMPJ8K99MBL08388</t>
  </si>
  <si>
    <t>A8044</t>
  </si>
  <si>
    <t>CLIENT HAS REPORTED TIRE LEAK - REPORT ON REPAIR PLAN</t>
  </si>
  <si>
    <t>INSPECTED AND VALVE STEM LEAKING FROM LEFT REAR TIRE - REPLA CED VALVE STEM AND CORRECTED CONDITION</t>
  </si>
  <si>
    <t>2FMPK4K98MBA25708</t>
  </si>
  <si>
    <t>TPMS SENSOR FAILED</t>
  </si>
  <si>
    <t>TECH #8- TIRE SENSOR FAULT TRAIN TIRES RIGHT FRONT WON`T TRAIN. REMOVE TIRE. INSTALL TPMS SENSOR. RETRAIN SENSORS. OK NOW.</t>
  </si>
  <si>
    <t>1FMSK7DH8MGB12100</t>
  </si>
  <si>
    <t>DRIVERS REAR IRE SENSOR ON GOES OFF SOMETIMES BUT COMES RIGHT BACK ON TIRE IS FINE</t>
  </si>
  <si>
    <t>REPLACED DRIVERS REWAR TPMS AFTER TECH STATED IT WAS REFUSING TO RESET</t>
  </si>
  <si>
    <t>1FTER4FH4MLD14867</t>
  </si>
  <si>
    <t>776224B</t>
  </si>
  <si>
    <t>GENERAL REPAIR CUSTOMER STATES HE HAS ERRORMESSAGE STATING TIRE PRESSURE SENSORFAULT.</t>
  </si>
  <si>
    <t>VERIFIED CUSTOMER CONCERN, THE TPMS WARNING LIGHT AND MESSAGE ARE ON. HOOKED UP SCANTOOL AND PERFORMED SELFTEST. FOUND CODE B124D:02 - TIRE PRESSURE SENSOR: GENERAL SIGNAL FAILURE. FOLLOWED WSM TO PINPOINT TEST B: B1 CHECK THE BCM (BODY CONTROL MODULE) TPMS (TIRE PRESSURE MONITORING SYSTEM) STATUS (TPMS_STATUS) PID (PARAMETER IDENTIFICATION) AND SENSOR IDENTIFIERS - YES B2 CARRY OUT THE TPMS (TIRE PRESSURE MONITORING SYSTEM) SENSOR TRAINING PROCEDURE - NO, THE LEFT REAR SENSOR DID NOT RESPOND B3 ATTEMPT TO TRAIN THE TPMS (TIRE PRESSURE MONITORING SYSTEM) SENSORS AGAIN - YES, 3 OUT OF THE 4 SENSORS TRAINED. REPLACED THE TPMS SENSOR IN THE LEFT REAR WHEEL. REPERFORMED THE TPMS TRAINING PROCEDURE. THE LEFT REAR WHEEL IS NOW PROGRAMMED TO THE VEHICLE. CLEARED CODES AND CONFIRMED WARNING LIGHTS ARE OF F.</t>
  </si>
  <si>
    <t>1FMJU1HT8MEA65762</t>
  </si>
  <si>
    <t>CUST STATES DASH MESSAGE SAYS TIRE PRESSURE SYSTEM FAULT</t>
  </si>
  <si>
    <t>VERIFIED CUSTOMER CONCERN TIRE PRESSURE SYSTEM FAULT ON DASH PERFORMED SELF TEST FOUND LEFT FRONT TIRE PRESSURE SENSOR FAULT REMOVED AND REPLACED LEFT FRONT TIRE PRESSURE SENSOR RETRAINED ALL TIRE SENSORS PERFORMED POST REPAIR ROAD TEST VERIFIED REPAIR COMPLETE VEHICLE OK AT THIS TIME</t>
  </si>
  <si>
    <t>1FMJK1HT0MEA55104</t>
  </si>
  <si>
    <t>TPMS SENSOR IS NOT COMMUNICATING AND DISPLAY SHOWS TPMS FAULT</t>
  </si>
  <si>
    <t>CONFIRMED CONCERN FOUND RIGHT FRONT TPMS SENSOR FAULTY AND NOT COMMUNICATING REMOVED AND REPLACED RIGHT FRONT SENSOR AND RETEST OK</t>
  </si>
  <si>
    <t>3FMCR9C69MRB40525</t>
  </si>
  <si>
    <t>095545A</t>
  </si>
  <si>
    <t>Customer states to check TPMS sensor. Sensor is not reporting data. Passenger Rear</t>
  </si>
  <si>
    <t>SET TIRE PRESSURES/FDRS-CHECK TIRE SENSOR DATA-ENABLE TIRE TRAINING -RIGHT REAR WILL NOT TRAIN-SUSPECT SENSOR; DISMOUNT TIRE /REPLACED TIRE SENSOR/REMOUNT TIRE/BALANCE/TRAINED SENSORS/RETEST OK</t>
  </si>
  <si>
    <t>5LMJJ2LT2MEL15225</t>
  </si>
  <si>
    <t>Customer States tire warning light comes on when driving and the left front sensor will show 0 psi</t>
  </si>
  <si>
    <t>Verified concern and programmed all sensors. Left front TPMS would not program and will need to be replaced Causal part #1a189 replACED AND PROGRAMMED SENSOR</t>
  </si>
  <si>
    <t>1FMSK7DH9MGC14974</t>
  </si>
  <si>
    <t>CS TPMS LIGHT IS FLASHING</t>
  </si>
  <si>
    <t>Technician verified customer concern and used the TPMS tool to diagnose that the right rear tire sensor was at fault. Technician replaced the right rear tire sensor. 1552AA 0.4 hours statelbr 0.2 hours</t>
  </si>
  <si>
    <t>1FMSK8FH1MGC14874</t>
  </si>
  <si>
    <t>CUSTOMER STATES HE IS GETTING A TIRE PRESSURE FAILURE FOR HIS VEHICLE, MENTIONS ITS HIS DRIVER SIDE BACK TIRE. FAULT SEEMS TO COME ON AFTER 45 MINUTES OF DRIVING</t>
  </si>
  <si>
    <t>TECH PERFORMED PINPOINT TEST G, TECH ROTATED TIRES BACK AND FORTH, RETRAINED ALL 4 TPMS AND DRIVER REAR DID NOT TRAIN. VERIFIED CORRECT SENSOR IS INSTALLED CHECKED FOR CODES NONE WAS PRESENTAS PER PINPOINT TEST REPLACE SENSOR, TECH REMOVED AND REPLACED RIGHT REAR TPMS SENSOR, RETRAINED AND VERIFIED PROPER OPERATION.</t>
  </si>
  <si>
    <t>1FMJU1HT6MEA28158</t>
  </si>
  <si>
    <t>409999B</t>
  </si>
  <si>
    <t>C/S TIRE PRESSURE SENSOR FAULT LIGHT IS ON. DIAG AND ADVISE</t>
  </si>
  <si>
    <t>VERIFIED CONCERN, TIRE PRESSURE SENSOR FAULT LIGHT ON. BCE TEST FOUND CODE B124D. NO TSB/SSM/FSA. WSM 204-04B, PPT E. E1-YES, E2- YES, E3-NO, E4-NO, E5-NO. DIRECTS TO PPT G. G1-NO. G2-NO. REPLACE R/R TIRE PRESSURE SENSOR. CLEAR DTC. RETEST. CONCERN IS NO LONGER PRESEN T.</t>
  </si>
  <si>
    <t>1FM5K8GC2MGC04435</t>
  </si>
  <si>
    <t>B6208</t>
  </si>
  <si>
    <t>ADD ON REPAIR 4/19/2023 3:04PM- PLEASE CHECK AND ADVISE- DRIVER FRONT TPMS SENSOR NOT READING</t>
  </si>
  <si>
    <t>VERIFY CUSTOMER CONCERN TPMS LIGTH ON. PERFORM A TMPS RE-LEARN. DRIVER FRONT TPMS SENSOR INOP. REPLACE TPMS SENSOR AND RETESTED CONCERN NO LONGER PRESENT MT-0.5</t>
  </si>
  <si>
    <t>1FMSK8DH3MGA28028</t>
  </si>
  <si>
    <t>Customer states that tpms light is on. When veh arrived tpms light was on. Front right sensor would not read. Did a relearn and it worked for 60 miles then stopped reading again. Would not register with a TPMS reader/ programmer. Will have to replace sensor and retest.</t>
  </si>
  <si>
    <t>TPMS replaced. Working to spec at this time 1552AA 0.4</t>
  </si>
  <si>
    <t>2FMPK4AP7MBA11427</t>
  </si>
  <si>
    <t>CUSTOMER STATES THE TIRE PRESSURE SENSOR FAULT LIGHT IS ON AND DRIVERS SIDE REAR TIRE WILL NOT REGISTER PSI. CHECK &amp; ADVISE</t>
  </si>
  <si>
    <t>DRIVERS SIDE REAR TPMS SENSOR FAULT SENSOR ASSEMBLY - TIRE PRESSURE - REPLACED AND PROGRAMMED.</t>
  </si>
  <si>
    <t>1FMSK8DH4MGA47185</t>
  </si>
  <si>
    <t>B8127</t>
  </si>
  <si>
    <t>432697B</t>
  </si>
  <si>
    <t>RR TIRE SLOWLY LOSING AIR. PLEASE I NSPECT</t>
  </si>
  <si>
    <t>REMOVED RR TIRE, UNMOUNTED TIRE, REMOVED TPMS, REPLACED TPMS, MOUNTED AND BALANCED TIRE, INSTALLED WHEEL BACK, TORQUED LUG NUTS TO 150 LB.FT RETRAINED TPMS</t>
  </si>
  <si>
    <t>1FMSK8DH9MGC45681</t>
  </si>
  <si>
    <t>916994C</t>
  </si>
  <si>
    <t>CUST STATES TIRE PRESSURE FAULT WARNING MESSAGE IS COMING ON AT TIMES. HAS BEEN MORE FREQUENT</t>
  </si>
  <si>
    <t>VERIFIED CONCERN TPMS FAULT ON IPC. CHECK OASIS NO KNOWN CONCERNS. CONNECT FDRS AND CHECK FOR CODES B124D. PERFORMED PPT B. B1 NO. B2 YES. B3 NO. B4 YES. RIGHT FRONT TIRE PRESSURE SENSOR WILL NOT TRAIN OR RESPOND TO TRAINING TOOL. NO DAMAGE TO TIRE OR WHEEL. DISMOUNT ONE WHEEL. INSPECT SENSOR. SENSOR ID MATCHES BCM DATALOGGER ID. NO DAMAGE TO SENSOR. SENSOR WILL NOT RESPOND WHILE REMOVED FROM WHEEL AND TIRE. INTERNALLY FAILED TIRE PRESSURE SENSOR. REPLACED TIRE PRESSURE SENSOR. TRAIN SENSORS AND CLEARED CODES. CHECK OPERATION, OK AT THIS TIME. OLD SENSOR ID 601903D9 NEW SENSOR ID 6C CF5E35</t>
  </si>
  <si>
    <t>1FM5K8GC9MGC13567</t>
  </si>
  <si>
    <t>B1102</t>
  </si>
  <si>
    <t>REPORT ON TIRE PRESSURE LIGHT ON</t>
  </si>
  <si>
    <t>DIAGH TPMS LIGHT ON L/F SENSOR WOULD NOT TRAIN REPLACED L/F TPMS SENSOR AND RETRAIN</t>
  </si>
  <si>
    <t>1FM5K8GC1MGC07245</t>
  </si>
  <si>
    <t>M3440</t>
  </si>
  <si>
    <t>J234071</t>
  </si>
  <si>
    <t>CI</t>
  </si>
  <si>
    <t>unit with pressure bulb constantly on</t>
  </si>
  <si>
    <t>the tpms sensor container was inspected with open circuit, it cannot be retrained if the tpms sensor was changed</t>
  </si>
  <si>
    <t>1FMJU2AT8MEA79662</t>
  </si>
  <si>
    <t>HC3Z-1A189-A</t>
  </si>
  <si>
    <t>CUSTOMER STATES BODY ELECTRICAL CONCERN *CUSTOMER STATES, TPMS ISSUE</t>
  </si>
  <si>
    <t>sensor won`t program replaced left rear tpms sensor</t>
  </si>
  <si>
    <t>3FMCR9B64MRA34078</t>
  </si>
  <si>
    <t>VERIFY THE CUSTOMERS CONCERN. RUN DIAG ON THE BCM. CODE B124D:02 WAS PRESENT IN MEMORY. FOLLOW PPT B IN SECTION 204-04B OF THE WSM. PPT B4 TEST RESULTS CALL FOR TPMS SENSOR REPLACEMENT OF THE LF WHEEL. R&amp;R THE TPMS SENSOR. BALANCE THE WHEEL. SET TIRE PRESSURE AND TRAIN THE TPMS SENSOR. RUN FINAL QUICK TEST ON THE BCM. PASS. VERIFY THAT THE WARNING INDICATOR IS NO LONGER PRESENT.</t>
  </si>
  <si>
    <t>3FMCR9B65MRA55750</t>
  </si>
  <si>
    <t>B8204</t>
  </si>
  <si>
    <t>LOW TIRE LIGHT ON, bced diag pinpoint test requires tpms All pressures are at spec. left front tpms battery is dead. removed and replaced tpms and verifed light is no longer on.</t>
  </si>
  <si>
    <t>2LMPJ8KP4MBL06353</t>
  </si>
  <si>
    <t>Front passenger tire continues to lose air - has to be filled every couple of weeks</t>
  </si>
  <si>
    <t>19s01 inspect, found rf valve stem leaking, replaec valve stem set tire pressure.</t>
  </si>
  <si>
    <t>3FMCR9B67MRB18637</t>
  </si>
  <si>
    <t>REPORT ON TIRE PRESSURE SENSOR FAULT ILLUMINATING / DRIVER REAR SENSOR MISREADING</t>
  </si>
  <si>
    <t>VERIFIED CONCERN TPMS FAULT LIT UP. ATTEMPTED TO TRAIN ALL TPMS - FOUND LEFT REAR NOT COMMUNICATING. REPLACED LEFT REAR TPMS AND RETRAINED ALL TIRES - ALL OK NOW.</t>
  </si>
  <si>
    <t>2FMPK3G98MBA38140</t>
  </si>
  <si>
    <t>F0L63</t>
  </si>
  <si>
    <t>247838D</t>
  </si>
  <si>
    <t>ABW</t>
  </si>
  <si>
    <t>CUSTOMER STATES THAT THE TIRE SENSOR DRIVER SIDE REAR IS NOT WORKING PLEASE INSPECT</t>
  </si>
  <si>
    <t>TECH INSPECTED AND FOUND TIRE SENSOR FAULTY. TECH REPLACE TIRE SENSOR AND CONCERN NO LONGER PRESENT.</t>
  </si>
  <si>
    <t>1FM5K8GC7MGC32506</t>
  </si>
  <si>
    <t>741835A</t>
  </si>
  <si>
    <t>CUSTOMER STATES RR TPMS READING GOES BLANK INTERMITENTLT. REPLACE RR TPMS SENSOR ORDERED FROM INV 741111</t>
  </si>
  <si>
    <t>CHECKED TIRE PRESSURE SENSOR, R AND R TIRE SENSOR STOPS, READING ABOUT AFTER 1 HOUR DRIVE TIRE, REPLACED TIRE SENSOR AND TRAIN. NO BCM CODES, PASS</t>
  </si>
  <si>
    <t>1FMSK8FH5MGA89409</t>
  </si>
  <si>
    <t>puncture/slow leak, front left tire that is suspicious of the valve.</t>
  </si>
  <si>
    <t>tech2999--------- valve replaced...</t>
  </si>
  <si>
    <t>3FMTK1SS1MMA34720</t>
  </si>
  <si>
    <t>821686B</t>
  </si>
  <si>
    <t>C/S: CUSTOMER STATES WARNING LIGHT IS ON SAYING TIRE PRESSURE FAULT, HAPPENS WHEN R AINS</t>
  </si>
  <si>
    <t>VERIFIED CUSTOMER CONCERN, BCM SET B124D:02 TIRE PRESSURE SENSOR: GENERAL SIGNAL FAILURE. PERFORMED PINPOINT TEST B: B124D:02 IN WSM 204-04B. PERFORMED STEPS B1 CHECK THE BCM (BODY CONTROL MODULE) DIAGNOSTIC TROUBLE CODES (DTCS), B1182 NOT PRESENT. B2 CHECK THE BCM TPMS (TIRE PRESSURE MONITORING SYSTEM) STATUS (TPMS_STATUS) PID (PARAMETER IDENTIFICATION) AND SENSOR IDENTIFIERS, SNESOR FAULT DISPLAYED. B3 CARRY OUT THE TPMS SENSOR TRAINING PROCEDURE, LEFT REAR SENSOR DID NOT TRAIN. PERFORMED TEST DRIVE. B4 ATTEMPT TO TRAIN THE TPMS SENSORS AGAIN, DRIVER REAR WHEEL SENSOR DID NOT TRAIN AGAIN. REMOVED AND REPLACED DRIVER SIDE REAR TPMS SENSOR AND CHECKED OPERATION, OK. CUSTOMER CONCERN RESOLVED.</t>
  </si>
  <si>
    <t>1FMSK8DH2MGA48190</t>
  </si>
  <si>
    <t>DIAGNOSTIC CHARGE OF $239.95 PER CONCERN C/S TIRE PRESSURE MONITORING SYSTEM MESSAGE ON DASHBOARD.</t>
  </si>
  <si>
    <t>PERFORMED DIAGNOSTIC, TECH FOUND PASSENGER SIDE REAR TPMS SENSOR NOT READING. REMOVED AND INSTALLED NEW PASSENGER SIDE REAR TPMS SENSOR, TESTED, VERIFIED REPAIR.</t>
  </si>
  <si>
    <t>1FM5K8LC3MGC18091</t>
  </si>
  <si>
    <t>378840B</t>
  </si>
  <si>
    <t>CUSTOMER STATES THAT TMPS LIGHT IS ON</t>
  </si>
  <si>
    <t>TRIED TO RESET LEFT FRONT SENSOR DOES NOT RESPONDED REMOVE LF TIRE REPLACE SENSOR RESET OK</t>
  </si>
  <si>
    <t>1FM5K8GC6MGA89807</t>
  </si>
  <si>
    <t>B6060</t>
  </si>
  <si>
    <t>238321E</t>
  </si>
  <si>
    <t>CHECK AND ADVISE TIRE PRESSURE MONITOR WARNING COMING UP</t>
  </si>
  <si>
    <t>INSPECTED, CONFIRMED TIRE PRESSURE LIGHT CURRENTLY ON. SCANNED FOR CODES, FOUND NO CODES PRESENT. REFERENCED PPT E FOR TPMS LIGHT ON. FOUND SPARE NOT INSTALLED, TIRE PRESSURES ALL CORRECT. FOUND RR TPMS SENSOR WOULD NOT TRAIN, DIRECTED TO PPT G, ROTATED WHEELS AND FOUND RR WHEEL STILL NOT RESPONDING. REMOVED WHEEL &amp; DISMOUNTED TIRE, INSPECTED TPMS SENSOR AND FOUND NO VISIBLE DEFECTS, INSTALLED NEW TPMS SENSOR, REINSTALLED TIRE AND RETRAINED SYSTEM, FOUND ALL 4 TIRES NOW RESPONDING CORRECTLY.</t>
  </si>
  <si>
    <t>1FMSK8DH6MGB13218</t>
  </si>
  <si>
    <t>CUSTOMER STATES TPMS FAULT LIGHT IS ON</t>
  </si>
  <si>
    <t>PERFORMED DIAGNOSTICS BCM TEST B124D, PERFORMED PIN PINT TEST, B1 NO, B2 YES, B3 NO, B4 YES REPLACE RIGHT FRONT TPMS SENSOR, RETEST OK</t>
  </si>
  <si>
    <t>1FM5K8ABXMGB72379</t>
  </si>
  <si>
    <t>CUSTOMER STATES THE "TPMS" WARNING LIGHT IS ON. INSPECT AND ADVISE.</t>
  </si>
  <si>
    <t>INSPECTED TPMS, FOUND DRIVER FRONT TPMS NOT RESPONDING TO TESTS. RECOMMEND REPLACEMENT OF TPMS. REPLACED TPMS AND RETESTED ALL SENSORS TRAINED LIGHT IS GONE OFF DASH</t>
  </si>
  <si>
    <t>1FMJU1GT5MEA59290</t>
  </si>
  <si>
    <t>ELECTRICAL DIAGNOSIS-MINOR customer states TPMS light is on</t>
  </si>
  <si>
    <t>replaced all 4 tire sensors torqued tires to 150 lbs.</t>
  </si>
  <si>
    <t>3FMTK1SS7MMA07750</t>
  </si>
  <si>
    <t>B2490</t>
  </si>
  <si>
    <t>505646E</t>
  </si>
  <si>
    <t>check tire pressure, tpms anomaly</t>
  </si>
  <si>
    <t>7076 - 20 March 2023 verifier tpms - the front left tpms does not respond to replace the front left tpms program tpms - ok</t>
  </si>
  <si>
    <t>2FMPK4J90MBA09990</t>
  </si>
  <si>
    <t>396280A</t>
  </si>
  <si>
    <t>TIRE PRESSURE FAULT LAMP ON</t>
  </si>
  <si>
    <t>VERIFIED CONCERN,PERFORMED TPS TRAINING PROCEDURE BOTH REAR SENSORS WOULD NOT TRAIN RPL BOTH REAR SENSORS AND RETESTED OK</t>
  </si>
  <si>
    <t>3FMCR9B66MRA48905</t>
  </si>
  <si>
    <t>124262B</t>
  </si>
  <si>
    <t>D/R TPMS SENSOR WILL RANDOMLY LOSE CONNECTIONPLEASE C HECK.</t>
  </si>
  <si>
    <t>UPON INSPECTION FOUND THAT THE DRIVER REAR SENSOR WAS RANDOMLY LOSING COMMUNICATION WITH THE VEHICLE. AFTER DIAG FOUND THAT THE SENSOR WAS NOT PROPERLY COMMUNICATING WITH THE VEHICLE. TPMS SENSOR WAS FAULTY REPLACED 246 972</t>
  </si>
  <si>
    <t>5LMJJ2ST1MEL16142</t>
  </si>
  <si>
    <t>N4K008</t>
  </si>
  <si>
    <t>BB5Z-1A189-A</t>
  </si>
  <si>
    <t>BB5Z</t>
  </si>
  <si>
    <t>The customer reported that the tire pressure lamp was on and asked for repair</t>
  </si>
  <si>
    <t>After inspection by the technician of my station, it was found that the tire pressure lamp was on. The tire pressure was normal as tested by the barometer. Later, the IDS tested and found that the general signal of the tire pressure sensor was invalid. It was observed after disassembly. There was no obvious trace of accident and collision. It was a quality problem. After the ABA, the fault disappeared. In order to avoid customer complaints and the normal use of the vehicle, the tire pressure sensor was replaced. The control number is 202394256455.</t>
  </si>
  <si>
    <t>3FMTK4SX4MME04541</t>
  </si>
  <si>
    <t>TIRE PRESSURE WARNING LIGHT IS ON.</t>
  </si>
  <si>
    <t>CONFIRMED CONCERN PULLED CODE B1182 NECESSARY TO REPLACE SENSOR</t>
  </si>
  <si>
    <t>3FMTK3SU8MMA07950</t>
  </si>
  <si>
    <t>303120I</t>
  </si>
  <si>
    <t>CUST.STATES TIRE PRESSURE SENSOR WARNING ON SCREEN CHECK AND ADVISE</t>
  </si>
  <si>
    <t>UPON RETRAINING TIRE SENSORS AFTER COMPLETION OF TIRE REPLACEMENT, FOUND THAT THE RIGHT FRONT TIRE SENSOR WAS BAD/DEAD, REPLACED SENSOR AND VALVE STEM WITH NEW, REINSTALLED TIRE ON RIGHT FRONT AND WAS ABLE TO RETRAIN ALL SENSORS, TEST DROVE AFTER .</t>
  </si>
  <si>
    <t>1FM5K8GC4MGA44297</t>
  </si>
  <si>
    <t>B2458</t>
  </si>
  <si>
    <t>Repair puncture. Rear left tire to see seems soft add.</t>
  </si>
  <si>
    <t>148 validate tire arg deflator, verify leakage at the level of v lava, handle and put a new valve and ok problem set right 42 1700.</t>
  </si>
  <si>
    <t>3FMTK3RM2MMA29111</t>
  </si>
  <si>
    <t>B2307</t>
  </si>
  <si>
    <t>install and balance tires on mags - 19 inches == $114.95</t>
  </si>
  <si>
    <t>Installs tire balance, tire pressure and alignment. Tpms tire wear was 4x 8 32 winter tire put back in the car. Wheel tpms could be adjusted then.</t>
  </si>
  <si>
    <t>1FMSK8FH4MGC37839</t>
  </si>
  <si>
    <t>B12009</t>
  </si>
  <si>
    <t>the vehicle often reports left rear tire pressure tyre pressure</t>
  </si>
  <si>
    <t>self test reports an error code B124d. follow the fault code of B1-&gt;b4. remove the rear wheels from the tire pressure sensor. It is suitable for new replacement, refreshing the tire pressure sensor</t>
  </si>
  <si>
    <t>3FMTK3SU4MMA09033</t>
  </si>
  <si>
    <t>636438F</t>
  </si>
  <si>
    <t>CUSTOMER STATES-CHECK TPMS SENSOR W ENTOUT</t>
  </si>
  <si>
    <t>ITEM RETURN 1A189A WARRENTY</t>
  </si>
  <si>
    <t>1FM5K8GC1MGB47872</t>
  </si>
  <si>
    <t>W0C41</t>
  </si>
  <si>
    <t>TMPS LIGHT IS ON</t>
  </si>
  <si>
    <t>TECHNICIAN DETECTED REAR LEFT TMPS FAILED WHICH REPLACED</t>
  </si>
  <si>
    <t>3FMCR9B69MRB07915</t>
  </si>
  <si>
    <t>B8440</t>
  </si>
  <si>
    <t>FLAT TIRE REPAIR- right front tire losing air</t>
  </si>
  <si>
    <t>right front valve was leaking replace valve stem ok</t>
  </si>
  <si>
    <t>1FTER4EH6MLD86011</t>
  </si>
  <si>
    <t>CUST STATES THAT TIRE SENSOR FAULT LIGHT IS ON, CHECK AND ADVISE.</t>
  </si>
  <si>
    <t>VERIFIED CUSTOMER CONCERN, TPMS FAULT DISPLAYED ON DASH, CHECKED FOR CODES, FOUND B124D TIRE PRESSURE SENSOR GENERAL SIGNAL FAILURE, GO TO PINPOINT TEST B, TEST B1 CHECK BCM TPMS STATUS PID, STATUS PID DISPLAYS SENSOR FAULT GO TO PPT B2 TRAIN ALL 4 TPMS, ONLY THREE TPMS TRAINED, GO TO PPT B3 ATTEMPT TO TRAIN TPMS AGAIN AFTER MOVING VEHICLE, LF, RF, LR TIRES TRAIN AND SOUND HORN WITH EACH TRAIN, RR TIRE WILL NOT TRAIN, NEED TO INSTALL NEW TPMS FOR RR WHEEL, REMOVED AND REPLACED TPMS FOR RR WHEEL, TRAINED TPMS, ALL TRAINED, ALL OK AT THIS TIME</t>
  </si>
  <si>
    <t>3FMCR9B62MRB23602</t>
  </si>
  <si>
    <t>A8365</t>
  </si>
  <si>
    <t>During inspection found Right rear valve stem leaking - Tech Cause: inspected and found Right Rear valve stem leaking. - Tech Comments: Replaced valve stem in right rear tire</t>
  </si>
  <si>
    <t>inspected and found Right Rear valve stem leaking., Replaced valve stem in right rear tire</t>
  </si>
  <si>
    <t>3FMTK3SSXMMA23260</t>
  </si>
  <si>
    <t>B1343</t>
  </si>
  <si>
    <t>220774B</t>
  </si>
  <si>
    <t>TIRE LIGHT STAYS ON</t>
  </si>
  <si>
    <t>TIRE LIGHT STAYS ON. DIAGNOSE AND REPLACE TIRE SENSOR .</t>
  </si>
  <si>
    <t>2FMPK4K98MBA29208</t>
  </si>
  <si>
    <t>TPMS LIGHT ON - may be sensor fault</t>
  </si>
  <si>
    <t>TPMS LIGHT IS ON CHK FOR DTC FOUND B1182 00 8A B124D 02:8A CHECK FOR DTC FOUND B1182 B124D PERFORM PINPOINT TEST B LED TO 3 TPMS SENSOR INOP LEFT FRONT AND LEFT REAR AND RIGHT FRONT, REPLACE TPMS SENSOR RETRAIN..OK</t>
  </si>
  <si>
    <t>1FM5K8GC7MGC32148</t>
  </si>
  <si>
    <t>TPMS FAULT SHOWING-----ADVISE</t>
  </si>
  <si>
    <t>CC42 CP#1A189 VERIFIED CUSTOMER CONCERN, TPMS FAULT WARNING ON, PERFORMED BCE TESTS, RETRIEVED DTC B124D:02, PERFORMED PINPOINT TESTS B1 NO, B2 YES, B3 NO, B4 YES, FOUND CONCERN INTERNAL TO LEFT FRONT TPMS SENSOR, REPLACED LEFT FRONT TPMS SENSOR, PERFORMED RETESTS, PASSED, CLEARED CODE AND VERIFIED REPAIRS</t>
  </si>
  <si>
    <t>3FMCR9B67MRA20224</t>
  </si>
  <si>
    <t>SET TIRE PRESSURES, ATTEMPT TO RETRAIN SENSORS, BOTH DRIVER SIDE SENSORS WILL NOT RESET RELACED BOTH DRIVER SIDE TIRE PRESSURE SENSORS</t>
  </si>
  <si>
    <t>2FMPK4K9XMBA48407</t>
  </si>
  <si>
    <t>GUEST REQUESTS TIRE REPAIR ON LEAKING , ALSO TPMS LIGHT ON</t>
  </si>
  <si>
    <t>TECH CONFIMRED LIGHT IS ON. WILL TURN ON AFTER DRIVING 10 MILES EACH TIME. TECH TRIED TO RETRAIN AND DID NOT WORK. TECH ALSO FOUND LEAKING AT VALVE STEM. NO DAMAGE TO CAUSE PROBLEM. TECH REMOVED AND REPLACED SENSOR. NO MORE LIGHT AFTER RETRAINNG SENSOR AND LEAK GONE. ALL OK NOW.</t>
  </si>
  <si>
    <t>1FMSK7DH1MGA68201</t>
  </si>
  <si>
    <t>299388A</t>
  </si>
  <si>
    <t>A70 CUSTOMER STATES PASS FT TPMS FA ULT</t>
  </si>
  <si>
    <t>VERIFIED CONCERN NO DTCS PRESENT FOLLOWED TEST A FOUND PASS FRONT SENSOR AT FAULT, REPLACED PASS FRONT TPMS SENSOR BASIC 1A189 CC42</t>
  </si>
  <si>
    <t>1FMSK7DHXMGB96095</t>
  </si>
  <si>
    <t>CUSTOMER STATES TIRE SENSOR FAULT STAYS ON</t>
  </si>
  <si>
    <t>LEFT FRONT DOES NOT PROGRAM. REPLACE LEFT FRONT TIRE SENSOR NOT WORKING PROPERLY</t>
  </si>
  <si>
    <t>1FM5K8HC6MGA04785</t>
  </si>
  <si>
    <t>CUST STATES HAS TIRE SENSOR FAULT LIGHT ON A07</t>
  </si>
  <si>
    <t>LOW TIRE RIGHT REAR TPMS NOT WORKING. REPLACED TPMS.</t>
  </si>
  <si>
    <t>1FM5K8GC0MGA00202</t>
  </si>
  <si>
    <t>B2560</t>
  </si>
  <si>
    <t>Check puncture inserted meche (f) customer says to have in cluster 1 tire with just 23 lbs determine which one and repair it if puncture. ****right rear ****</t>
  </si>
  <si>
    <t>Check the 4 rear right tires goes by the valve. Replace right side valve. Work reference bf32511</t>
  </si>
  <si>
    <t>3FMCR9A63MRB29233</t>
  </si>
  <si>
    <t>CUSTOMER STATES REPEATED TPMS FAULT ALERTS DISPLAYING ON CLUSTER. REFERENCE RO# 641958</t>
  </si>
  <si>
    <t>**1A189 INTERNAL FAILURE** PERFORMED SELFTEST FOUND NO CODES. WENT TO SYMPTOMS CHART IN SECTION 204-04B. PERFORMED PPT G, G1 NO, G2 NO. INSTALL NEW TMPS SENSOR FOR ONES NOT READING REMOVED WHEEL AND TIRES FROM VEHICLE. DISMOUNTED TIRES AND INSTALLED NEW SENSORS. REMOUNTED AND BALANCED TIRES. ASSEMBLED VEHICLE AND PERFORMED TPMS SENSOR INITIALIZATION. TEST DROVE VEHICLE TO CONFIRM REPAIRS</t>
  </si>
  <si>
    <t>1FMJK2ATXMEA56308</t>
  </si>
  <si>
    <t>CUSTOMER STATES THE PASSENGER SIDE FRONT TPMS SENSOR IS NOT WORKING PROPERLY. CHECK &amp; ADVISE.</t>
  </si>
  <si>
    <t>TPMS sensor failed and would not train to vehicle or read on scanner Replaced TPMS sensor performed "wake up" procedure and trained to vehicle. verified working condition</t>
  </si>
  <si>
    <t>1FMSK8DH4MGA74113</t>
  </si>
  <si>
    <t>B8214</t>
  </si>
  <si>
    <t>CUSTOMER REPORTS RIGHT REAR TIRE LOOSING AIR</t>
  </si>
  <si>
    <t>INSPECTED TIRE FOUND TIRE VALVE LEAKING REMOVED TIRE, REPLACED FAULTY TIRE VALVE . INSTALLED TIRE.</t>
  </si>
  <si>
    <t>3FMCR9E95MRB27262</t>
  </si>
  <si>
    <t>customer requests warranty part installation (client states vehicle has tire pressure warning indicator on)</t>
  </si>
  <si>
    <t>it performs preliminary inspection of fault reported by the customer proceeds to verify Pneumatic Pressure Sensor On indicator proceeds to calibrate tires at 37 psi diagnostic tool is installed to program the rear right tire has no signal it has no electrical internal failure</t>
  </si>
  <si>
    <t>1FMSK8DH3MGA35772</t>
  </si>
  <si>
    <t>CUSTOMER STATES THE TIRE SENSOR FAULT LIGHT IS ON. INSTALL SOP RIGHT REAR TPMS SENSOR FROM RO QF89676</t>
  </si>
  <si>
    <t>verified concern attempted a tire retrain process and all sensors retrained except for the right rear sensor. installed new right rear tpms sensor and retrained. customer concern resolved at this time</t>
  </si>
  <si>
    <t>1FM5K8AB1MGA96440</t>
  </si>
  <si>
    <t>CHECK FOR TPMS LIGHT IS ON.</t>
  </si>
  <si>
    <t>BOTH FRONT TPMS SENSOR WILL NOT TRAIN R&amp;R BOTH FRONT TPMS SENSOR, TRAINED SYSTREM NO CONCERN PRESENT</t>
  </si>
  <si>
    <t>3FMTK3SU6MMA27288</t>
  </si>
  <si>
    <t>TPMS SENSOR FAULT LIGHT ILLUMINATED, ADVISE</t>
  </si>
  <si>
    <t>1.CHECKED AND ADJUSTED TIRE PRESSURE. 2.PERFORMED FDRS TESTING.RECEIVED B124D IN BCM CONTINUOUS. 3.PERFORMED PINPOINT TEST "B". 4.PERFORMED SENSOR TRAINING PROCEDURE.LR WHEEL FAILED. 5.R+R LR TPMS SENSOR.BALANCED WHEEL.(LOOSE) 6.PERFORMED SENSOR TRAINING PROCEDURE.PASSED AND NO WARNINGS</t>
  </si>
  <si>
    <t>1FMJK1JT7MEA54901</t>
  </si>
  <si>
    <t>332169A</t>
  </si>
  <si>
    <t>TIRE PRESSURE SENSOR NOT READING</t>
  </si>
  <si>
    <t>TEST TPMS SYSTEM. VERIFY NO READING FROM RF WHEEL. CHECK PIDS. TEST WITH IDS. NO DTCS PRESENT. ATTEMPT TO RETRAIN AS PER WSM. REMOVE RF WHEEL AND TIRE. INSPECT AND REPLACE SENSOR. RESET SYSTEM AND VERIFY OK.</t>
  </si>
  <si>
    <t>1FM5K8GC9MGA21789</t>
  </si>
  <si>
    <t>078196C</t>
  </si>
  <si>
    <t>CUSTOMER STATES TPMS LIGHT IS FLASHING</t>
  </si>
  <si>
    <t>VERIFY CONCERN EEC TEST C1A58 RIGHT FRONT SENSOR AT FAULT; REPLACE RIGHT FRONT TPMS CLEAR CODE RECHECK OK</t>
  </si>
  <si>
    <t>5LMJJ2KT8MEL15229</t>
  </si>
  <si>
    <t>CUST STATES TPMS LIGHT ON</t>
  </si>
  <si>
    <t>VERIFY CONCERN FOUND RIGHT REAR TPMS SENSOR NOT OPERATING PROPER REPLACE RIGHT REAR TPMS SENSOR CAUSAL PART 1A189 CC 42</t>
  </si>
  <si>
    <t>3FMTK1SS3MMA25016</t>
  </si>
  <si>
    <t>666874A</t>
  </si>
  <si>
    <t>CUST.STATES TIRE PRESSURE SENSOR LIGHT COMMINGON/OFF</t>
  </si>
  <si>
    <t>PERFORMED TPMS DIAG FOR LIGHT STILL ON AT TIME , CHECKED FOR DTC FOUND B1182 PERFORMED PIN POINT TEST ASPER DTC FOUND L/F R/R AND L/R NOT READING , NEEDED TO REMOVE THREE TO REPLACE THREE SENSORS , PERFORMED NEEDED REPAIR AND REPROGRAMMED TPMS LIGHT NO LONGER O N</t>
  </si>
  <si>
    <t>1FMSK8DH6MGB33257</t>
  </si>
  <si>
    <t>CUSTOMER STATES TPMS LIGHT ON. CHECK AND ADVISE</t>
  </si>
  <si>
    <t>VERIFIED TPMS LIGHT IS ON AND FLASHING. SCANNED FOR CODES FOUND BCMB124D:02Tire Pressure Sensor: General Signal Failure. FOUND PPT B BY CODE IN WSM 204-04B Tire Pressure Monitoring System (TPMS). RAN THROUGH PPT B. B1 NO B2 NO B3 NO B4 YES NEXT STEP IS TO REPLACE RIGHT REAR TPMS SENSOR AND RETEST. INSTALLED RIGHT REAR TPMS SENSOR AND PERFORMED PROGRAMMING. SENSOR WILL NOT TRAIN TO VEHICLE. READS ON SCAN TOOL BUT NOT ON DASH. SUSPECT FAULTY SENSOR. 1552AA 0.4 12651D 0.2 12651D45 0.3</t>
  </si>
  <si>
    <t>1FMSK8FH9MGA89767</t>
  </si>
  <si>
    <t>tires keep loosing air Found all four tires to be leaking at the valve stems Replaced all the valve stems Tested ok Causal: 1700</t>
  </si>
  <si>
    <t>1FMSK8FH2MGB65278</t>
  </si>
  <si>
    <t>B4004</t>
  </si>
  <si>
    <t>234436A</t>
  </si>
  <si>
    <t>SK</t>
  </si>
  <si>
    <t>RIGHT REAR TIRE HAS A SLOW LEAK</t>
  </si>
  <si>
    <t>FOUND LEAK AT VALVE STEM. NOT HOLDING AIR REPLACED THE VALVE STEM AND REPROGRAMMED INSTALLED AND RETOIRQUED TIRES TO 150 FTLBS</t>
  </si>
  <si>
    <t>3FMCR9B61MRA99566</t>
  </si>
  <si>
    <t>TIRE PRESSURE SENSOR CHECK AND ADVISE</t>
  </si>
  <si>
    <t>REPLACED VALVE STEM AND TPMS SENSOR</t>
  </si>
  <si>
    <t>3FMCR9A66MRA20846</t>
  </si>
  <si>
    <t>881693D</t>
  </si>
  <si>
    <t>CK TPMS LIGHT IS ON</t>
  </si>
  <si>
    <t>TPMS LIGHT ON DUE TO DRIVER`S REAR TPMS SENSOR BEING BROKEN. TPMS SENSOR REPLACED.</t>
  </si>
  <si>
    <t>3FMCR9C69MRB07119</t>
  </si>
  <si>
    <t>M3485</t>
  </si>
  <si>
    <t>CU</t>
  </si>
  <si>
    <t>tire sensor indicator on</t>
  </si>
  <si>
    <t>the customer complaint is reviewed and initialization of the flat tire sensors is performed resulting in an internal open tire sensor due to premature wear part is replaced the part is tested and the condition is corrected</t>
  </si>
  <si>
    <t>3FMCR9B65MRA89168</t>
  </si>
  <si>
    <t>F0R45</t>
  </si>
  <si>
    <t>277629H</t>
  </si>
  <si>
    <t>CI LOW TIRE ON</t>
  </si>
  <si>
    <t>Pressures were corrected and when resetting the system, the right front rubber did not calibrate. The sensor was replaced and the condition was corrected.</t>
  </si>
  <si>
    <t>1FTER4FH4MLD91531</t>
  </si>
  <si>
    <t>849508A</t>
  </si>
  <si>
    <t>C/S: CUSTOMER STATES THE TPMS FAULT INDICATOR LIGHT IS ON CUSTOMER IS HAVING THE ISSUE WITH THE PASSENGER FRONT TIRE PLEASE CHECK AND ADVISE</t>
  </si>
  <si>
    <t>VERIFIED CUSTOMER CONCERN FOUND THE PASSENGER FRONT TIRE TPMS SENSOR TO BE OUT TRIED TPO TRAIN IT WOULD NOT TRAIN . REPLACED THE TPMS SENSOR LIGHT IS OFF VEHICLE RETURNED TO CUSTOMER CONCERN CORRECTED CASUAL# ML3Z*1A18 9*B</t>
  </si>
  <si>
    <t>3FMTK4SXXMME04415</t>
  </si>
  <si>
    <t>264937A</t>
  </si>
  <si>
    <t>CUSTOMER STATES FRONT DRIVE SIDE TPMS LIGHT IS ON CC CODE A40</t>
  </si>
  <si>
    <t>INSPECTED TPMS SENSOR, TPMS WAS SENDING WRONG PSI SIGNAL TO COMPUTER CAUSING TPMS SENSORS LIGHT TO COME OFF, REPLACED TPMS AND IT FIXED THE PROBLEM.</t>
  </si>
  <si>
    <t>2FMPK4K9XMBA58886</t>
  </si>
  <si>
    <t>353312A</t>
  </si>
  <si>
    <t>CUSTOMER STATEXS THAT A MESSAGES ON THE DASH SAYS THAT THE LEFT FRONT TPMS FAULT. THE LIGHT WILL COME ON AND OFF AT TIMES</t>
  </si>
  <si>
    <t>CHECKED CONCERN. REPLACED LEFT FRONT SENSOR, AIRED TO CORRECT TIRE PRESSURE 35 PSI AND RETAINED ALL SESNORS</t>
  </si>
  <si>
    <t>3FMCR9E92MRA73791</t>
  </si>
  <si>
    <t>BRA</t>
  </si>
  <si>
    <t>customer claims tire calibration sensor is not working/ does not compute calibration</t>
  </si>
  <si>
    <t>It was made the diagnostic that the TPMS SENSOR is not making reading of the right tire calibration. It was requested the part number 86431 on the day 02/16/23 awaiting the part. 02/16/2023 ID:002913952 Conforms the day`s diagnostic 02/16/2023 The TPMS SENSOR is not making reading of the tire calibration, being necessary the right rear sensor exchange. 04/11/2023 ID:002913952</t>
  </si>
  <si>
    <t>1FMJK1KT2MEA22632</t>
  </si>
  <si>
    <t>323386A</t>
  </si>
  <si>
    <t>CUSTOMER STATES TPMS FAULT LIGHT IS ON CHECK AND ADVI SE</t>
  </si>
  <si>
    <t>VERIFED CUSTOMER CONCERN. FOUND TPMS SENSOR NOT COMMUNICATING. NECESSARY TO REPLACE. COMPLETED TPMS SENSOR REPLACEMENT. CUSTOMER CONCERN NO LONGER PRESENT.</t>
  </si>
  <si>
    <t>3FMTK3RM6MMA27491</t>
  </si>
  <si>
    <t>262837F</t>
  </si>
  <si>
    <t>CUSTOMER STATES THAT TIRE FAULT LIGHT IS ON,CHECK AND ADVISE</t>
  </si>
  <si>
    <t>4704, VERIFY SELF TEST BCM 124D TIRE PRESSURE SENSOR FAULT. WSM 204-14B RUN PPT B1N B2Y B3N B4Y, ATTEMPT TO TRAIN TIRES, FAILED. RIGHT REAR TIRE SENSOR WILL NOT TRAIN, OPEN CKT IN TIRE SENSOR. TECH 7070: REPLACED RR TPMS SENSOR.</t>
  </si>
  <si>
    <t>1FM5K8GC4MGC22371</t>
  </si>
  <si>
    <t>customer states LF tire pressure sensor is not reading</t>
  </si>
  <si>
    <t>found tire pressure malfunction light on . found code for LF sensor not reading . replaced sensor and recalibrated system . warning light now off and all sensors are working</t>
  </si>
  <si>
    <t>1FMSK7DHXMGA45225</t>
  </si>
  <si>
    <t>TPMS SENSOR FAULT DISPLAYED ON SCREEN</t>
  </si>
  <si>
    <t>FAULTY SENSOR INSTALLED SENSOR INTO WHEEL AND PERFORMED TRAINING PROCEDURE SENSOR DID NOT TRAIN NO WIRELESS SIGNAL PRESENT FROM SENSOR SPW SENOR REPLACED WITH NEW SENSOR IN DRIVER SIDE REAR TIRE RELEARNED SENSORS SIGNAL ACQUIRED</t>
  </si>
  <si>
    <t>1FMSK8DH0MGA54683</t>
  </si>
  <si>
    <t>CUSTOMER STATES TIRE FAULT MESSAGE. LEFT SIDE SENSOR FRONT AND REAR NOT SHOWING PSI.</t>
  </si>
  <si>
    <t>VERIFIED TPMS LIGHT ON. TRAINED ALL SENSORS-L/F AND L/R DID NOT TRAIN. NEEDS NEW TPMS ON L/F AND L/R. REPLACED L/F AND L/R TPMS. TRAINED ALL SENSORS. VERIFIED REPAIR. FAULTY L/F AND L/R TPMS...JM</t>
  </si>
  <si>
    <t>3FMTK3SS1MMA17993</t>
  </si>
  <si>
    <t>581952B</t>
  </si>
  <si>
    <t>C/S: CUSTOMER STATES TPMS SENSOR IS ON, WILL NOT GO OFF EVEN WHEN AIRING UP TIRES.</t>
  </si>
  <si>
    <t>REPLACED OLD TPMS DUE TO LIGHT BEING ON AND TURNED IN OLD TPMS TO PARTS AND INSTALLED NEW TPMS</t>
  </si>
  <si>
    <t>1FM5K8AB9MGA86576</t>
  </si>
  <si>
    <t>MISC tpms light on</t>
  </si>
  <si>
    <t>check and replace left front sensor</t>
  </si>
  <si>
    <t>3FMTK1RM4MMA41359</t>
  </si>
  <si>
    <t>598053G</t>
  </si>
  <si>
    <t>CUSTOMER STATES TPMS LIGHT IS ON CHECK ANDADVISE</t>
  </si>
  <si>
    <t>VERIFIED CONCERN TIRE LIGHT IS ON, CHECK ALL TIRE PRESSURES AT 38 PSI LIGHT IS STILL ON. PERFORMED TIRE TRAINING FOUND RIGHT FRONT TIRE SENSOR NOT RESPONDING. TRACED CONCERN TO FAULTY TIRE SENSOR. REMOVED TIRE AND REPLACED TIRE SENSOR. TRAINED ALL TIRES ALL OKAY 1552AA-0.4 LKBR ****AGAIN THE MILEAGE IS CORRECT THE PREVIOUS RO 597736 WAS OPEN PRIOR TO THIS RO OPEN DATE ON 02/20/23 THAT IS WHY IT IS LOWER THANK YOU***</t>
  </si>
  <si>
    <t>2FMPK4J90MBA35523</t>
  </si>
  <si>
    <t>A6017</t>
  </si>
  <si>
    <t>CHECK AND ADVISE DIAGNOSE ELECTRICAL - drivers front tpms inop. that tire blank and flashing on app.</t>
  </si>
  <si>
    <t>removed LF tire. replaced lf tpms sensor and re balanced tire. performed tpms reset. TORQUED WHEEL</t>
  </si>
  <si>
    <t>2FMPK4J91MBA53996</t>
  </si>
  <si>
    <t>CUSTOMER STATES TPMS SENSOR IS NOT WORKING. PLEASE CHECK AND ADVISE.</t>
  </si>
  <si>
    <t>TPMS SENOR IS INOPERATBLE. ONE NEW SENSOR NEEDS TO BE INSTALLED</t>
  </si>
  <si>
    <t>1FM5K8AC6MGC32697</t>
  </si>
  <si>
    <t>058205E</t>
  </si>
  <si>
    <t>CUSTOMER STATES - TIRE PRESSURE LIGHT ON - CHECK AND ADVISE</t>
  </si>
  <si>
    <t>LEFT REAR TIRE PRESSURE SENSOR WOULD NOT PROGRAM CAUSING TPMS LIGHT TO BE ON. REPLACED LEFT REAR TIRE PRESSURE SENSOR. RE- LEARNED ALL TIRE PRESSURE SENSORS. TESTED OPERATION. TPMS LIGHT IS OUT. WORK COMPETE.</t>
  </si>
  <si>
    <t>1FMSK8FH0MGB56207</t>
  </si>
  <si>
    <t>B8425</t>
  </si>
  <si>
    <t>Wheel &amp; Tire Repair - CUSTOMER NOTED ALL TIRES LOOSING AIR - HAS TO TOP UP TIRES EVERY FEW DAYS - CHECK AND REPORT</t>
  </si>
  <si>
    <t>VERIFIED CUSTOMER CONCERN- LEFT FRONT, RIGHT FRONT AND RIGHT REAR TIRE PRESSURES LOW- FILLED TIRES AND SPRAYED TIRES DOWN WITH SOAPY WATER- FOUND LF, RF, AND RR VALVE STEMS LEAKING- REMOVED WHEELS FROM VEHICLE AND REPLACED VALVE STEMS- PUT TIRES BACK ON VEHICLE- TORQUED TO SPEC AND RE TRAINED TPMS SENSORS 1007AC 0.9 (1700)(42)</t>
  </si>
  <si>
    <t>1FM5K8AB2MGB96692</t>
  </si>
  <si>
    <t>183381C</t>
  </si>
  <si>
    <t>CUSTOMER STATES TIRE LIGHT IS ON</t>
  </si>
  <si>
    <t>VERIFIED CONCERN. CONNECT SCAN TOOL AND SELF TEST. RETRIEVE DTC B124D IN BCM. REFER TO WSM 204-04B PIN POINT B. B1 (NO) CHECK THE BCM DTCS. B124D. B2 (YES) CHECK THE BCM PIDS R/R SENSOR FAULT. B3 (NO) CARRY OUT THE TPMS TRAINING, R/R DID NOT TRAIN. B4 (YES) ATTEMPT TO TRAIN AGAIN, R/R SENSOR AT FAULT. REMOVED AND REPLACED R/R SENSOR. TRAIN TIRES OK. ALL TIRES TRAINED. CLEAR CODES OK. CONCERN CORRECTED.</t>
  </si>
  <si>
    <t>3FMCR9D97MRB34473</t>
  </si>
  <si>
    <t>CUSTOMER STATES HAS TIRE PRESSURE FAULT MESSAGE IN DASH. CHECK AND ADVISE.</t>
  </si>
  <si>
    <t>DIAG FOUND RIGHT FRONT TIRE PRESSURE SENSOR BAD. REPLACED &amp; PROGRAMMED TIRE PRESSURE SENSOR,TESTED OPERATION, PASSED.</t>
  </si>
  <si>
    <t>2FMPK3J99MBA49897</t>
  </si>
  <si>
    <t>K0G48</t>
  </si>
  <si>
    <t>KWT</t>
  </si>
  <si>
    <t>TIRE LIGHT ON</t>
  </si>
  <si>
    <t>INSPECTED &amp; CONFIRMED CONCERN. TIRE LIGHT ON, RESET TIRE PRESSURE &amp; RETRAINED. FOUND TIRE LIGHT STILL ON. FOUND FRT RHS TIRE SENSOR NOT RESPONDING DUE TO INTERNAL DEFECT. REPLACED FRT RHS TIRE SENSOR AND RETRAINED AND T</t>
  </si>
  <si>
    <t>3FMTK1SS6MMA42408</t>
  </si>
  <si>
    <t>B7217</t>
  </si>
  <si>
    <t>TPS LIGHT ON FOR RF TIRE</t>
  </si>
  <si>
    <t>TPMS LIGHT ON VERIFIED CUSTOMER CONCERN, TRAIN SENSORS, RF TPMS WONT TRAIN, REPLACED RF TPMS SENSOR, RETEST OKAY NOW.</t>
  </si>
  <si>
    <t>1FMSK8DH3MGC10103</t>
  </si>
  <si>
    <t>CHECK TIRE PRESSURE LIGHT IS ON</t>
  </si>
  <si>
    <t>CHECK AND CONFIRM TIRE PRESSURE LIGHT ON. FOUND SENSOR INOP. REPLACE TIRE PRESSURE SENSOR - LEFT REAR</t>
  </si>
  <si>
    <t>3FMTK4SX7MME04467</t>
  </si>
  <si>
    <t>DRIVER TPMS SENSOR IS NOT WORKING</t>
  </si>
  <si>
    <t>REMOVED TIRE FROM VEHICLE BROKE BEAD ON TIRE REMOVED OLD TPMS SENSOR INSTALLED NEW TPMS SENSOR INFLATED TIRE TO 38 PSI INSTALLED TIRE ONTO VEHICLE TRAINED TPMS SENSOR</t>
  </si>
  <si>
    <t>3FMCR9B62MRA37996</t>
  </si>
  <si>
    <t>B2369</t>
  </si>
  <si>
    <t>Repairing various 1 tpms does not respond.</t>
  </si>
  <si>
    <t>Confirms front right tpms it does not work. Replace programr recheck ok</t>
  </si>
  <si>
    <t>1FMSK8FH4MGA34546</t>
  </si>
  <si>
    <t>Please front check tires - lower air pressure then rears TIRE REPAIR 19" AND LARGER -</t>
  </si>
  <si>
    <t>Please front check tires - lower air pressure then rears TIRE REPAIR 19" AND LARGER - 1007AB 0.6HRS CAUSAL PART 1700 CC 01 INSPECTED VEHICLE VERIFIED CUSTOMER CONCERN FOUND BOTH FRONT TIRES TO BE LOW  TOPPED UP TIRE PRESSURES AND CHECKED FOR LEAKS FOUND FRONT VELVE STEMS TO BE LEAKING  REMOVED AND REPLACED STEMS NO LEAK AFTER REPAIR TECH 34</t>
  </si>
  <si>
    <t>1FM5K8GC4MGB57179</t>
  </si>
  <si>
    <t>GUEST STATES TIRE PRESSURE MONITORING SYSTEM LIGHT IS STAYING ON, CHECK TIRES FOR POSSIBLE LEAK. ADVISE</t>
  </si>
  <si>
    <t>VERIFIED THE CUSTOMER`S CONCERN OF TIRE LIGHT IS ON. PERFORMED A TIRE PRESSURE SENSOR RELEARN DIAGNOSTIC TO FIND TECH FOUND THAT THE DRIVER FRONT TPMS DOES NOT OPERATE PROPERLY. FOUND THE LEFT FRONT TIRE AIR PRESSURE SENSOR IS THE POINT OF CONCERN. FURTHER EXAMINATION FOUND THE LEFT FRONT TIRE AIR PRESSURE SENSOR HAS NO SIGNAL. ACCESSED, REMOVED AND REPLACED THE LEFT FRONT TIRE AIR PRESSURE SENSOR. THE SYSTEM IS NOW OPERATING AS DESIGNED.</t>
  </si>
  <si>
    <t>3FMCR9D97MRA82729</t>
  </si>
  <si>
    <t>496222A</t>
  </si>
  <si>
    <t>C/S: CUSTOMER STATES TMPS FAULT LIGHT IS ON. BAD SENSOR. CHECK AND ADVISE</t>
  </si>
  <si>
    <t>REPLACED TPMS SENSOR PASSENGER REAR TIRE. INNER BEAD DAMAGE WAS OBSERVED. DAMAGE WAS PRIOR TO SERVICE. RETRAINED ALL SENSORS. ALL SENSORS OPERATIONAL.</t>
  </si>
  <si>
    <t>3FMCR9B63MRA17532</t>
  </si>
  <si>
    <t>TPMS SENSOR IN RF TIRE</t>
  </si>
  <si>
    <t>SENSOR OUT IN TIRE REPLACED SENSOR</t>
  </si>
  <si>
    <t>3FMCR9D93MRB06900</t>
  </si>
  <si>
    <t>CUSTOMER STATES TIRE SENSOR LIGHT ON</t>
  </si>
  <si>
    <t>CUSTOMER STATES TIRE SENSOR LIGHT ON Not a repeat repair. This repair was for the right rear sensor. Previous repair was on the rear left wheel.</t>
  </si>
  <si>
    <t>3FMCR9B67MRA73800</t>
  </si>
  <si>
    <t>406357C</t>
  </si>
  <si>
    <t>C/S RIGHT REAR SHOWING NO TIRE PRESSURE AFTERDRIVING FOR ABOUT A HOUR</t>
  </si>
  <si>
    <t>VERIFIED CUSTOMER CONCERN AND RETRIEVED DTC B124D FROM THE BCM, FOLLOWED THE PINPOINT TEST B, B1 NO, B3 NO, B4 YES, THE PINPOINT TEST RESULT INDICATED THE R/R TPMS SENSOR FAULTY, REPLACED THE SENSOR.</t>
  </si>
  <si>
    <t>3FMCR9B60MRA34983</t>
  </si>
  <si>
    <t>B6270</t>
  </si>
  <si>
    <t>649544A</t>
  </si>
  <si>
    <t>CHECK AND ADVISE DRIVER`S FRONT TPM SENSOR NOTRETRAIN ING</t>
  </si>
  <si>
    <t>CHECK FOUND LEFT FRONT TIRE TPMS SENSOR NOT WORKING REMOVE AND REPLACE</t>
  </si>
  <si>
    <t>1FMSK8DH3MGA97351</t>
  </si>
  <si>
    <t>Tpms check indicates that the front left tire is soft, we switch off the vehicle and off it and it is extinguished. Always comes back on the front left wheel see history.</t>
  </si>
  <si>
    <t>Verify full customer not present and done road test to reproduce full customer. Impossible to reproduce code already had Dtc tpms sensor wheel before left demonize sensor tire. Tpms seems to damage change retest ok during the road test, loss of reading sensor tpms before left redo road test after having changed snseor normal condition.</t>
  </si>
  <si>
    <t>1FMSK8FH9MGA44358</t>
  </si>
  <si>
    <t>B6280</t>
  </si>
  <si>
    <t>551351A</t>
  </si>
  <si>
    <t>CHECK AND ADVISE LF TIRE LEAKING FROM VALVE</t>
  </si>
  <si>
    <t>REMOVED 1 TIRE, FOUND CRACK ON TPMS VALVE, NEED TO REPLACE TPMS, INSTALLED NEW TPMS, MOUNTED AND BALANCED 1 TIRE, INSTALLED ON VEHICLE, TORQUED TECH : RAJ</t>
  </si>
  <si>
    <t>1FMSK8FH0MGB84900</t>
  </si>
  <si>
    <t>A8320</t>
  </si>
  <si>
    <t>CHECK FRONT DRIVER TIRE POSSILBE LEAK</t>
  </si>
  <si>
    <t>PC showing LF and RR tires low air. Check pressures reading same as IPC. Spray LF and RR wheels/ tires. Found Valve stems leaking at rim for both. Replaced LF and RR valve stems and clean rim holes. Rotated after for FMPP.</t>
  </si>
  <si>
    <t>1FM5K8GC5MGB55764</t>
  </si>
  <si>
    <t>A2263</t>
  </si>
  <si>
    <t>add-on seen by service glove valve leaks in a tire 8875</t>
  </si>
  <si>
    <t>Complain soft tire avg, verify oasis of nothing, verify wheel avg verify with soapy water, state seal loss worth more, part in question valve 1700 code 28 correction, fill valve everything is ok</t>
  </si>
  <si>
    <t>1FM5K8GCXMGA80110</t>
  </si>
  <si>
    <t>662488D</t>
  </si>
  <si>
    <t>ALSO HAS A TIRE PRESSURE SENSOR LIGHT ON</t>
  </si>
  <si>
    <t>W- TIRE SENSOR FAULT LIGHT ON, CHECK FOR CODES B124D IN BCM TRIED TO PROGRAM TIRE SENSORS, L.R. SENSOR WILL NOT PROGRAM. DISMOUNT TIRE AND REPLACE FAULTY L.R. TIRE SENSOR, RETRAIN TIRES, TIRES TRAIN PROPERLY NOW, CLEAR CODES, ALL WARNING LIGHTS O FF</t>
  </si>
  <si>
    <t>1FMJU1MT5MEA61545</t>
  </si>
  <si>
    <t>609654B</t>
  </si>
  <si>
    <t>CHECK PASSENGER FRONT TIRE SENSOR FAULT-ADVISE</t>
  </si>
  <si>
    <t>REPLACED THE RIGHT REAR TIRE PRESSURE SENSOR.</t>
  </si>
  <si>
    <t>2LMPJ8J93MBL03379</t>
  </si>
  <si>
    <t>Customer states tire light is on</t>
  </si>
  <si>
    <t>Verified concern and found failed LR TPMS sensor. Replaced left rear TPMS sensor and retested, ok.</t>
  </si>
  <si>
    <t>1FM5K8AB3MGC24063</t>
  </si>
  <si>
    <t>012298B</t>
  </si>
  <si>
    <t>CUST STATES TPMS TIRE LIGHT ON</t>
  </si>
  <si>
    <t>VERIFIED CONCERN. FOUND DRIVER REAR TPMS NOT RESPONDING. PERFORMED PPT TRIED TO RELEARN TO VEHICLE, WOULD NOT PROGRAM. REPLACED SENSOR ACCORDING TO WSM. RETESTED OK</t>
  </si>
  <si>
    <t>3FMCR9C66MRB04548</t>
  </si>
  <si>
    <t>B6238</t>
  </si>
  <si>
    <t>DIAG FOR TPMS LIGHT ON</t>
  </si>
  <si>
    <t>CONFMRED TIRE PRESSURE FAULT MESSAGE ON. CHECKED DTC`S. B1255:51 PRESENT IN BCM. FOLLOWED PPT L. NO RECENT BCM WORK HAS BEEN DONE. FOUND LEFT REAR SENOR FIALED. NEEDS NEW TPMS INSTALLED. REMOVED LEFT REAR WHEEL. REMOVED AND REPLACED TIRE PRESSURE SENSOR. ASSEMBLED. FILLED TIRE TO SPEC PRSSURE. TORQUED WHEELS. TRAINED SENSRS. CLEAED DTC`S. TESTED. GOOD NOW,</t>
  </si>
  <si>
    <t>1FMSK8DH2MGA60338</t>
  </si>
  <si>
    <t>TIRE REPAIR - 1 PATCH A40. CUSTOMER STATED THAT THE TIRE PRESSURE FAULT INDICATOR IS ON. STATED THAT THE CONCERN IS INTERMITTENT. SA VERIFIED INDICATOR AT W</t>
  </si>
  <si>
    <t>VERIFIED TIRE SENSOR LIGHT IS ON, CHECK OASIS, NO TSBS OR SSMS, PINPOINT E1 CHECKED ALL 4 TIRES, 36 PSI ON ALL FOUR TIRES, NO, E2 HOOKED FDRS UP, SCANED BCM, DTC B124D IN BCM, B1, NO, B2 DATALOGGER MONITOR, YES, B3 TRAINED ALL SENSORS, RF SENSOR WILL NOT TRAIN, B4 ROTATED TIRES, ATTEPTED TRAINING AGAIN LEFT FRONT WOULD NOT TRAIN, REMOVED AND REPLACED LEFT FRONT TPMS SENSOR, CLEARED CODE, TRAINED TO VEHICLE LF 6B,34,DC,16 RF 6C,D0,2F,34 LR 6B,34,DA,5F RR 6B,33,6A,CF, VERIFIED REPAIR CC42</t>
  </si>
  <si>
    <t>1FM5K8LC6MGC25911</t>
  </si>
  <si>
    <t>070178C</t>
  </si>
  <si>
    <t>WV</t>
  </si>
  <si>
    <t>Customer states tire pressure fault light on dash-advise</t>
  </si>
  <si>
    <t>verified concern right rear sensor failed; removed and replaced right rear tire pressure sensor retrained all sensors and retested pass</t>
  </si>
  <si>
    <t>1FMJU1MT4MEA14149</t>
  </si>
  <si>
    <t>534217F</t>
  </si>
  <si>
    <t>CUST STATES THAT HIS TPMS SENSOR IS ON -REQUESTS WE RETRAIN SENSORS</t>
  </si>
  <si>
    <t>DURING RETRAINING SENSOR FOUND NO RESPONSE FROM L/R REAR. TESTED BATTERY ON SENSOR FOUND NOT OK. REMOVED SENSOR AND PERFORMED RETRAIN. RETRAINED ALL SENSORS AND LIGHT IS OFF.</t>
  </si>
  <si>
    <t>1FMJK2AT8MEA59983</t>
  </si>
  <si>
    <t>329701B</t>
  </si>
  <si>
    <t>01-WHEELS/TIRES-MISC--- DIAGNOSE FOR TPMS LIGHT IS ON</t>
  </si>
  <si>
    <t>VERIFIED CONCERN. TRIED TO RE LEARN TPMS. CANNOT RE LEARN 2 REAR SENSORS. CHECKED OASIS AND FOUND NOTHING. PERFORMED PPT. NEEDS 2 REAR SENSORS. REPLACED 2 REAR TIRE SENSORS AND RE TRAINED. TEST OPERATION. ALL OK NOW.</t>
  </si>
  <si>
    <t>1FMJK1KT5MEA72750</t>
  </si>
  <si>
    <t>TPMS LIGHT IS ON TPMS LIGHT</t>
  </si>
  <si>
    <t>BAD SENSOR NEW TPMS SENSOR INSTALLED</t>
  </si>
  <si>
    <t>3FMTK1SS7MMA25200</t>
  </si>
  <si>
    <t>802592F</t>
  </si>
  <si>
    <t>TPMS FAULT LIGHT IS ON, PLEASE INSPECT AND ADVISE</t>
  </si>
  <si>
    <t>BCM SELF TEST, RETRIEVED DTC B124D, PINPOINT TEST, B1-NO, B2-YES, B3-NO, B4-YES, REPLACED L/F TIRE PRESSURE SENSOR PER PPT STEP B4, REMOUNT AND BALANCE TIRE, RETRAIN SENSORS, ROAD TEST.</t>
  </si>
  <si>
    <t>1FMSK8FH1MGB63375</t>
  </si>
  <si>
    <t>011061A</t>
  </si>
  <si>
    <t>CUSTOMER STATES TIRE PRESSURE FAULT MESSAGE COMES ON</t>
  </si>
  <si>
    <t>REPLACED LEFT FRONT TIRE PRESSURE SENSOR AND RELEARN, RECHECK OK</t>
  </si>
  <si>
    <t>3FMCR9F96MRA13138</t>
  </si>
  <si>
    <t>098917D</t>
  </si>
  <si>
    <t>Customer states TIRE SENSOR FAULT WARRNING ON AT TIMES</t>
  </si>
  <si>
    <t>Verified customer concern found left front tpms sensor faulty; Removed and replaced left front TPMS sensor, reprogramed sensor all ok at this time; 1552AA - .4</t>
  </si>
  <si>
    <t>1FTER4FH2MLD25429</t>
  </si>
  <si>
    <t>INSTALL NEW TPMS SENSOR</t>
  </si>
  <si>
    <t>Cause: there was a leak coming from the valve stem, valve stem on back order only kit with tpms sensor available Tech Story: replaced valve stem . 1552AA</t>
  </si>
  <si>
    <t>1FTER1FHXMLD41053</t>
  </si>
  <si>
    <t>B2425</t>
  </si>
  <si>
    <t>Tire Inflation Detection System (a40) Concern</t>
  </si>
  <si>
    <t>hc3z-1a189-a -code:42- adjusts the tire pressure to 32psi, try to relearn the sensors. The left rear does not respond. Must do its replacement and relearn. Now everything is ok.</t>
  </si>
  <si>
    <t>1FMSK7DH3MGA77952</t>
  </si>
  <si>
    <t>CUSTOMER STATES THE TIRE LIGHT IS ON</t>
  </si>
  <si>
    <t>FOUND THE TIRE PRESSURE SENSOR TO HAVE FAILED. REMOVED AND REPLACED TIRE SENSOR AND PROGRAMMED TO VEHICLE. TESTED AND OK AT THIS TIME</t>
  </si>
  <si>
    <t>1FTER4FH0MLD63564</t>
  </si>
  <si>
    <t>LEFT FRONT TIRE SENSOR READS 0 PSI</t>
  </si>
  <si>
    <t>CHECK AND VERIFIED TIRE PRESSURE LIGHT ON HOOK UP FDRS AND RETRIEVE DTC B124D CHECK OASIS BY SYMPTOM AND DTC NOTHING APPLIES WENT TO WSM AND PERFORM PPT B1 YES, B2 NO, B3 YES FAULTY LEFT FRONT TPMS REPLACE SENSOR AND RETEST AND RETRAIN LIGHTS OFF READING CORRECT PSI 40 TEST DROVE.</t>
  </si>
  <si>
    <t>3FMCR9B67MRA76051</t>
  </si>
  <si>
    <t>CHECK REAR RIGHT TIRE LOSING AIR</t>
  </si>
  <si>
    <t>VERIFIED CONCERN AND INPSECTED AND REPLACED LEAKING VALVE STEM IN RIGHT REAR TIRE VERIFIED REPAIR OK</t>
  </si>
  <si>
    <t>3FMTK3SU5MMA03872</t>
  </si>
  <si>
    <t>CUSTOMER STATES TPMS LIGHT IS ON, SHOWING RIGHT FRONT TIRE LOW. CHECK AND ADVISE</t>
  </si>
  <si>
    <t>REPLACED TPMS SENSOR PERFORMED PIN POINT TEST E (E1- E5) E1 CHECKED TIRE PRESSURE, E2 RUN SELF TEST NO DTC CODES, E3 NO SPADE TIRE, E4 CALIBRATED ALL 4 TIRES, E5 REPLACE RIGHT FRONT TPMS SENSOR. CALIBRATED NEW SENSOR, TPMS LIGHT IS OFF</t>
  </si>
  <si>
    <t>3FMTK4SX0MME04651</t>
  </si>
  <si>
    <t>912350F</t>
  </si>
  <si>
    <t>CUSTOMER STATES TIRE PRESSURE FAULT, COMES ON AFTER 30-40 MINUTES OF DRIVING, FRONT DRIVER SIDE TIRE ONLY</t>
  </si>
  <si>
    <t>left rear tire fault. found sensor not responding. needs tpms. remove and replaced tpms</t>
  </si>
  <si>
    <t>Check left rear tire, the customer has added air every week.</t>
  </si>
  <si>
    <t>tech2999------------- tpms valve replaced.</t>
  </si>
  <si>
    <t>3FMCR9E92MRA86119</t>
  </si>
  <si>
    <t>Customer Requests To Check Tire Pressure On Indicator</t>
  </si>
  <si>
    <t>The condition reported by the customer is checked, the vehicle has a tire pressure warning indicator on, it is checked and a fault is identified in the rear TPMS LH sensor due to loss of signal in the system. A visual inspection is performed on the sensor, the tire does not have any impact or manipulation trace that could have affected the sensor, a factory defect is determined due to sensor internal failure. The sensor is replaced by warranty</t>
  </si>
  <si>
    <t>1FMSK8DH0MGC46735</t>
  </si>
  <si>
    <t>customer states tire pressure light is on</t>
  </si>
  <si>
    <t>CK TPMS LIGHT RUN TEST AND FOUND B1240:02 DID PPT B1 NO DTC`S IN BCM B2 YES SENSOR FAULT B3 NO LR WON`T TRAIN B4 YES REPLACED LR TPMS SENSOR AND RETRAIN OK NOW</t>
  </si>
  <si>
    <t>1FMSK8DH2MGA48495</t>
  </si>
  <si>
    <t>CUSTOMER STATES THAT THE TIRE PRESSURE LIGHT IS ON</t>
  </si>
  <si>
    <t>CHECKED AND CONFIRMED CUSTOMER CONCERN PERFORMED DIAG FOUND THAT THE LEFT FRONT TIRE PRESSURE SENSOR NOT READING REMOVED AND REPLACED LEFT FRONT TIRE PRESSURE SENSOR AND RECHECKED OK</t>
  </si>
  <si>
    <t>1FM5K8GC6MGC06396</t>
  </si>
  <si>
    <t>196780B</t>
  </si>
  <si>
    <t>C/S CHECK TIRE PRESSURE RIGHT FRONT READS ERRATIC</t>
  </si>
  <si>
    <t>VERIFED CONCERN FOUND R/F TPMS INOP. REPLACED R/F TPMS RETRAINED OK NOW</t>
  </si>
  <si>
    <t>1FM5K8GCXMGC22813</t>
  </si>
  <si>
    <t>REPAIR SUBMISSION DELAY DUE TO PART NOT AVAILABLE C/S CUSTOMER STATES SERVICE TPMS MESSAGE AND FLAS HING TIRE LIGHT ARE PRESENT</t>
  </si>
  <si>
    <t>inspected and verified concern --performed pin point test and attempted to relearn sensors--right rear sensor has no output, replaced sensor and programmed then road tested inspected and verified concern --performed pin point test and attempted to relearn sensors--right rear sensor has no output, replaced sensor and programmed then road tested</t>
  </si>
  <si>
    <t>5LMJJ3LT3MEL15708</t>
  </si>
  <si>
    <t>Repair of a puncture with internal part == $49.95 check slow leak left rear tires.</t>
  </si>
  <si>
    <t>Repairing rear drivers side puncture valve that flows change and reset (TPMS), to torque the bolts.</t>
  </si>
  <si>
    <t>1FMSK8DH2MGC04910</t>
  </si>
  <si>
    <t>VEHICLE IS THROWING TIRE PRESSURE SENSOR FAUL T FOR DRIVER FRONT TIRE, GOES BLANK ON SCREEN AND TIRE PRESSURE LIGHT WILL START FLASHING CHECK AND ADVISE.</t>
  </si>
  <si>
    <t>VERIFY, EEL TEST VEHICLE BCM DTC B124D:02:C8PRESENT, FOLLOW PPT B B1-N B2-Y B3-N B4-YADVISED TO REPLACE FAULTY TPMS SENSOR IN LFREPLACE TPMS SENSOR, CALIBRATE AND PROGRAM, ADJUST TIRE PRESSURES, OK</t>
  </si>
  <si>
    <t>1FM5K8GC8MGA40656</t>
  </si>
  <si>
    <t>UT</t>
  </si>
  <si>
    <t>MISCELLANEOUS REPAIRS CUSTOMER STATES TIRE LIGHT IS ON ]</t>
  </si>
  <si>
    <t>REPLACED FAILED TIRE SENSOR RIGHT FRONT</t>
  </si>
  <si>
    <t>1FTER4FH9MLD27288</t>
  </si>
  <si>
    <t>CUSTOMER STATES LEFT FRONT TIRE SENSOR NEEDS TO BE REPLACED</t>
  </si>
  <si>
    <t>TIRE SENSOR FAILURE REPLACED LEFT FRONT TIRE SENSOR</t>
  </si>
  <si>
    <t>3FMCR9F95MRA50262</t>
  </si>
  <si>
    <t>TIRE LIGHT BLINKING. ADDED BY TECH</t>
  </si>
  <si>
    <t>TIRE LIGHT WAS BLINKLING, SO I CHECK ALL TPMS SENSORS AND PASSENGER SIDE FRONT TPMS WASNT TRANNING. SO WE WENT AHEAD ADN REPLACE TPMS SENSOR WITH A NEW ONE. RETRAINNED ALL TPMS SENSORS AGAIN AND NOW ALL OF THEM ARE WORKING FINE</t>
  </si>
  <si>
    <t>3FMCR9B68MRA89133</t>
  </si>
  <si>
    <t>F0R70</t>
  </si>
  <si>
    <t>231829F</t>
  </si>
  <si>
    <t>C/i unit activates sensor but does not indicate which rubber it lacks pressure</t>
  </si>
  <si>
    <t>the unit was verified and finding the tpms light on. And with the dtc b1182 a right tpma sensor was found that it did not communicate. I proceeded to replace the right tpms sensor on the inside</t>
  </si>
  <si>
    <t>5LMJJ2LT2MEL12941</t>
  </si>
  <si>
    <t>ND</t>
  </si>
  <si>
    <t>Customer states TPMS faults, sensors say 30 psi when there is 40 in tires</t>
  </si>
  <si>
    <t>BCE diag C1182, B124D. None of the sensors reading correctly. left rear dash lines, none of the sensors will train. Sensors completed</t>
  </si>
  <si>
    <t>1FMSK8DH2MGC41312</t>
  </si>
  <si>
    <t>741777A</t>
  </si>
  <si>
    <t>RETRAIN ALL TPMS SENSORS</t>
  </si>
  <si>
    <t>CUSTOMER CAME IN STATED THERE WAS A FAULTY TPMS SENSOR MESSAGE ON DASH SCREEN. VEHICLE WAS PULLED IN &amp; TECH 7325 CHECKED ALL SENSORS. TECH NOTICED THE PASSENGER FRONT SENSOR WASN`T READING, SO WE REPLACED THAT SENSOR. TIRE WAS MOUNTED BACK ONTO RIM AND PRESSURE SET TO 35PSI. AFTER THE WHEEL WENT BACK ON THE VEHICLE, THE NEW SENSOR WAS TEST &amp; IT SYNCHED UP WITHOUT HASSLE. LUG NUT TORQUE WAS RATED &amp; SET TO 150 FT/LB. WHEEL LOCK KEY WAS PLACED BACK IN ORANGE DRAW STRING BAG IN GLOVE BOX.</t>
  </si>
  <si>
    <t>1FMSK7DHXMGA39957</t>
  </si>
  <si>
    <t>CUSTOMER CONCERN TIRE PRESSURE SENSOR FAULT RIGHT REAR TIRE</t>
  </si>
  <si>
    <t>TIRE PRESSURE SENSOR FAULT RIGHT REAR TIRE REPLACED TIRE PRESSURE SENSOR ON RIGHT REAR TIRE</t>
  </si>
  <si>
    <t>1FTER4FHXMLE02323</t>
  </si>
  <si>
    <t>NM</t>
  </si>
  <si>
    <t>Electrical systems¿¿ customer states tires not reading right</t>
  </si>
  <si>
    <t>Cause: TPMS LIGHT ONTech Story: VERIFIED TPMS LIGHT ON/FLASHING. FOUND ALL FOUR TIRES SENSORS NOT RESPONDING. R&amp;I WHEELS AND REMOVED TIRES. INSTALLED FOUR NEW SENSORS. REASSEMBLED AND RETEST. RE-TRAINED SENSORS. NO FURTHER PROBLEMS. . 1552ad</t>
  </si>
  <si>
    <t>1FMSK7DH6MGC26662</t>
  </si>
  <si>
    <t>TPMS FAULT</t>
  </si>
  <si>
    <t>TECHCNAIN VERIFEID CONCERN, SCANNED DRIVER REAR TPMS SENSOR FOUND SENSOR UNRESPONSIVE, REC REPLACEMENT OF SENSOR TECHNCIAN REMOVED FAULTY SENSOR, REPLACED SENSOR, REPROGRAMED, VEHICLE INDICATOR NO LONGER ON. RETURN TO CUSTOMER</t>
  </si>
  <si>
    <t>1FMSK8DH3MGC20968</t>
  </si>
  <si>
    <t>857430B</t>
  </si>
  <si>
    <t>VERIFIED CUSTOMER CONCERN. CHECKED ALL TIRE PRESSURES, ALL TIRE PRESSURES IN SPEC. LEFT REAR TPMS SENDING ERRONEOUS INFORMATION TO TPMS CONTROL UNIT. PERFORMED LOCATION CALIBRATION OF ALL TPMS SENSORS. LEFT REAR TPMS SENSOR DID NOT TRAIN. TEST DROVE VEHICLE TO ENSURE SENSOR IS AWAKE, TIRE PRESSURE INFORMATION DID NOT CHANGE ALONG WITH THREE KNOWN WORKING SENSORS. ATTEMPTED TO TRAIN LOCATION A SECOND TIME, SENSOR CONTINUES TO NOT TRAIN CORRECTLY, RECOMMEND REPLACE. REPLACED LEFT REAR TPMS SENSOR. PERFORMED TPMS SENSOR TRAINING AND ALLL SENSORS TRAINED TO THEIR LOCATIONS AND ARE PROVIDING CORRECT DATA. REPAIR VERI FIED.</t>
  </si>
  <si>
    <t>3FMCR9B62MRA61215</t>
  </si>
  <si>
    <t>235037B</t>
  </si>
  <si>
    <t>TIRE SENSOR IS FLASHING. CHECK AND ADVISE</t>
  </si>
  <si>
    <t>VERIFIED TIRE SENSOR IS FLASHING. CONNECTED SCAN TOOL AND PERFORMED KOEO/KOER SELF TEST, B124D:02 PRESENT IN BCM. CHECKED OASIS FOR TSB/SSM/FSA, NONE PRESENT. FOLLOWED PPT B. B1: NO B2: YES B3: NO B4: NO B5: YES B6: YES, UPON INSPECTION OF SENSOR FOUND IT TO BE FAULTY. REMOVED AND REPLACED RR TIRE SENSOR. PERFORMED TIRE SENSOR TRAINING PROCEDURE AND CLEARED CODES, OK NOW. T850</t>
  </si>
  <si>
    <t>1FM5K8GC3MGA97721</t>
  </si>
  <si>
    <t>B8158</t>
  </si>
  <si>
    <t>Customer reports valve stem caps are siezed on three of the wheels. Will need to remove and replace as when attempting to remove cap, whole valve spins.</t>
  </si>
  <si>
    <t>Valve stem caps seized onto valve stems. , Removed valve caps and replaced stems on LR, RF and RR wheels. Balanced and mounted all removed wheels. Repair complete.</t>
  </si>
  <si>
    <t>1FM5K8GC6MGC31962</t>
  </si>
  <si>
    <t>054987D</t>
  </si>
  <si>
    <t>CUST STATES THE TPMS FAULT KEEPS COMING ON AND SHOWING THE RIGHT REAR TIRE</t>
  </si>
  <si>
    <t>VEHICLE HAS TPMS LIGHT ILLUMINATE PERIODICALLY VEHICLE HAS CODE B124D FOR TIRE SENSOR FAILURE; INSTALLED AN RETRAINED NEW TPMS SENSOR</t>
  </si>
  <si>
    <t>3FMTK3R76MMA03119</t>
  </si>
  <si>
    <t>TIRE PRESSURE NOT READING ON L.R. TIRE</t>
  </si>
  <si>
    <t>TRIED TO RETRAIN ALL FOUR TPMS WITH ROTUNDA TRAINER FOUND LEFT REAR TPMS INOP REPLACED LEFT REAR TPMS, RETRAINED AND VERIFIED REPAIR</t>
  </si>
  <si>
    <t>3FMCR9B6XMRB34105</t>
  </si>
  <si>
    <t>597191A</t>
  </si>
  <si>
    <t>CUSTOMER STATES THAT THERE IS A TPMS FAULT. CHECK AND ADVISE.</t>
  </si>
  <si>
    <t>VERIFIED TPMS FAULT MESSAGE IS ON. RAN SELF TEST DTC B124;02-BA FROM BCM. SET TIRE PRESSURE TO SPECS. TRAINED ALL TPMS SENSORS RIGHT FRONT TPMS SENSOR WONT TRAIN. REPLACED RIGHT FRONT TPMS TRAINED ALL TPMS. CLEARED DTC ROAD TEST TPMS FAULT MESSAGE IS OFF.</t>
  </si>
  <si>
    <t>3FMCR9E9XMRA55295</t>
  </si>
  <si>
    <t>C3</t>
  </si>
  <si>
    <t>PARTICULATE SENSOR B</t>
  </si>
  <si>
    <t>CHECKS that the correct sensors are installed, if the correct sensors are installed and not calibrated, INSTALL a new TPMS sensor for each sensor that could not be calibrated correctly.</t>
  </si>
  <si>
    <t>1FM5K8GC9MGB63074</t>
  </si>
  <si>
    <t>498271E</t>
  </si>
  <si>
    <t>CUSTOMER STATES TIRE PRESSURE FAULT MESSAGE ON DASH</t>
  </si>
  <si>
    <t>REPLACED 1 TPMS SENSOR.</t>
  </si>
  <si>
    <t>3FMTK3SS7MMA17044</t>
  </si>
  <si>
    <t>tpms front right does not respond.</t>
  </si>
  <si>
    <t>Complaint confirmed. Unable to program the SFT before right. Replace the SFT before right. Repair confirmed.</t>
  </si>
  <si>
    <t>3FMCR9B65MRB00055</t>
  </si>
  <si>
    <t>cs left rear tire sensor is going off. tires are not low. please advise RECOMMEND ONE NEW TPMS SENSOR</t>
  </si>
  <si>
    <t>RIGHT REAR SENSOR WILL NOT REGISTER ON DASH RIGHT REAR TPMS SENSOR HAVING ISSUES COMMUNICATING DURING RELEARN MODE. RECOMMEND REPLACEMENT REPLACED RIGHT REAR TPMS SENSOR AND RELEARNED TPMS</t>
  </si>
  <si>
    <t>1FM5K8GC5MGA73534</t>
  </si>
  <si>
    <t>B1335</t>
  </si>
  <si>
    <t>LEFT FRONT TIRE HAS A SLOW LEAK</t>
  </si>
  <si>
    <t>LEFT FRONT TIRE HAS A SLOW LEAK INSPECTED TIRE. FOUND VALVE STEM LEAKING. REPLACED VALVE STEM AND REBALANCED. 1007AA-.4</t>
  </si>
  <si>
    <t>1FMSK8FH7MGA89492</t>
  </si>
  <si>
    <t>724873B</t>
  </si>
  <si>
    <t>CUSTOMER NOTED ALL FOUR TIRES ARE LEAKING-POSSIBLE FROM AROUND THE RIM PLEASE ADVISE</t>
  </si>
  <si>
    <t>CHECKED ALL TIRES FOR LEAK, FOUND ALL 4 TIRES LEAKING AT TIRE VALVES, CHECKED WITH ADVISOR, BROUGHT TIRES TO TIRE BAY, REPLACED ALL 4 TIRE VALVES.</t>
  </si>
  <si>
    <t>1FM5K8GCXMGA90927</t>
  </si>
  <si>
    <t>CUSTOMER STATES TIRE PRESSURE LIGHT IS ON , CUSTOMER HAS CHECKED PRESSURE ON TIRES OK BUT LIGHT COMES BACK ON AFTER DRIVING FOR A WHILE</t>
  </si>
  <si>
    <t>TIRE PRESSURE LIGHT WAS VERIFIED . TRIED TO TRAIN SENSORS LEFT RIGHT SENSOR CANNOT TRAIN. REMOVED AND REPLACED FAULTY SENSOR . RE CHECKED EVERYTHING OKAY NOW .</t>
  </si>
  <si>
    <t>1FTER4EH3MLD28213</t>
  </si>
  <si>
    <t>492114A</t>
  </si>
  <si>
    <t>CUSTOMER STATES CHECK THE TPMS BECAUSE LIGHT IS ON AND OFF AND IT SHOWINF THE FRONT RIGTH TIRE EVEN WHEN IT HAS PRESSUR E</t>
  </si>
  <si>
    <t>PERFORMING A ROAD TEST, THE TIRE PRESSURE SENSOR LIGHT TURNED ON, CHECKED THE OASIS REPORT FOR TECHNICAL SERVICE BULLETINS, SPECIAL SERVICE MESSAGES AND VEHICLE SERVICE HISTORY. PERFORMED A COMPLETE SYSTEM VISUAL INSPECTION. ACCESSED THE DIAGNOSTIC PORT, PERFORMED A DIAGNOSTIC SCAN TO FIND NO RELEVANT DIAGNOSTIC CODES. FOLLOWING SYMPTOM CHART IN SECTION 204-04B PERFORM PPT E1 ATTEMPTED TO TRAIN THE TPMS (TIRE PRESSURE MONITORING SYSTEM) SENSORS THE RIGHT FRONT SENSOR NOT RESPONDING. E2 CHECKED FOR RADIO FREQUENCY INTERFERENCE; FOUND RIGHT FRONT TIRE WON`T RESPONDING, ALSO THE CORRECT SENSORS IS INSTALLED. TO FIND THE LEFT FRONT TIRE AIR PRESSURE SENSOR IS NOT FUNCTIONING PROPERLY. FURTHER EXAMINATION FOUND THE RIGHT FRONT TIRE AIR PRESSURE SENSOR IS FAULTY. REMOVED THE WHEEL AND REPLACED THE RIGHT FRONT TIRE AIR PRESSURE SENSOR. RESET THE LOW TIRE PRESSURE INDICATOR LIGHT. THE SYSTEM IS NOW OPERATING AS DESIGNED.</t>
  </si>
  <si>
    <t>3FMCR9B67MRA93075</t>
  </si>
  <si>
    <t>CONNECTED TO FDRS AND PULLED DTC B124D LEAD TO PPT B. B1 NO, B2 YES, B3 NO, B4 YES If only some of the sensors trained, VERIFY the correct sensors are installed. REFER to: Wheel and Tire (204-04A Wheels and Tires, Disassembly and Assembly). If the correct sensors are installed and do not train, INSTALL a new TPMS sensor for each sensor that failed to train. REFER to: Tire Pressure Monitoring System (TPMS) Sensor (204-04B Tire Pressure Monitoring System (TPMS), Removal and Installation). DISMOUNT THE RIGHT FRONT TIRE, R&amp;R THE TIRE PRESSURE SENSOR, MOUNT AND BALANCE THE TIRE AND TRAINED THE SENSORS.</t>
  </si>
  <si>
    <t>1FMSK8DHXMGC13435</t>
  </si>
  <si>
    <t>B3354</t>
  </si>
  <si>
    <t>NS</t>
  </si>
  <si>
    <t>FRONT RIGHT TIRE IS LOOSING AIR PLEASE ADVISE - THEY HAVE 1ST CANADIAN</t>
  </si>
  <si>
    <t>Confirmed complaint, found that valve stem was faulty causing slow leak, replaced valve stem kit , confirmed repair used code ddme, mileage is accurate as per oasis and repair order, I am unable to speak for the other dealer submitting with inaccurate mileage.</t>
  </si>
  <si>
    <t>1FM5K8GC8MGB08566</t>
  </si>
  <si>
    <t>miscellaneous work - wheels and tires 4 stopper valve.</t>
  </si>
  <si>
    <t>4 valve cap jammer</t>
  </si>
  <si>
    <t>2LMPJ8K99MBL03028</t>
  </si>
  <si>
    <t>A1323</t>
  </si>
  <si>
    <t>CHECK RIGHT FRONT TIRE SLOW LEAK AND TPMS LIGHT ON</t>
  </si>
  <si>
    <t>REPLACED RIGHT FRONT TIRE VALVE STEM 1007AA 0.4</t>
  </si>
  <si>
    <t>1FMJU1JT6MEA44029</t>
  </si>
  <si>
    <t>276173A</t>
  </si>
  <si>
    <t>CUSTOMER STATES TIRE PRESSURE LIGHT ON AND OFF TIRE PRESSURE FAULT PLEASE RETRAIN ALL SENSORS TO SEE IF THERE IS AN FAUL T</t>
  </si>
  <si>
    <t>FOUND DRIVER FRONT TPMS SENSOR INOP, REPLACED SENSOR AND RETRAINED. NO PROBLEM AFTER REPAIR.</t>
  </si>
  <si>
    <t>1FM5K8GC8MGC21823</t>
  </si>
  <si>
    <t>W0C29</t>
  </si>
  <si>
    <t>REAR LEFT TMPS INDICATOR</t>
  </si>
  <si>
    <t>TECHNICIAN DETECTED AN ELECTRICAL FAILURE WITHIN REAR LEFT TMPS WHICH REPLACED</t>
  </si>
  <si>
    <t>1FM5K8GC6MGA95994</t>
  </si>
  <si>
    <t>414654A</t>
  </si>
  <si>
    <t>CUSTOMER STATES THAT LEFT REAR TIRE IS SHOWING TIRE PRESSURE LIGHT ACTIVE INTERMITTENTLY. PLEASE CHECK AND ADVISE.</t>
  </si>
  <si>
    <t>VERIFIED CUSTOMERS CONCERN, TEST DROVE VEHICLE, LR TPMS INTERMITTENTLY NOT READING SET TIRE PRESSURES TO 33PSI AND ATTEMPTED TO RETRAIN TPMS, LR TPMS SENSOR NOT TRAINING REMOVED LR WHEEL AND DISMOUNTED TIRE REPLACED LR TPMS SENSOR REMOUNTED TIRE AND WHEEL SET TIRE PRESSURES AND RETRAINED TPMS VERIFIED ALL FOUR SENSORS ARE READING CORRECTLY</t>
  </si>
  <si>
    <t>5LMJJ2ST3MEL09869</t>
  </si>
  <si>
    <t>N4C009</t>
  </si>
  <si>
    <t>Customer feedback indicates tire pressure fault</t>
  </si>
  <si>
    <t>The customer feedback showed tire pressure faults. The technician checked the rear part of the vehicle and found no signs of collision or friction. He checked the rear right tire pressure sensor of the vehicle and found no signs of looseness, wear or damage. There were no signs of damage or corrosion on the connector. The ABA later troubleshooted and found no traces of collision or removal of the vehicle. It was of quality reason and requested warranty.</t>
  </si>
  <si>
    <t>3FMTK2R72MMA36189</t>
  </si>
  <si>
    <t>CHECK TIRES CUSTOMER REQUEST CHECK TIRES - LOW TIRE LIGHT ON</t>
  </si>
  <si>
    <t>VERIFIED CONCERN - PINPOINT TO FAULTY RIGHT REAR TIRE SENSOR MAINTENANCE TECHNICIAN REPLACED RIGHT REAR TIRE SENSOR- TEST OK</t>
  </si>
  <si>
    <t>1FMSK8FH0MGA89933</t>
  </si>
  <si>
    <t>4D120103</t>
  </si>
  <si>
    <t>It matches the same pressure on the rear wheel at the passenger seat and even when I put it in the same way.</t>
  </si>
  <si>
    <t>Symptom Verification-Passenger Rear Tire Pressure Counting Diagnosis-Visual Inspection Video and photo shooting External shock and no damage OASIS TSB,SSM,GSB(No) Photo shooting and video shooting WSM204-04B Reference Passenger Rear Tire TPMS</t>
  </si>
  <si>
    <t>1FMSK8DH5MGC04318</t>
  </si>
  <si>
    <t>444209B</t>
  </si>
  <si>
    <t>CUSTOMER STATES RIGHT FRONT TPMS SENSOR GOES OUT AFTER DRIVEN FOR 30 MINUTES OR SO, HAS TPMS WARNING AND SENSOR SHOWS 0 PSI</t>
  </si>
  <si>
    <t>VERIFIED CONCERN OF TPMS LIGHT ON RANDOMLY -FOUND RF SENSOR AT FAULT AND WILL NOT RETRAIN. REPLACED TPMS SENSOR WITH VALVE STEM. VERIFIED REPAIRS.</t>
  </si>
  <si>
    <t>1FMSK7FH4MGC50990</t>
  </si>
  <si>
    <t>CUSTOMER STATES LEFT FRONT TIRE PRESSURE NOT READING, LOW TIRE LIGHT FLASHING ON START UP. SEE HISTORY</t>
  </si>
  <si>
    <t>12651D .2 12650D45 .3 12650DX1 .1 1552AA .04 VERIFIED CONCERN. PERFORMED SELF TEST AND FOUND CODE B124D. WENT TO PPT B. B1 NO. B2 YES. B3 NO. B4 YES. REMOVED AND REPLACED THE LEFT FRONT TIRE PRESSURE SENSOR. PROGRAMMED SENSORS. RETESTED AND PASSED.</t>
  </si>
  <si>
    <t>2FMPK4K96NBA67442</t>
  </si>
  <si>
    <t>K0T18</t>
  </si>
  <si>
    <t>INSPECT FOR TPM LIGHT ON IN CLUSTER . kindly note, vehicle has done more than 100000 kms and the normal warranty coverage is only upto 100000 kms and currently vehicle has done more than 100000 kms. the part is covered under pcw so we added esp as sub code.kindly review for payment</t>
  </si>
  <si>
    <t>VERIFIED THE CONCERN CHECKED WHILE PROGRAMMING TPMS FRONT RH TPM NOT RESPONDING DUE TO INTERNAL FAILURE. NO EXTERNAL DAMAGE FOUND. NO TSB SSM FOUND RELATED TO THIS CONCERN REPLACED TPMS</t>
  </si>
  <si>
    <t>3FMCR9C67NRD13931</t>
  </si>
  <si>
    <t>tpms left front, much lower than the other wheels</t>
  </si>
  <si>
    <t>2635-VERIFIED TIRE PRESSURES. FRONT LEFT AT 27 PSI. CHEC KED FOR SLOW LEAK. VALVE CORE LEAKING. REPLACED THE VALVE CORE, ADJUSTED ALL TIRES. REPROGRAMMED TPMS. OK</t>
  </si>
  <si>
    <t>1FM5K8GC7NGC10734</t>
  </si>
  <si>
    <t>B7160</t>
  </si>
  <si>
    <t>REPAIR FOR LF AND RR TPMS WILL NOT PROGRAM</t>
  </si>
  <si>
    <t>. replaced frontleft tpms sensor and right rear tpms sensor relearned vehicle</t>
  </si>
  <si>
    <t>1FM5K8GC6NGA55349</t>
  </si>
  <si>
    <t>W0C57</t>
  </si>
  <si>
    <t>TMPS LIGHT COULD NOT RESET</t>
  </si>
  <si>
    <t>TECHNICIAN DIAGNOSED A FAILED FRONT RIGHT TMPS WHICH REPLACED</t>
  </si>
  <si>
    <t>1FMJU1HT3NEA12839</t>
  </si>
  <si>
    <t>ML3Z-1A189-G</t>
  </si>
  <si>
    <t>TIRE PRESSURE MONITORING</t>
  </si>
  <si>
    <t>INSPECTED AND FOUND TIRE LIGHT ON , RESTED TIRE PRESSURE &amp; FOUND CONCERN STILL PRESENT CHECKED AND FOUND REAR LHS TYRE SENSOR NOT RESPONDING DUE TO INTERNAL DEFECT. REPLACED REAR LHS TYRE SENSOR AND RETRAINED AND TESTED</t>
  </si>
  <si>
    <t>1FMSK7DH1NGA43803</t>
  </si>
  <si>
    <t>487704B</t>
  </si>
  <si>
    <t>customer indicates part rubbers air pressure warning</t>
  </si>
  <si>
    <t>INSTALLED FRONT RH TPMS DUE TO NOT READING, PROGRAMING USED FDRS SCANNER.</t>
  </si>
  <si>
    <t>1FMSK7DH2NGB95055</t>
  </si>
  <si>
    <t>323204D</t>
  </si>
  <si>
    <t>CUSTOMER STATES TIRE OR WHEEL CONCERN DRIVER REAR TIRE SENSOR INOP</t>
  </si>
  <si>
    <t>CUSTOMER STATED TIRE PRESSURE SENSOR NOT WORKING FOR DRIVER REAR TIRE WITH TIRE PRESSURE LIGHT ON. PULLED IN VEHICLE AND AIRED UP TIRES TO VEHICLE SPEC AND DID NOT SOLVE PROBLEM SO RETRAINED ALL FOUR SENSORS AND DRIVER REAR WOULD NOT SCAN. PULLED CODES AND GOT CODE B124-D WHICH IS FOR BAD SENSOR. REPLACED SENSOR AND RETRAINED ALL SENSORS AND CODE RESOLVED.</t>
  </si>
  <si>
    <t>1FM5K8AC1NGB60020</t>
  </si>
  <si>
    <t>088331A</t>
  </si>
  <si>
    <t>CUSTOMER STATES TPMS FAULT WARNING LIGHT ON</t>
  </si>
  <si>
    <t>VERIFIED COCNERN FOUND RIGHT REAR AND LEFT FRONT SENSORS FAILED. REPLACED SENSORS RETEST OK AT THIS TIME</t>
  </si>
  <si>
    <t>2FMPK4K91NBA25406</t>
  </si>
  <si>
    <t>182199B</t>
  </si>
  <si>
    <t>PERFORM INSPECTION, HEARD SENSOR ROLLING IN TIRE, REPLACE SENSOR</t>
  </si>
  <si>
    <t>1FM5K8AB8NGC21516</t>
  </si>
  <si>
    <t>672211C</t>
  </si>
  <si>
    <t>CUST STATES THERE IS A TPMS FAULT LIGHT THAT COMES ON DASH WHEN STARTING VEHICLE</t>
  </si>
  <si>
    <t>VERIFY CONCERN. SCAN FOR CODES AND HAD CODE B124D RETURNED AS ODDTC. CONSULT WSM AND DIRECTED TO PPT B. B1 NO, B2 YES, B3 NO, B4 NO AND B6 YES. CONDEMN SENSOR. R/R LEFT REAR SENSOR AND TRAIN. VERIDFY REPAIR, OK AT THIS TIME. CAS PART FAILURE: 1A 189</t>
  </si>
  <si>
    <t>3FMCR9B6XNRE15547</t>
  </si>
  <si>
    <t>186109A</t>
  </si>
  <si>
    <t>CUSTOMER STATES: REFER TO RO185734, AFTER PERFORMING TIRE PATCH NOTICE TPMS SENSOR NOT READING. PERFORM CORRECTION</t>
  </si>
  <si>
    <t>REMOVED TIRE TO CHECK THE TPMS TPMS IS INTACT BUT REMOVED IT TO CHECK FOR ANY SHORTS FOUND TPMS INTERNALLY SHORT AND REPLACED THE TPMS RETRAIN THE TPMS SENSORS AND THE RIGHT REAR NOW RESPONDS TO THE TPMS TRAINING PROCEDURE-</t>
  </si>
  <si>
    <t>2FMPK4K98NBA98336</t>
  </si>
  <si>
    <t>C/S R/R TPMS GOES DEAD BLANK AFTER 30 MILES APPROX.CHECK AND ADVISE</t>
  </si>
  <si>
    <t>VERIFIED CONCERN FOUND DTC B124D FOR TPMS SENSOR FAULT AND B1218 FOR TRANSPONDER FAULT. ACTIVATED TPMS RELEARN TO LOCATE BAD SENSOR RR. REPLACED RR SENSOR AND TEST DROVE.</t>
  </si>
  <si>
    <t>1FMSK8FHXNGB26567</t>
  </si>
  <si>
    <t>096543E</t>
  </si>
  <si>
    <t>A40 TIRE PRESSURE MONITORING/// customer states that TPMS light is on/left rear suspect on dash</t>
  </si>
  <si>
    <t>quick test for codes - none present/PPT G1: left rear sensor will not train G2: remove and inspect LR sensor - factory sensor and undamaged; needs new driver rear TPMS sensor; replaced TPMS sensor in driver rear / retrained system / verified repair</t>
  </si>
  <si>
    <t>1FM5K8HCXNGA78731</t>
  </si>
  <si>
    <t>Cause: TESTED AND FOUND THE RIGHT FRONT TIRE SENSOR IS NOT READING PRESSURE.Tech Story: REPLACED THE RIGHT FRONT TIRE SENSOR.. 1552AA</t>
  </si>
  <si>
    <t>1FMSK8KH5NGA00431</t>
  </si>
  <si>
    <t>CUST STATES TPMS WARNING IS ON.</t>
  </si>
  <si>
    <t>FOUND TPMS SENSORS NOT IN THEIR TRIANED POSITIONS. REMOVED AND REPLACED RIGHT FRONT TPMS. TRAINED SENSORS AND LIGHT IS OUT.</t>
  </si>
  <si>
    <t>3FMCR9C66NRD75353</t>
  </si>
  <si>
    <t>037070B</t>
  </si>
  <si>
    <t>CUSTOEMR STATES TPMS LIGHT IS ON</t>
  </si>
  <si>
    <t>UPON ARRIVAL VEHICLE TMPS LIGHT ON FOUND 3 OUT OF 4 SENSORS TRAINED TO VEHICLE. FOUND FRONT PASSENGER TPMS SENSOR INOP. REMOVED AND REPALCED FRONT PASSENGER SIDE TPMS SENSOR</t>
  </si>
  <si>
    <t>1FM5K8AB7NGC23368</t>
  </si>
  <si>
    <t>609746E</t>
  </si>
  <si>
    <t>TPMS LIGHT IS ON, INSPECT AND ADVIS E</t>
  </si>
  <si>
    <t>VERIFIED CUSTOMER CONCERN, ATTEMPTED TO PROGRAM TPS AND FOUND THE RIGHT REAR SENSOR WOULD NOT PROGRAM, FOUND THAT SENSOR WAS NOT PUTTING OUT A SIGNAL, RECOMMEND REPLACING TPS, DISMOUNTED WIRE AND REMOVED AND REPLACED TPS AND INSTALLED WHEEL AND TORQUED WHEEL AND PROGRAMMED NEW SENSOR AND FOUND TIRE LIGHT TO STAY OFF, VERIFIED PROPER OPERATION, VERIFIED REPAIR</t>
  </si>
  <si>
    <t>1FMSK8DH2NGA10735</t>
  </si>
  <si>
    <t>164741B</t>
  </si>
  <si>
    <t>IA</t>
  </si>
  <si>
    <t>CUSTOMER STATES FIX TIRE-RR TPMS IS SUE</t>
  </si>
  <si>
    <t>VERIFED CONCERN, REFER TO TO PPT G G1 NO, G2 NO REPLACED RIGHT REAR SENSOR AND PERFORMED SENSOR LEARN. VERIFED REPAI R</t>
  </si>
  <si>
    <t>1FM5K8AB5NGC19710</t>
  </si>
  <si>
    <t>705878A</t>
  </si>
  <si>
    <t>CHECK TIRE PRESSURE SENSOR FAULT</t>
  </si>
  <si>
    <t>VERIFY CONCERN. RUN OASIS. TRAINED ALL SENSORS ALL TRAINED BUT LEFT FRONT. REMOVED AND REPLACE LEFT FRONT TIRE SENSOR. RETRAINED ALL SENSORS. RECHECKED OK.</t>
  </si>
  <si>
    <t>3FMCR9B67NRD99064</t>
  </si>
  <si>
    <t>135802B</t>
  </si>
  <si>
    <t>CUSTOMER STATES TPMS LIGHT FLASHING ONCLUSTER</t>
  </si>
  <si>
    <t>VERIFIED CUSTOMER CONCERN. FOUND TPMS LIGHT FLASHING ON START UP. TESTED ALL SENSOR FOUND DRIVER FRONT WHEEL NOT READING. REMOVED AND REPLACED TPMS AND BALANCED WHEEL. REPROGRAMMED SENSOR TOO VEHICLE. NO LIGHT PRESENT AT THIS TIME.</t>
  </si>
  <si>
    <t>1FM5K8GC9NGA38819</t>
  </si>
  <si>
    <t>299748A</t>
  </si>
  <si>
    <t>CUSTOMER STATES TPMS LIGHT IS ON AND ALL TIRE PRESSURES HAVE BEEN CHECKED-INSPECT AND ADVISE</t>
  </si>
  <si>
    <t>VERIFIED CUSTOMER CONCERN, FOUND TPMS FAULT LIGHT ON, CHECKED CODES, FOUND B124D:02, CODE LED TO PPT B, B1 NO, B2 YES, B3 NO, B4 YES, INSTRUCTED TO REPLACE FAULTY SENSOR, SENSOR ORDERED. REMOVED TIRE, INSTALLED NEW TPMS SENSOR, REMOUNTED AND BALANCED RIGHT REAR TIRE. INSTALLED WHEEL, SET PSI TO 33, RETRAINED SENSORS, FAULT NO LONGER PRESENT.</t>
  </si>
  <si>
    <t>1FM5K8GC2NGC03710</t>
  </si>
  <si>
    <t>574729B</t>
  </si>
  <si>
    <t>CUSTOMER STATES RIGHT REAR TPMS SENSOR CONTINUOUSLY STOPS WORKING PLEASE REPLACE SENSOR CHECK AND ADVISE</t>
  </si>
  <si>
    <t>RR TIRE PRESSURE SENSOR WAS BAD REPLACED RR TPMS RETRAINED TPMS</t>
  </si>
  <si>
    <t>1FM5K8AB1NGB50983</t>
  </si>
  <si>
    <t>325876A</t>
  </si>
  <si>
    <t>JX7Z-1A189-E</t>
  </si>
  <si>
    <t>CUSTOMER STATES REAR DRIVERS SIDE TIRE READING 0 AIR PRESURE TIRE LAMP IS ON AND TIRE IS FULL</t>
  </si>
  <si>
    <t>LR TPMS SENSOR FAILED. WILL NEED TO REPLACED AND REPROGRAMMED TO PINPOINT THE PROBLEM I DID THE RE LEARN PROCEDURE. LF RF RR TPMS PASSED LR HAS DTC B124D : 02 :8A REPLACED SENSOR AT THIS TIME</t>
  </si>
  <si>
    <t>1FM5K8GC5NGA26280</t>
  </si>
  <si>
    <t>TIRES/WHEELS CUSTOMER STATES THERE IS A TPMS FAULT</t>
  </si>
  <si>
    <t>VERIFIED CONCERN AND PULLED DTC B124D:02 FOR TIRE PRESSURE SENSOR - PERFORMED PPT B IN SECTION 204-04B AND FOUND FAULTY DRIVERS REAR TPMS SENSOR REPLACED SENSOR AND TRAINED RPMS SYSTEM - CLEARED DTCS AND VERIFIED REPAIRS ON TEST DRIVER</t>
  </si>
  <si>
    <t>2FMPK4G91NBA42814</t>
  </si>
  <si>
    <t>TIRE LIGHT FLASHING</t>
  </si>
  <si>
    <t>LF TPMS COMPROMISED, NOT RESPONDING. REMOVED LF WHEEL AND TIRE, INSTALL NEW TPM SENSOR, REMOUNT AND BALANCE. TRAIN 4 TPMS</t>
  </si>
  <si>
    <t>1FMJU1JT2NEA05925</t>
  </si>
  <si>
    <t>129548A</t>
  </si>
  <si>
    <t>C/S TIRE SENSOR FAULT ON PASSENGER REAR TIRE</t>
  </si>
  <si>
    <t>VERIFIED CONCERN. SELF TESTED AND FOUND LF TPMS SENSOR MALFUNCTIONING. DISMOUNTED TIRE AND REMOVED SENSOR. INSPECTED FOR ANY OBVIOUS DAMAGE. NONE FOUND. PROBLEM INTERNAL. REPLACED SENSOR AND INSTALLED. RE-MOUNTED TIRE. PROGRAMMED SENSOR AND RE-TESTED ALL OK AT THIS TIME.</t>
  </si>
  <si>
    <t>1FMSK8DH5NGA22393</t>
  </si>
  <si>
    <t>CUSTOMER STATES THE TIRE SENSOR LIGHT IS GOING ON AND OFF</t>
  </si>
  <si>
    <t>VERIFIED CONCER, TESTED ALL TIRE SENSORS, FOUND LEFT REAR SENSOR BATTERY LOW. VERIFIED CONCER, TESTED ALL TIRE SENSORS, FOUND LEFT REAR SENSOR BATTERY LOW. REMOVED AND REPLACED LEFT REAR TIRE SENSOR. RELEARNED SENSORS AND RETESTED, NO CONCERNS</t>
  </si>
  <si>
    <t>1FM5K8GC2NGA56546</t>
  </si>
  <si>
    <t>CUSTOMER STATES cust states that the lf tpms is going in and out. please ck and advise.</t>
  </si>
  <si>
    <t>duplicated concern. found lf tpms sensor intermittently sending signal. replaced lf tpms sensor and programmed as needed. retest-pass.</t>
  </si>
  <si>
    <t>2FMPK4K93NBA14486</t>
  </si>
  <si>
    <t>200193A</t>
  </si>
  <si>
    <t>CUSTOMER STATES TPMS FAULT IS ON LF WHEEL CHECK TIRE PRESSURE WARNING SYSTEM, CHECK FOR FAILURE CODES, CHECK AND ADJUST TIRE PRESSU RE</t>
  </si>
  <si>
    <t>EEC KOER SCAN TEST, FOUND DTC B124D:02 ATTEMPT RETRAIN SENSORS, LEFT FRONT WOULD NOT RETRAIN, SENSOR SHORTED. DISMOUNT TIRE, REPLACED LEFT FRONT TIRE PRESSURE SENSOR, REPROGRAM SENSORS, CLEAR CODES RETEST OK AT THIS TIME.</t>
  </si>
  <si>
    <t>1FMSK8DH8NGC34883</t>
  </si>
  <si>
    <t>ADD C/S GOT NOTICE FOR REAR DRIVER TIRE SENSOR FAULT, LOOKED AT PSI AND IT WASNT READING, NOW IT IS READING PLEASE CHECK AND ADVISE</t>
  </si>
  <si>
    <t>VERIFIED CONCERN, SELF TEST RETRIEVED DTC B124D, ATTEMPTED TO TRAIN SENSORS AND LEFT REAR HAS NO SIGNAL, REMOVED TIRE AND DISMOUNTED, SENSOR APPEARS OK BUT NO RESPONSE, REPLACED SENSOR AND MOUNTED AND BALANCED TIRE, RETRAINED SENSORS AND VERIFIED REPAIR</t>
  </si>
  <si>
    <t>1FMSK8JH1NGB41076</t>
  </si>
  <si>
    <t>163643A</t>
  </si>
  <si>
    <t>CUSTOMER STATES GETS TPMS SENSOR FAULT AFTER DRIVING FOR ABOUT AN HOUR. PASSENGER SIDE REAR SHOWED FAULT. CUST MOVED TIRE TO THE PASSENGER FRONT FAULT SHOWS ON THAT TIRE. THIS IS THE 2ND TIME CUSTOMER HAS HAD THIS ISSUE. AT THE LAST VISIT THE SYSTEM WAS RESET.</t>
  </si>
  <si>
    <t>VERIFIED CUSTOMER CONCERN TPMS LIGHT IS ON. IDS TEST, FAULT CODE B124D:02. PERFORMED PINPOINT TEST B1 NO, B2 YES, B3 NO, B4 YES, REPLACED LEFT FRONT TPMS SENSOR. RETRAINED TPMS SENSORS AND ROAD TESTED VEHICLE CONCERN IS NO LONGER PRESENT.</t>
  </si>
  <si>
    <t>1FM5K8LC8NGA14078</t>
  </si>
  <si>
    <t>C/S TPMS GOES ON AND OFF, EVEN WHEN TIRE PRESSURE</t>
  </si>
  <si>
    <t>TECH PULLED CODE ON TIRE SENSORS, B124D-02, TECH ADVISE TO CHANGE ALL FOUR TIRE PRESSURE SENSORS TECH REPLACED ALL FOUR TIRE SENSORS</t>
  </si>
  <si>
    <t>1FMJU2ATXNEA08674</t>
  </si>
  <si>
    <t>NE</t>
  </si>
  <si>
    <t>customer has a tpms light on</t>
  </si>
  <si>
    <t>check out found right front tire sensor will not train to vehicle, replace sensor now will train</t>
  </si>
  <si>
    <t>1FM5K7GC0NGC32827</t>
  </si>
  <si>
    <t>500341A</t>
  </si>
  <si>
    <t>CUSTOMER STATES TIRE SENSOR FAILURE MESSAGE COMING ON</t>
  </si>
  <si>
    <t>INTERNAL FAULT INTPMS SENSOR - VERIFIED CONCERN. NO DTC`S. FOUND RIGHT REAR TPMS SENSOR FAILING. REPLACED SENSOR AND PROGRAMMED TO VEHICLE. VERIFIED PROPER OPERATION. CC42 CP1A189</t>
  </si>
  <si>
    <t>1FMSK8DHXNGB39399</t>
  </si>
  <si>
    <t>Tire sensor fault flashes up on dash for left rear tire.</t>
  </si>
  <si>
    <t>Tried to train sensor again but sensor wouldn`t take to training. Removed wheel and removed faulty sensor. Installed new sensor. Trained sensor successfully.</t>
  </si>
  <si>
    <t>1FMSK8DH7NGA32939</t>
  </si>
  <si>
    <t>customer states the tpms light is on</t>
  </si>
  <si>
    <t>Verified the concern. The TPMS light is on. Performed a visual inspection of the TPMS system but no concern was found. Tested all of the TPMS sensors and it was found that the drivers side front TPMS sensor did not respond. The drivers side TPMS sensor is bad and needs to be replaced</t>
  </si>
  <si>
    <t>3FMCR9D97NRD98309</t>
  </si>
  <si>
    <t>B8189</t>
  </si>
  <si>
    <t>INSPECT TPMS SENSOR INOP ON PDI</t>
  </si>
  <si>
    <t>R R TPMS SENSOR NOT READING - REPLACED SENSOR</t>
  </si>
  <si>
    <t>1FM5K8GC9NGA04038</t>
  </si>
  <si>
    <t>B6205</t>
  </si>
  <si>
    <t>check drivers rear tpms sensor not reading at times just shows --- in screen</t>
  </si>
  <si>
    <t>ROADTESTED AND WAS WORKING PROPERLY AT THE MOMENT. BCM DTC B124D:02 TIRE PRESSURE SENSOR GENERAL SIGNAL FAILURE WAS PREVIOUSLY DETECTED BUT NOT CURRENTLY PRESENT. FOLLOWED PP TEST B FOR DTC, FOLLOWED THROUGH TO B3, TRAINED TPMS SENSORS TO LOCATION AND HORN HONKED WITH EACH TRAINED, PIDS FOR SENSOR IDS DIDNT CHANGE WITH TRAINING, WERE TRAINED TO PROPER WHEELS. LF- 6B,57,6E,C5, LR-6B,57,70,24, RF- 6B,57,5A,26, RR-6B,57,70,56. IS THE END OF PP TEST. RECCOMEND REPLACING SENSOR, CONNECTED VEHICLE INFO SHOWS THAT FAULT HAS BEEN DETECTED 7 TIMES IN LAST WEEK. TPMS SENSOR IS COVERED UNDER WARRANTY, REPLACED LR TPMS SENSOR. BALANCED AND TORQUED WHEEL. LR TPMS SENSOR NEW ID 6C,D0,09,FF. TRAINED NEW TPMS SENSOR, IS WORKING PROPERLY AT THE MOMENT.</t>
  </si>
  <si>
    <t>1FM5K8GC0NGA63334</t>
  </si>
  <si>
    <t>B8037</t>
  </si>
  <si>
    <t>CUSTOMER STATES PRESSURE SENSOR MALFUNCTION INDICATED - LEFT REAR DRIVERS SIDE.</t>
  </si>
  <si>
    <t>CAUSAL PART 1A189 VERIFIED CONCERN. FOLLOW PPT B FOR DTC B1182. B1 NO B2 NO B3 LEFT REAR WILL NOT TRAIN. B4 STILL WILL NOT TRAIN AS PER PPT B REPLACE SENSOR. REPLACE TPMS SENSOR. CLEAR DTCS AND RETRAIN. VERIFIED OPERATION.</t>
  </si>
  <si>
    <t>5LMJJ3LT7NEL05491</t>
  </si>
  <si>
    <t>B1444</t>
  </si>
  <si>
    <t>CHECK AND REPORT R/S REAR TIRE SLOW LEAKGE</t>
  </si>
  <si>
    <t>VERIFIED CONCERN R/S SLOW TIRE LEAK REPLACE RIGHT REAR VALVE STEM LEAKING</t>
  </si>
  <si>
    <t>3FMTK3R79NMA52686</t>
  </si>
  <si>
    <t>232732A</t>
  </si>
  <si>
    <t>c/i sensor pull on</t>
  </si>
  <si>
    <t>the low tire light was checked on, it was checked by condicon not finding cause, it was proceeded to check pressure all of a good tpms sensor programming was performed and it was found the front right part is not programmed, it was proceeded to replace the right front tire tpms and it was reprogrammed with corrected condition.</t>
  </si>
  <si>
    <t>2FMPK4G9XNBA97049</t>
  </si>
  <si>
    <t>VEHICLE IS NEEDING NEW RF TPMS INSTALLED.</t>
  </si>
  <si>
    <t>NEW TPMS INSTALLED right front</t>
  </si>
  <si>
    <t>1FM5K8AB5NGC36278</t>
  </si>
  <si>
    <t>049391A</t>
  </si>
  <si>
    <t>TIRE PSI LIGHT IS ON</t>
  </si>
  <si>
    <t>FOUND THE TPMS SENSOR WAS NOT RESPONDING INTERNAL FAILURE REPLACED TPMS SENSOR IN DRIVER REAR TIRE. RETRAINED AND THE TIRE LIGHT IS OFF NOW</t>
  </si>
  <si>
    <t>1FM5K8GC8NGA42134</t>
  </si>
  <si>
    <t>660704B</t>
  </si>
  <si>
    <t>C.S TOMS FAULT LIGHT COMES ON AT TI MES</t>
  </si>
  <si>
    <t>W- CHECK LOW TIRE LIGHT, L.F. TIRE SHOWS LOW, RETRIEVE CODE B124B IN BCM, CHECK AND REPLACE L.F. TIRE SENSOR. RETRAIN SENSORS CLEAR CODE, OK</t>
  </si>
  <si>
    <t>1FMSK8JH1NGB65796</t>
  </si>
  <si>
    <t>322067A</t>
  </si>
  <si>
    <t>CUSTOMER STATES THAT THE TIRE SENSOR FAULT LIGHT IS ON. CHECK AND ADVISE..</t>
  </si>
  <si>
    <t>CHECKED VEHICLE, TIRE PRESSURE FAULT LIGHT ON, TRAINED TIRES, FOUND RIGHT REAR TIRE NOT RESPONDING TO TOOL, REMOVED AND REPLACED RIGHT REAR SENSOR, RETRAINED TIRES, ALL SENSORS TRAIN. RETEST OK.</t>
  </si>
  <si>
    <t>1FM5K8AB3NGC06356</t>
  </si>
  <si>
    <t>625235A</t>
  </si>
  <si>
    <t>TIRE PRESSURE MONITORING TROUBLES</t>
  </si>
  <si>
    <t>PERFORM VISUAL INSPECTION SET ALL TIRE PSI AT 35 TEST DRIVE VEHICLE APPROX 4 MILES LIGHT STAYED ON SET UP FOR PROGRAMMING SYSTEM RIGHT FRONT SENSOR NOT READING INSTALL TPMS SENSOR TESTER NO SIGNAL CHECKED AND REPLACED SENSOR ASSY RETEST PAS SED</t>
  </si>
  <si>
    <t>1FM5K8ABXNGB81519</t>
  </si>
  <si>
    <t>CUSTOMER HAS A TIRE PRESSURE FAULT WARNING</t>
  </si>
  <si>
    <t>VERIFIED TIRE LIGHT TRAINED ALL 4 TIRES PASSENGER SIDE DIDNT TRAIN DISMOUNTED TIRE INSTALLED NEW SENSOR MOUNTED TIRE AND PROGRAMMED OK NOW</t>
  </si>
  <si>
    <t>1FM5K8GCXNGA10835</t>
  </si>
  <si>
    <t>168560B</t>
  </si>
  <si>
    <t>CUSTOMER STATES TIRE PRESSURE SENSOR FAULT LIGHTCOMES ON PLEASE CHECK AND ADVI SE</t>
  </si>
  <si>
    <t>VERIFIED CONCERN. RIGHT REAR TPMS SENSOR WAS NOT WORKING. REPLACED RIGHT REAR SENSOR AND RE-TRAINED ALL 4 SENSORES. VERIFIED REPAIR 1552AA .4</t>
  </si>
  <si>
    <t>1FM5K8GC8NGA91429</t>
  </si>
  <si>
    <t>CUSTOMER STATES TIRE PRESSURE WARNING LIGHT IS ON -- DRIVER REAR SENSOR</t>
  </si>
  <si>
    <t>RESET PRESSURE COMPLETED</t>
  </si>
  <si>
    <t>1FTER4FH7NLD32331</t>
  </si>
  <si>
    <t>TIRE/WHEEL CONCERN CUSTOMER STATES TIRE PRESSURE LIGHT IS ON AND ALL TIRES ARE CORRRECT PRESSURES</t>
  </si>
  <si>
    <t>Dr front TPMS sensor not reading</t>
  </si>
  <si>
    <t>1FM5K8HC5NGA54899</t>
  </si>
  <si>
    <t>155554B</t>
  </si>
  <si>
    <t>CUSTOMER STATES TPMS WARNING LIGHT IS ON IN DASH AREA</t>
  </si>
  <si>
    <t>VERIFIED THE CUSTOMER`S CONCERN OF TPMS LIGHT IS ON. CONCERN DISCOVERED DURING VEHICLE INSPECTION. CHECKED THE OASIS REPORT FOR GENERAL SERVICE BULLETINS, TECHNICAL SERVICE BULLETINS, SPECIAL SERVICE MESSAGES AND VEHICLE SERVICE HISTORY AND FOUND NO DOCUMENTS RELATED TO THE VEHICLES CONCERN. ACCESSED THE DIAGNOSTIC PORT AND PERFORMED A SCAN USING THE FDRS TO FIND DIAGNOSTIC TROUBLE CODE B124D WHICH IS RELATED TO TIRE PRESSURE SENSOR SIGNAL FAILURE. PERFORMED PINPOINT TEST(S) B1 IS NO,. B2 IS YES, PID MONITOR LR SENSOR FAULT . B3 IS NO,. B4 IS YES, INSTALL A NEW TPMS SENSOR LEFT REAR . FOUND THE LEFT REAR TIRE AIR PRESSURE SENSOR IS THE POINT OF CONCERN. FURTHER EXAMINATION FOUND THE LEFT REAR TIRE AIR PRESSURE SENSOR HAS NO SIGNAL. ACCESSED, REMOVED AND REPLACED THE LEFT REAR TIRE AIR PRESSURE SENSOR. QUICK TEST,CLEARCODE. RESET THE LOW TIRE PRESSURE INDICATOR LIGHT. THE SYSTEM IS NOW OPERATING AS DESIGNED.</t>
  </si>
  <si>
    <t>1FMSK8DH9NGB30113</t>
  </si>
  <si>
    <t>516523C</t>
  </si>
  <si>
    <t>C/S TPMS LIGHT IS ON ALL THE TIME AND RANDOMLY FLASHING ADVISE</t>
  </si>
  <si>
    <t>12651D .2 12651D45 .3 1552AA .4 CHECK FOR DTCS, TPM HAS CODE B1251:00. CHECK OASIS, NO TSB OR SSM RELATED TO CONCERN. PERFORM PPT C IN WORKSHOP MANUAL SECTION 204-04B. C1: NO - RR SENSOR WILL NOT RESPOND. REPLACE RR TIRE PRESSURE SENSOR. TRAIN AND CONFIRM ALL SENSORS RESPOND AND TPMS LIGHT IS NOW OFF.</t>
  </si>
  <si>
    <t>1FMSK7DH7NGC50373</t>
  </si>
  <si>
    <t>499520B</t>
  </si>
  <si>
    <t>CUSTOMER STATES TIRE SENSOR IS NOT READING. NEEDS CHECK RE TRAIN IF POSSIBLE.</t>
  </si>
  <si>
    <t>VERIFIED THE CUSTOMER CONCERN. FOUND THAT THE R/F TPMS SENSOR WAS NOT READING AND WOULD NOT RETRAIN TO THE VEHICLE. PULLED DTC`S, NONE WERE PRESENT. PERFORMED PPT G IN SECTION 204-04B AND FOUND THE R/F TPMS SENSOR TO HAVE INTERNALLY FAILED. REMOVED THE TIRE FROM THE VEHICLE. REMOVED THE TPMS SENSOR. INSTALLED NEW SENSOR. BALANCED THE ASSEMBLY. TRAINED NEW SENSOR TO THE VEHICLE AND TESTED.</t>
  </si>
  <si>
    <t>1FMSK8DH9NGA12921</t>
  </si>
  <si>
    <t>671800A</t>
  </si>
  <si>
    <t>CUST STATES PASS FRONT TIRE LIGHT IS ON, CHECK AND AD VISE</t>
  </si>
  <si>
    <t>VERIFY CONCERN, SCAN FOR CODES, B124D:02 STORED, GO TO SECTION 204- 04B, PINPOINT TEST B, B1-N, B2-Y, B3-N, B4-Y, REPLACE PASSENGER FRONT TPMS SENSOR, RETRAIN ALL SENSORS - OK AT THIS TIME. CAS PART FAILURE: 1A189</t>
  </si>
  <si>
    <t>1FM5K8GC8NGA32476</t>
  </si>
  <si>
    <t>183149C</t>
  </si>
  <si>
    <t>CUSTOMER STATES WHILE HE IS DRIVING THE VEHICLEWILL SAY THERE IS A PROBLEM WITH TIRE PRESSUREMONITOR(RIGHT REAR) TO GET IT CHECKED. CHECK ANDADVISE.</t>
  </si>
  <si>
    <t>VERIFIED CONCERN. FOUND FAULT IN TPM SYSTEM. RIGHT REAR SENSOR NOT READING. INSTALLED NEW SENSOR. RETRAINED ALL TIRES. TESTED OPERATION, PASS. CUSTOMER CONCERN CORRECTED</t>
  </si>
  <si>
    <t>1FM5K8AB0NGC06184</t>
  </si>
  <si>
    <t>CUSTOMER STATES TPMS LIGHT STAYING ON. CHECK AND ADVISE</t>
  </si>
  <si>
    <t>VERIFIED THE TIRE PRESSURE LIGHT IS ON. FOUND TPMS FAULT MESSAGE ON DASH. SCANNED FOR CODES AND FOUND B124D:02 ON THE BCM. FOUND PPT B BY CODE IN WSM 204-04B Tire Pressure Monitoring System (TPMS) Diagnosis and Testing. PREFORMED PPT B. B1 NO B2 YES B3 NO B4 YES NEXT STEP IS TO REPLACE THE LEFT FRONT TIRE PRESSURE SENSOR AND RETEST. 12651D 0.2 12651D45 0.3 12650D80 0.1 REPLACED LEFT FRONT TIRE PRESSURE SENSOR FOLLOWING 204-04B Tire Pressure Monitoring System (TPMS), Removal and Installation AND PREFORMED TIRE PRESSURE RELEARN. ALL SENSORS LEARNED TO THE VEHICLE AND TIRE PRESSURE LIGHT IS NOW OFF. 1552AA 0.4</t>
  </si>
  <si>
    <t>1FTER4FH8NLD16154</t>
  </si>
  <si>
    <t>062190B</t>
  </si>
  <si>
    <t>Customer states TPMS Light Comes On- Right Front TPMS not accepting programming</t>
  </si>
  <si>
    <t>VERIFIED CONCERN. FOUND R/F TPMS SENSOR NOT RESPONDING. RECOMMEND REPLACE TPMS SENSOR.; REPLACED R/F TPMS SENSOR</t>
  </si>
  <si>
    <t>1FM5K8AB1NGB85541</t>
  </si>
  <si>
    <t>TIRE LIGHT IS ACTIVE/TIRE LEAKING AIR CUSTOMER STATES TPMS WARNING LIGHT IS ON</t>
  </si>
  <si>
    <t>diag verified customer concern, found right rear TPMS sensor to be damaged so it could not read, r/r new TPMS sensor, relearned sensor. verified operation.</t>
  </si>
  <si>
    <t>1FMSK7DH7NGA05007</t>
  </si>
  <si>
    <t>CUSTOMER STATES LEFT REAR TIRE SENSOR LIGHT ON</t>
  </si>
  <si>
    <t>Sensor intermittentantly showing dashes instead pf PSI after a few minutes of driving. showing code to tire sensor fault. replaced sensor in left rear tire.</t>
  </si>
  <si>
    <t>2FMPK4K97NBA14698</t>
  </si>
  <si>
    <t>607164B</t>
  </si>
  <si>
    <t>CO</t>
  </si>
  <si>
    <t>CUSTOMER STATES RIGHT REAR TPMS LIGHT IS ALWAYS FALTING OUT TIRE HAS HAD THE RIGHT AIR PRESSURE IN IT HAS BEEN TO QUICK LANE SERVAL TIMES AND NOT FIXED CHECK AND ADVISE</t>
  </si>
  <si>
    <t>VEHICLE PRESENTED WITH A B124D. PERFORMED PINPOINT TEST B. RIGHT REAR TMPS SENSOR FAILED TO TRAIN. REPLACED RIGHT REAR TPMS AND RETRAINED ALL TIRES.</t>
  </si>
  <si>
    <t>1FMSK8DH0NGA64390</t>
  </si>
  <si>
    <t>198728A</t>
  </si>
  <si>
    <t>CUSTOMER REQUEST/STATES INTERMITTENT TPMS FAULT RIGHT REAR SENSOR WILL READ SOME DAYS AND SOME DAYS NO MEASUREMENT IS GIVE WITH FLASHING TPMS WARNING.</t>
  </si>
  <si>
    <t>TECH 5403 VERIFIED CUSTOMER CONCERN AND VEHICLE WOULD NOT READ PASSENGER REAR TPMS SENSOR. TESTED SENSOR WITH TIRE TOOL AND COULD NOT GET READING. REPLACED PASSENGER REAR TPMS SENSOR AND TRAINED ALL TIRES AND LIGHT IS NO LONGER ILLUMINATED.</t>
  </si>
  <si>
    <t>3FMCR9B6XNRD43295</t>
  </si>
  <si>
    <t>C/S CHECK TIRE PRESSURE SENSOR UPON INSPECTION TECHNICIAN FOUND TPMS SENSOR</t>
  </si>
  <si>
    <t>BAD REPLACE TPMS SENSOR</t>
  </si>
  <si>
    <t>1FM5K8AB1NGB80369</t>
  </si>
  <si>
    <t>269249A</t>
  </si>
  <si>
    <t>C/S TIRE PRESSURE MONTITOR SYSTEM ALERT IS ON,HE TRIED TO RESET IT,DIDNT WORK, INSPECT ANDADVISE</t>
  </si>
  <si>
    <t>CONFIRMED CUSTOMERS COMPLAINT. TRIED TO RETRAIN ALL TIRE SENSOR. THE PASSENGER FRONT AND DRIVERS REAR WOULD NOT TRAIN. REMOVED TIRES TO FURTHER INSPECT. BOTH SENSORS BROKE AT SCREW. REPLACED TWO SENSOR AND RETRAINED ALL TIRES. TIRE PRESSURE MONITOR LIGHT NOW OFF.</t>
  </si>
  <si>
    <t>1FM5K8AB6NGB81954</t>
  </si>
  <si>
    <t>883492A</t>
  </si>
  <si>
    <t>TPMS - CUSTOMER STATES TPMS FAULT O NDISPLAY</t>
  </si>
  <si>
    <t>VERIFIED CUSTOMER`S CONCERN. FOUND THAT TPMS SENSOR IN LEFT FRONT TIRE WAS NOT REGISTERING. TPMS SENSOR IN LEFT FRONT TIRE WAS REPLACED. LIGHT OFF</t>
  </si>
  <si>
    <t>1FMSK8DH5NGA74235</t>
  </si>
  <si>
    <t>CUSTOMER STATES CHECK REAR TIRE SENSORS. THEY KEEP GOING OFF SAYING LOW PRESSURE. CHECK AND ADVISE.</t>
  </si>
  <si>
    <t>PART AVAILABLE. WILL RESCHEDULE AT A LATER DATE. HAS OTHER CONCERNS SHE WANTS ADDRESSED. Replaced LF TPMs and reset tire light.</t>
  </si>
  <si>
    <t>3FMCR9B61NRD38549</t>
  </si>
  <si>
    <t>QUICK SERVICE REPAIR QUICK SERVICE REPAIR C/S NEEDS THE TPMS TO BE RESET AND POSSIBLY DO A RELEARN OF THE SENSORS, SOP HERE RO 804035,</t>
  </si>
  <si>
    <t>AS PER RO 804035, Tech:148- put vehicle in tpms training mode driver front tire and passenger rear would not train. tpms light is flashing not solid indicating fault Repair 606- based on previous diag, placed vehicle on lift, removed driver rear wheel, debead tire from wheel, removed and replaced driver rear TPMS sensor, inflated tire to 33 psi, install wheel retrained tpms sensors and TPMS light is off. opt code 1552AA 0.40 hours</t>
  </si>
  <si>
    <t>1FM5K8AB6NGB79251</t>
  </si>
  <si>
    <t>163433A</t>
  </si>
  <si>
    <t>CUSTOMER STATES CHECK AND ADVISE REPORTING TPMS FAULT</t>
  </si>
  <si>
    <t>VERIFIED LEFT FRONT TPMS SENSOR WOULDNT TRAIN, DURING INSPECTION FOUND THE VALVE STEM EXTREMELY LOOSE, PUT CAR ON THE LIFT REMOVED LEFT FRONT FOUND TPMS SENSOR BROKEN INSIDE THE WHEEL INSTALLED NEW VALVE STEM AND SENSOR AND REMOUNTED TIRE AND WHEEL ON VEHILCE AND PROGRAMED TPM SENSORS</t>
  </si>
  <si>
    <t>1FM5K8AB8NGC12962</t>
  </si>
  <si>
    <t>CUST STATES THE TIRE WENT FLAT BECAUSE THE TPMS SENSOR IS LEAKING</t>
  </si>
  <si>
    <t>PERFORMED DIAGNOSTIC AND THE LEFT REAR TPMS SENSOR IS FAULTY REPLACED THE LEFT REAR TPMS SENSOR 12650D, 1552AA</t>
  </si>
  <si>
    <t>3FMCR9B67NRD72656</t>
  </si>
  <si>
    <t>443821B</t>
  </si>
  <si>
    <t>TIRE PRESSURE MONITORING SYSTEM DIAG/REPAIR -CUST STATES PASSENGER SIDE FRONT TIRE TPSM SENSOR NEEDS TO BE REPLACED.</t>
  </si>
  <si>
    <t>PERFORM TPMS TEST, ,FOUND RIGHT FRONT TPMS BAD, REPLACE 1 TPMS RETEST OK. ON INSPECTION, TECHNICIAN FOUND TPMS SENSOR TO STILL BE IN GOOD CONDITION, IN CONTACT. COVERED UNDER BUMPER TO BUMPER WARRANTY.</t>
  </si>
  <si>
    <t>3FMCR9B69NRD43224</t>
  </si>
  <si>
    <t>412326D</t>
  </si>
  <si>
    <t>CHECK FOR TPMS FAULT MESSAGE COMING ON AT TIMES (FRONT DRIVER SIDE TIRE)</t>
  </si>
  <si>
    <t>VERIFIED TPMS LAMP IS ON, SELF TEST NO CODES, B124D:02 STORED IN CONNECTED VEHICLE DATA, PPT B, B1-NO, B2-YES, B3-NO, B4-YES, REPLACED LEFT FRONT TPMS, RETEST-OK, CONCERN CORRECTED</t>
  </si>
  <si>
    <t>1FM5K8AB1NGB75480</t>
  </si>
  <si>
    <t>CUSTOMER STATES THE TPMS FAULT MESSAGE IS ON AND THE LIGHT BLINKS. CHECK AND ADVISE REPLACE TPMS</t>
  </si>
  <si>
    <t>VERIFIED CONCERN, FOUND FRONT LEFT SENSOR NOT TRAINING. REPLACE FRONT LEFT TPMS CAUSAL PART: 1A189 (BASE WARRANTY) REMOVED AND REPLACED LEFT FRONT TPMS, RETRAINED SYSTEM, VERIFIED REPAIR</t>
  </si>
  <si>
    <t>1FM5K8GC6NGA15370</t>
  </si>
  <si>
    <t>423668A</t>
  </si>
  <si>
    <t>OWNER REPORTS THE TIRE PRESSURE SENSOR FAULT MESSAGE COMES ON THE DISPLAY SCREEN. OCCURS AFTER DRIVING AT HWY SPEEDS FOR A BIT. REPLACE THE DRIVERS FRONT TPM SENSOR</t>
  </si>
  <si>
    <t>TEST DRIVE &amp; VERIFIED TIRE SENSOR FAULT LIKE COMES ON FOR LF TIRE. REPLACED LF TIRE SENSOR &amp; REPROGRAMMED ALL TIRE SENSO RS.</t>
  </si>
  <si>
    <t>3FMCR9B65NRD67665</t>
  </si>
  <si>
    <t>027461C</t>
  </si>
  <si>
    <t>Customer states TPMS WARNING ON DASH</t>
  </si>
  <si>
    <t>Customer states TPMS WARNING ON DASH found passnger front tpms sensor bad; removed and replaced tpms sensor and progaming now reads all sensors</t>
  </si>
  <si>
    <t>3FMCR9B69NRD52330</t>
  </si>
  <si>
    <t>B1705</t>
  </si>
  <si>
    <t>CUSTOMER STATES THAT THERE IS A TPMS FAULT MESSAGE ON THE DASH AND THE LEFT FRONT IS NOT SHOWING PRESSURE.</t>
  </si>
  <si>
    <t>VERIFIED CUSTOMER CONCERN. FOUND THE L F TPMS WAS NOT SHOWING PRESSURE.ATTEMPTED TO RELEARN SENSORS. L F WILL NOT TRAIN. RECOMMEND REPLACEMENT. REMOVED AND REPLACED L F TPMS SENSOR. PERFORMED RELEARN ON ALL TPMS SENSORS. ALL OK. CONCERN RESOLVED.</t>
  </si>
  <si>
    <t>1FMSK8DH4NGA60956</t>
  </si>
  <si>
    <t>unit enters to diagnose due to tpms failure</t>
  </si>
  <si>
    <t>you proceed to check the tire pressure, because the right front wheel gives 8PSI which is with 35 PSI, the TPMS learning is performed and the same defect is still present. The sensor is replaced and the problem is solved.</t>
  </si>
  <si>
    <t>1FMSK7DH9NGC26172</t>
  </si>
  <si>
    <t>TIRE LIGHT ON,</t>
  </si>
  <si>
    <t>INSPECTED &amp; CONFIRMED CONCERN. TIRE LIGHT ON, RESET TIRE PRESSURE &amp; RETRAINED. FOUND TIRE LIGHT STILL ON. FOUND FRT LHS TIRE SENSOR NOT RESPONDING DUE TO INTERNAL DEFECT. REPLACED FRT LHS TIRE SENSOR AND RETRAINED AND T</t>
  </si>
  <si>
    <t>1FM5K8GC5NGA41538</t>
  </si>
  <si>
    <t>C/S HAS A FLASHING TPMS LIGHT</t>
  </si>
  <si>
    <t>VERIFIED CONCERN. NO TSB OR SSM. SELF TEST, NO CODES. PIN POINT TEST G1 WAS ABLE TO GO INTO TRAINING MODE. PASSENGER REAR SENSOR WILL NOT TRAIN. G2 PASSENGER REAR SENSOR WILL NOT TRAIN. INSTALLED NEW TPMS IN PASSENGER REAR WHEEL AND PROGRAMMED TO VEHICLE. PERFORMED TPMS TRAIN. ALL SENSORS NOW RESPONDING. ALL OK AT THIS TIME.</t>
  </si>
  <si>
    <t>2FMPK4K90NBA50328</t>
  </si>
  <si>
    <t>416302B</t>
  </si>
  <si>
    <t>CUST STATES THE TPMS FOR THE DRIVERS REAR TIRE DOES NOT READ AT TIMES AND HAS A FAULT, ALL 3 TIRES READ 2-3LBS OFF</t>
  </si>
  <si>
    <t>VERIFIED CONCERN AND INSPECTION FOUND CODE B124D AND FOUND THAT THE LEFT REAR TPMS SENSOR WASNT READING AND INSTALLED NEW SENSOR, RE-TRAINED CLEARED CODES AND VERIFIED REPAIR</t>
  </si>
  <si>
    <t>1FM5K8HC3NGA76612</t>
  </si>
  <si>
    <t>441022C</t>
  </si>
  <si>
    <t>CUSTOMER STATES THE LEFT FRONT AND LEFT REAR TIRE PRESSURES DO NOT REGISTER AT T IMES</t>
  </si>
  <si>
    <t>INSPECTED THE VEHICLE. VERIFIED THE LEFT FRONT AND LEFT REAR TIRES DO NOT READ THE TIRE PRESSURE AT TIMES ON THE INSTRUMENT CLUSTER. RAN SELF TEST, BCM B124D:02-C8 PRESENT. REFERENCED THE WORKSHOP MANUAL SECTION 204-04B, PINPOINT TEST (PPT) "B". B1) NO  B2) NO  B3) NO  B4) YES  REPLACED THE LEFT FRONT AND LEFT REAR TIRE PRESSURE SENSORS WITH NEW. CLEARED THE CODE. TRAINED THE SENSORS. ROAD TESTED THE VEHICLE  THE VEHICLE ROAD TESTED OK. #7983</t>
  </si>
  <si>
    <t>1FM5K8AB1NGC22183</t>
  </si>
  <si>
    <t>C/S TPMS FAULT ALERT IS ON DASH</t>
  </si>
  <si>
    <t>SEE COMMENTS TPMS SENSOR REPLACED</t>
  </si>
  <si>
    <t>1FM5K8AB1NGB78959</t>
  </si>
  <si>
    <t>DIAGNOSIS-CUSTOMER STATES TPMS SENSOR FAULT WARNING ON DASH-PLEASE CHECK AND ADVISE</t>
  </si>
  <si>
    <t>VERIFIED CONCERN NO CODES FOUND FOLLOWED PPT G G1 ATTEMPT TO TRAIN THE TPMS (TIRE PRESSURE MONITORING SYSTEM) SENSORS NO BOTH DRIVER SIDE TPMS DID NOT TRAIN G2 CHECK FOR RADIO FREQUENCY INTERFERENCE NO STILL BOTH DRIVER SIDE TPMS DID NOT TRAIN REPLACED BOTH DRIVER SIDE TPMS AND RETRAINED LIGHT WENT OUT AND MESSAGE IS NO LONGER ON DASH</t>
  </si>
  <si>
    <t>1FM5K8GC0NGA23951</t>
  </si>
  <si>
    <t>Customer states tire pressure light comes on dash</t>
  </si>
  <si>
    <t>Confirmed issue with tire light. checked pressures in tires. All pressures were around 35psi. Tried to reprogram sensors and left rear would not program. Remove rear tire and replace faulty TPMS. Reinstall tire on vehicle and reprogram all tires. Test drive to make sure light goes out. Light is currently out.</t>
  </si>
  <si>
    <t>1FM5K8AB3NGB79479</t>
  </si>
  <si>
    <t>TC9</t>
  </si>
  <si>
    <t>TELL US MORE CUSTOMER STATES THAT THE RIGHT REAR TPMS SENSOR IS N OT READING. CHECK AND ADVISE.</t>
  </si>
  <si>
    <t>A40 01 1A189 VERIFIED CONCERN. CHECK FOR CODES NONE FOUND CHECKED TIRE PRESSURE, ALL OK. USED FORD APPROVED TPMS TOOL. PROGRAMMED TPMS. TOOL UNABLE TO READ RIGHT REAR SENSOR. NEEDS NEW SENSOR AND RETEST. DROVE VEHICLE INTO SHOP. REMOVED RR TIRE. TOOK TO TIRE MACHINE. FOUND BROKEN TPMS SENSOR INSIDE TIRE. REMOVED AND REPLACED SENSOR. REMOUNTED TIRE. PROGRAMMED TPMS TO SPEC USING FORD TOOL. VERIFIED REPAIR</t>
  </si>
  <si>
    <t>2FMPK4J97NBA23483</t>
  </si>
  <si>
    <t>067821C</t>
  </si>
  <si>
    <t>ADD ON LINE, AT TIME OR REPAIRS TECH FOUND RIGHTREAR TIRE PRESSURE SENSOR INOP .</t>
  </si>
  <si>
    <t>REPLACED RIGHT REAR TPMS SENSOR</t>
  </si>
  <si>
    <t>2FMPK4AP0NBA14915</t>
  </si>
  <si>
    <t>DE</t>
  </si>
  <si>
    <t>MISCELLANEOUS REPAIR tech found drivers side rear tire pressure sensor failed . sensor was recommended and replaced</t>
  </si>
  <si>
    <t>FOUND LH REAR TPMS STUCK AT 12 PSI AFTER TRAINING SENSOR WITH TIRE AT 36 PSI. REPL LH REAR TPMS AND RELEARN SENSORS. RETEST AND OKAY AT THIS TIME</t>
  </si>
  <si>
    <t>1FM5K8ABXNGB75218</t>
  </si>
  <si>
    <t>CUSTOMER STATES: THE VEHICLE IS DISPLAYING A MESSAGE THAT SAYS "TIRE PRESSURE SENSOR FAULT"</t>
  </si>
  <si>
    <t>CUSTOMER STATES: THE VEHICLE IS DISPLAYING A MESSAGE THAT SAYS "TIRE PRESSURE SENSOR FAULT" VERIFIED CUSTOMER`S CONCERN. FOUND THE DRIVER SIDE FRONT TIRE PRESSURE SENSOR NOT RESPONDING TO THE TRAINING TOOL. REMOVED WHEEL/TIRE FROM VEHICLE AND HEARD SOMETHING ROLLING AROUND IN TIRE. DE-MOUNTED TIRE AND FOUND THE TIRE PRESSURE SENSOR BROKE OFF FROM THE STEM (STEM DAMAGED AS WELL). ASKED CUSTOMER IF HE HAD RECENT TIRE WORK DONE. HE SAID NO TIRE WORK HAS BEEN PERFORMED. SUSPECT FAULTED INSTALLATION FROM THE FACTORY DURING ASSEMBLY AND THE ROAD VIBRATIONS HAVE FINALLY CAUSED THE SENSOR TO FULLY BREAK. CUSTOMER DID SAY THE LIGHT HAS BEEN COMING ON FOR SEVERAL HUNDRED MILES BUT HE HAD BEEN TO BUSY TO MAKE IT IN FOR REPAIRS. INSTALLED NEW SENSOR AND VALVE STEM. REMOUNTED TIRE  SET AIR PRESSURE  BALANCED AND INSTALLED BACK ONTO VEHICLE. TORQUED ALL LUG NUTS TO FACTORY SPEC. PERFORMED TRAINING TO TPMS. ALL TRAINED CORRECTLY AT THIS TIME. REPAIR IS COMPLETED. RETURNED VEHICLE TO CUSTOMER.</t>
  </si>
  <si>
    <t>1FM5K8AB9NGC14574</t>
  </si>
  <si>
    <t>050046A</t>
  </si>
  <si>
    <t>Customer states the tire pressure sensor fault message is on</t>
  </si>
  <si>
    <t>verified tpms fault light is on, scan for codes, none found, attempt to retrain, tested sensors to find left front sensor not responding, internal defect ordered part, car returns on 03/21/23 at 1108 miles.replaced left front tire pressure sensor and train. ok</t>
  </si>
  <si>
    <t>3FMTK3SU5NMA15635</t>
  </si>
  <si>
    <t>393752A</t>
  </si>
  <si>
    <t>C/S THE TIRE PRESSURE WILL RANDOMLY GIVE AND ALERT AND NOT READ THE PRESSURE.</t>
  </si>
  <si>
    <t>VERIFIED VEHICLE TPMS LIGHT COMES ON. RAN BCE DIAGNOSIS FOUND DTC B124D:02. NO TSB OR SSM FOUND. PERFORMED PIN POINT TEST B FOR SYMPTOM: PPT B1 - NO DTC B1182, PPT B2- YES TPMS_STATUS PID SHOW SENSOR FAULT, PPT B3 - NO RIGHT REAR AND LEFT REAR SENSORS WIL NOT TRAIN. REPLACED BOTH RR AND LR TPMS SENSORS PER PPT B4. TEST DROVE. TPMS LIGHT DID NOT RETURN. OPERATING AS DESIGN ED</t>
  </si>
  <si>
    <t>1FM5K8AB3NGC19737</t>
  </si>
  <si>
    <t>CUSTOMER STATE THAT THE SERVICE TPMS LIGHT IS ON CHECK AND ADVISE</t>
  </si>
  <si>
    <t>REPLACED RIGHT REAR TPMS SENSOR WAS BROKE OFF IN WHEEL</t>
  </si>
  <si>
    <t>1FM5K8ACXNGB48030</t>
  </si>
  <si>
    <t>TPS -FRONT PASSENGER CUSTOMER STATES TPS IS NOT WORKING.</t>
  </si>
  <si>
    <t>VERIFIED CUSTOMER CONCERN. REMOVED TIRE FROMRIM AND FOUND SENSOR IN 2 PIECES.INSTALLED NEW TIRE SENSOR AND VALVE STEM INVEHICLE. VN</t>
  </si>
  <si>
    <t>1FMSK8DH2NGA33299</t>
  </si>
  <si>
    <t>494717A</t>
  </si>
  <si>
    <t>CUSTOMER STATES THAT TIRE FAULT LIGHT STAYS ON</t>
  </si>
  <si>
    <t>CHECK SENSOR WITH TIRE MONITOR TOOL FOUND LEFT REAR SENSOR FAULTY DOES NOT COMMUNICATE. REPLACED SENSOR AND TRAIN TO COMPLETE REPAIR, OK THIS REPAIR MOVED FROM RO 487072 DUE TO RO OPEN DATE</t>
  </si>
  <si>
    <t>1FMSK8DH0NGA18171</t>
  </si>
  <si>
    <t>292705B</t>
  </si>
  <si>
    <t>CUSTOMER STATES THERE IS A TPMS FAULT MESSAGE ON THE LF TIRE. CHECK AND ADVISE. RIGHT NOW THE MESSAGE IS NOT ON. CHECK AND ADVISE .</t>
  </si>
  <si>
    <t>VERIFIED CUSTOMER CONCERN. DTC B124D:02. REFER TO WSM SECTION 204- 04B PERFORMED PPT B. B1-N, B2-Y, B3-N, B4-Y. INSTALL LEFT FRONT TPMS. AT THIS MOMENT TPMS WORKS PROPERLY.</t>
  </si>
  <si>
    <t>1FM5K8LC0NGA82956</t>
  </si>
  <si>
    <t>261465A</t>
  </si>
  <si>
    <t>C/S LEFT FRONT TIRE SENSOR FAULT MESSAGE KEEPSCOMING ON</t>
  </si>
  <si>
    <t>CHECKED ALL TPMS AND FOUND THAT THE L/F WOULDN`T RETRAIN SO REPLACED L/F SENSOR AND ALL SENSOR TRAINED AS THEY SH OULD</t>
  </si>
  <si>
    <t>2FMPK4G98NBA74692</t>
  </si>
  <si>
    <t>125948A</t>
  </si>
  <si>
    <t>TIRE STAYS AT 27 PSI</t>
  </si>
  <si>
    <t>UPON INSPECTION FOUND DRIVER REAR TPMS DEFECTIVE. DEFLATED TIRE. DISMOUNT TIRE. REMOVED TPMS. INSTALLED NEW TPMS. INFLATED TIRE. RESET TPMS SYSTEM. TPMS SENSOR REPLACEMENT COMPLETED</t>
  </si>
  <si>
    <t>2FMPK4J94NBA83401</t>
  </si>
  <si>
    <t>DRIVER REAR TIRE IS CONSTANTLY SAYING LOW PRESSURE CHECK AND ADVISE</t>
  </si>
  <si>
    <t>DURING INSPECTION FOUND THAT THE DRIVER REAR TPMS WAS NOT RETRAINING TPMS SENSOR NEEDS REPLACEMENT</t>
  </si>
  <si>
    <t>1FMSK8FH4NGA43474</t>
  </si>
  <si>
    <t>CUST STATES AFTER DRIVING FOR A LITTLE THE RIGHT FRONT TPMS FAULT MESSAGE COMES ON PLEASE CHECK AND ADVISE</t>
  </si>
  <si>
    <t>CUST STATES AFTER DRIVING FOR A LITTLE THE RIGHT FRONT TPMS FAULT MESSAGE COMES ON - ROAD TEST VEHICLE, FDRS TEST FOUND B124D 02 IN BCM, TRAIN SENSOR, RF NOT TRAINING, DISMOUNT TIRE, REPLACE TPMS, MOUNT AND BALANCE TIRE, RETRAIN ALL SENSORS, ROAD TEST OK. TIRE IN RR POSITION AFTER ROTATE.</t>
  </si>
  <si>
    <t>165046A</t>
  </si>
  <si>
    <t>CUSTOMER STATES THAT TIRE PRESSURE SENSOR ISSUE DRIVERS SIDE</t>
  </si>
  <si>
    <t>VERIFED CONCERN, REFER TO PPT G, G1 NO, G2 NO, REPLACED LEFT REAR TIRE PRESSURE SENSOR, PROGRAM, TEST DRIVE</t>
  </si>
  <si>
    <t>1FM5K8AB8NGC06935</t>
  </si>
  <si>
    <t>544828B</t>
  </si>
  <si>
    <t>C/S THE TIRE PRESSURE FAULT MESSAGE ISON.</t>
  </si>
  <si>
    <t>PERFORM VISUAL INSPECTION TPMS LIGHT FLASHING RETRIEVE DTC B1182:00 BCE TEST PINPOINT TEST A1-A9 A1 YES A2 NO A3 YES A4 YES A5 YES A6 NO A7 NO A8 YES A9 YES RIGHT FRONT SENSOR WILL NOT TRAIN REPLACE RIGHT FRONT TPMS AND TRAIN 4 SENSORS CLEAR CODES AND RETEST TO VERIFY REPAIR 42 102</t>
  </si>
  <si>
    <t>1FM5K8AB8NGB79316</t>
  </si>
  <si>
    <t>C/S TIRE SENSOR IS NOT READING CHECK AND ADVISE</t>
  </si>
  <si>
    <t>VERIFIED CONCERN. SENSOR NOT READINGBROKE TIRE DOWN. INSTALLED NEW TIRE PRESSURESENSOR. RE MOUNTED AND BALANCED TIRE ANDLEARNED SENSORS. ALL READING</t>
  </si>
  <si>
    <t>3FMCR9C68NRE29431</t>
  </si>
  <si>
    <t>RT REAR TPMS SENSOR VERIFIED CONCERN--SET ALL PSI--SCAN VCM--RT REAR SENSOR NOT COMMUNICATING--REPLACED RT REAR SENSOR--RESET TPMS SYSTEM--CLEAR CODES--RETEST--PASS</t>
  </si>
  <si>
    <t>2FMPK4AP1NBA47731</t>
  </si>
  <si>
    <t>124816B</t>
  </si>
  <si>
    <t>D/F TPMS SENSOER NOT RREADING</t>
  </si>
  <si>
    <t>UPON INSPECTION FOUND THAT BOTH LH AND RH TPMS ARE BAD AND NEED TO BE REPLACED DISMOUNTED BOTH TIRES AND REPLACED BOTH T PMS</t>
  </si>
  <si>
    <t>3FMTK4SE6NMA04612</t>
  </si>
  <si>
    <t>Engine Electrical Diagnosis CUSTOMER STATES INTERMITTENTLY AFTER DRIVING FOR A BOUT 30 MINUTES ON HIGHWAY TIRE PRESSURE FAULT WIL L COME ON AND RIGHT FRONT PRESSURE WILL NOT</t>
  </si>
  <si>
    <t>COULD NOT VERIFY TPMS LIGHT ON AT THIS TIME, CHECK OASIS, NO TSBS OR SSMS, HOOKED FDRS UP, NO CODES IN SYSTEM FOR TPMS SENSORS, READ SENSORS WITH FDRS, PERFORMED TRAINING ON SENSORS, SENT ON ROAD TEST TO SEE IF LIGHT COMES ON, WHILE DRIVING AFTER 30 MINUTES RF TPMS SENSOR FAULT WARNING CAME ON, AND TWO BLANKS ON PSI, REMOVED AND REPLACED TPMS SENSOR RETRAINED SENSORS, PERFORMED ROAD TEST AGAIN AND NO WARNINGS CAME ON DURING SECOND ROAD TEST, VERIFIED REPAIR CC42 OUT MILES 8416</t>
  </si>
  <si>
    <t>3FMCR9D97NRE11138</t>
  </si>
  <si>
    <t>CUSTOMER STATES THE LEFT REAR TIRE SENSOR IS INOP. PLEASE CHECK AND ADVISE</t>
  </si>
  <si>
    <t>VERIFIED CONCERN PERFORMED RELEARN TO ALL SENSORS AND LEFT REAR WOULD NOT RELEARN. REPLACED SENSOR AND TRAINED ALL. CUSTOMER`S CONCERN RESOLVED</t>
  </si>
  <si>
    <t>1FM5K8AB5NGB79368</t>
  </si>
  <si>
    <t>366593A</t>
  </si>
  <si>
    <t>VERIFIED TPMS SENSOR FAULT ON DASHBOARD. ATTEMPTED TO TRAIN ALL TIRES, UNABLE TO TRAIN RR TIRE SENSOR. PERFORMED PINPOINT TEST AND FOUND TPMS SENSOR AT FAULT. REPLACED TPMS SENSOR AND RETRAINED ALL SENSORS. ALL TPMS SENSORS CORRECTLY READING PRESSURES AT THIS TIME</t>
  </si>
  <si>
    <t>1FM5K8GC3NGA23491</t>
  </si>
  <si>
    <t>192770A</t>
  </si>
  <si>
    <t>CUSTOMER STATES TPMS LIGHT IS ON CUSTOMER SAID THE RIGHT REAR TPMS IS NOT READING THE PSI IN THE TIRE</t>
  </si>
  <si>
    <t>CONFIRM CUST CONCERN. TPMS LIGHT WAS ON, DID A TPMS RELEARN AND SAW ALL TIRE PRESSURES WERE THE SAME. REPLACED TPMS SENSOR AND RELEARNED SYSTEM. TPMS LIGHT IS OFF.</t>
  </si>
  <si>
    <t>3FMCR9C60NRE29620</t>
  </si>
  <si>
    <t>179166A</t>
  </si>
  <si>
    <t>DRIVERS FRONT TPMS NOT WORKING</t>
  </si>
  <si>
    <t>VERIFY LF TPMS SENSOR NOT WORKING UNABLE TO CONNECT TO IT. REPLACED LF TPMS AND PROGRAMMED.</t>
  </si>
  <si>
    <t>2FMPK4J92NBA87902</t>
  </si>
  <si>
    <t>TPMS FAULT LIGHT ON, CHECK AND ADVISE.</t>
  </si>
  <si>
    <t>CONFIRMED CUSTOMER CONCERN, USED TOOL TO CHECK BATTERY AND SIGNAL ON TPMS SENSORS, FOUND P/F SENSOR NOT PICKING UP, RECOMMEND REPLACEMENT. REPLACED P/F TPMS SENSOR</t>
  </si>
  <si>
    <t>1FTER1FH6NLD43934</t>
  </si>
  <si>
    <t>149704C</t>
  </si>
  <si>
    <t>AFTER TIRE REPAIR, RIGHT FRONT SENSOR WOULD NOT PROGRAM</t>
  </si>
  <si>
    <t>AFTER RIGHT FRONT TIRE REPAIR, TIRE SENSOR WOULD NOT REPROGRAM. REPLACE RIGHT FRONT TIRE SENSOR AND VERIFY REPAIR</t>
  </si>
  <si>
    <t>1FM5K7LC1NGA80112</t>
  </si>
  <si>
    <t>560295A</t>
  </si>
  <si>
    <t>CUST STATES REAR PASS SIDE TIRE SENSOR WARNING LIGHT KEEPS GOING OFF</t>
  </si>
  <si>
    <t>PERFORMED TPMS REPROGRAM, RIGHT REAR SENSOR FAILED TO REPROGRAM. TOOK AND REMOVED RIGHT REAR TIRE TO REPLACE NEW TPMS. REPROGRAMMED ALL TPMS, ALL PROGRAMMED</t>
  </si>
  <si>
    <t>3FMTK1RM5NMA17573</t>
  </si>
  <si>
    <t>CUSTOMER REPORTS THE TIRE PRESSURE SENSOR FAULT WARNING IS ON. SHOWS DRIVER SIDE REAR.</t>
  </si>
  <si>
    <t>DRIVER SIDE REAR DOES NOT TRAIN, GONNA RECOMMEND A NEW ONE AND SET PSI TO SPEC, REPLACED TPMS AND RETRAINED</t>
  </si>
  <si>
    <t>2LMPJ8K91NBL13327</t>
  </si>
  <si>
    <t>518302C</t>
  </si>
  <si>
    <t>TIRE LIGHT IS ON</t>
  </si>
  <si>
    <t>REPLACED FAILED TIRE SENSOR WITH NEW AND PROGRAMMED</t>
  </si>
  <si>
    <t>1FMSK8FH0NGA42242</t>
  </si>
  <si>
    <t>A17400</t>
  </si>
  <si>
    <t>inspect vehicle for tire pressure indicator</t>
  </si>
  <si>
    <t>inspect the tire pressure sensor for normal operation. inspect the left front valve was torn. They did not have an exception of force. It is not recommended of an alternative and wheel valve.</t>
  </si>
  <si>
    <t>2FMPK4J93NBA09385</t>
  </si>
  <si>
    <t>110605C</t>
  </si>
  <si>
    <t>UPON INSPECTION LEFT REAR TIRE LOW</t>
  </si>
  <si>
    <t>DURING INSPECTION FOUND LR TIRE PRESSURE LOW, INSPECTED FOR LEAKS, FOUND VALVE STEM LEAKING. REPLACED VALVE STEM</t>
  </si>
  <si>
    <t>1FMSK8KH4NGB97544</t>
  </si>
  <si>
    <t>B2214</t>
  </si>
  <si>
    <t>Electric equipment add.a request of the customer to the indicator tpms always on or authorize K.levesque 16 02 23 14h19 X-----</t>
  </si>
  <si>
    <t>59 replace tpms in the right rear wheel, program tpms ok</t>
  </si>
  <si>
    <t>3FMCR9C67NRD05585</t>
  </si>
  <si>
    <t>CHECK AND REPORT ON TIRE PRESSURE LOW ON DRIVER REAR</t>
  </si>
  <si>
    <t>INSPECTED AND FOUND TIRE VALVE STEM LEAKING, NOT SEALING PROPERLYT VALVE STEM REPLACED 1007AA 0.4 MT1700 0.4 1700 A40:D8</t>
  </si>
  <si>
    <t>1FM5K8AB9NGC06393</t>
  </si>
  <si>
    <t>A4722</t>
  </si>
  <si>
    <t>107880A</t>
  </si>
  <si>
    <t>TPMS FAULT WARNING ON</t>
  </si>
  <si>
    <t>Verified concern. Performed visual inspection and found passenger rear TPMS sensor was snapped off the valve stem and sitting inside. No signs of impact on the rim to suggest outside influence. Installed new TPMS sensor on passenger rear wheel. All good now. CAUSAL# 1A189</t>
  </si>
  <si>
    <t>1FMJK2AT5NEA42964</t>
  </si>
  <si>
    <t>K</t>
  </si>
  <si>
    <t>CUSTOMER STATES THAT AFTER TRAINING THE TPMS SENSORS AFTER A HE HAS TO RETRAIN THEM AGAIN. PLEASE INSPECT AND REPORT RIGHT REAR GOES AFTER A DAY</t>
  </si>
  <si>
    <t>15607 AD TIME FOR ADITIONAL DIAG TO RTM AND TPMS SENSORS. CONTACT HOTLINE AND PERFORM RFI TEST TO DETERMIN CAUSE OF FAULT ISOLATE BCM AND RTM AND CHECK FOR PROPER POWER AND GROUND. VERIFY THE K LINE BETWEEN THE BCM AND RTM AND CONNECTORS C264 AND C903 FOR DAMAGE. ALSO TO RULE OUT HGH RESISTANCE. VERIFIED CONCERN. CHECKED DASH AND RR SENSOR NOT RESPONDING. LET SIT OVER NIGHT AND REMAINING SENSORS LOOSING RECE[TION. TRAINED SENSORS AGAIN AND CONNECTED IDS. CHECKED FOR CODSES. B124D:02 PRESENT CHECKED FOR TSB,GSB,SSM. NOTHING PERTAINING TO THIS CONCERN PRESENT. RR SENSOR HAS ALREADY BEEN REPLACED BUT CONCERN IS STILL PRESENT. PERFORMED PPT FOR B124D. PPT-F. F1-Y. LET SIT TILL LUNCH AND RR AND LF SENSORS LOOSE RECEPTION. RETRAIN AGAIN AND CONTINUE PPT-F. SENSORS WILL TRAIN BUT CONTINUE TO LOOSE RECEPTION. INSTALLED SUMMER TIRE AND PERFORM TEST AGAIN WITH FACTORY WHEELS. THIS CONCERN IS STILL PRESENT WITH A COMPLETLY DIFFERENT SET OF WHEELS. SENT CUSTOMER WITH VEHICLE AND HAD THEM TEST AGAIN. CUSTOMER HAS RETURNED WITH THE SAME CONCERN HAVING TO RELEARN THE SENSORS AFTER A COUPLE DAYS ALL THE SENSORS LOOS ALL RECEPTION. CONTACTED HOTLINE AWAITING RESPONSE. AS PER HOTLINE AFTER RFI TEST AND RULE OUT DAMAGED CONNECTOR AND PINS AND CHECKEG FOR PROPER POWER AND GROUND AND PROPER RESISTANCE. DETERMINED CAUSE IS A FAULTY OR INTERMITTENT TRM. AS PER HOTLINE REPLACED RTM AND PROGRAMED AND CLEARED CODES. TESTED AND CONCERN HAS NOW BEEN REPAIRED. VERIFIED.</t>
  </si>
  <si>
    <t>3FMCR9B66NRD86421</t>
  </si>
  <si>
    <t>A1078</t>
  </si>
  <si>
    <t>19FOZ - CHECK &amp; REPORT TIRE PRESSURE ERROR ON DASH</t>
  </si>
  <si>
    <t>R/FRONT TIRE PRESSURE SENSOR FAILS TO TRAIN. (1A189) REPLACE FAULTY R/FRONT TIRE PRESSURE SENSOR. RETRAIN TPMS. (42) 1552AA 0.4</t>
  </si>
  <si>
    <t>1FMSK8FH5NGA40972</t>
  </si>
  <si>
    <t>4D031801</t>
  </si>
  <si>
    <t>I was told that there is no air pressure in the front drivers seat.</t>
  </si>
  <si>
    <t>When the Symptom is confirmed-Driver Front Air Pressure is not displayed. When the diagnosis-visual check is carried out, there is no external shock or damage to FDRS Check for NO DTCs at SELF TEST OASIS TSB,SSM,GSB(No) photography and WSM 204-04B diagno test No Chart and no refer and refer and removing chart and refer and refer to reference and installation check for reference.</t>
  </si>
  <si>
    <t>2LMPJ8KP2NBL22116</t>
  </si>
  <si>
    <t>K1K82</t>
  </si>
  <si>
    <t>SAU</t>
  </si>
  <si>
    <t>CHECK TYRE LAMP ON</t>
  </si>
  <si>
    <t>VERIFY CONCERN TYRE LAMP ON PERFORM TYRE PRESSURE RESET FOUND FRH TYRE PRESSURE SENSOR NOT RESPONDING DUE TO INTERNAL FAILURE REMOVE AND REPLACE RH FRONT TYRE SENSOR VERIFY REPAIR OK</t>
  </si>
  <si>
    <t>1FM5K8AB9NGC14610</t>
  </si>
  <si>
    <t>362393B</t>
  </si>
  <si>
    <t>CUSTOMER REQUEST TO HAVE ALL TIRES AND TMPS SENSORS CHECKED. PLEASE CHECK AND ADVISE.</t>
  </si>
  <si>
    <t>REMOVED AND REPLACED TMPS</t>
  </si>
  <si>
    <t>1FM5K7GC5NGB01425</t>
  </si>
  <si>
    <t>680872B</t>
  </si>
  <si>
    <t>TIRE SENSOR FAULT LIGHT ON</t>
  </si>
  <si>
    <t>BROUGHT VEHICLE IN AND TRIED TO RETRAIN TIRE TPMS SENSORS AND FOUND THE DRIVER REAR TPMS SENSOR NOT TO BE READING SO I DISMOUNTED TIRE AND REPLACED TPMS SENSOR WITH NEW SENSOR AND REMOUNTED TIRE AND RETRAINED ALL TMPS SENSORS AND NOW LIGHT IS OFF</t>
  </si>
  <si>
    <t>1FM5K8AB1NGC06212</t>
  </si>
  <si>
    <t>tpms light is on the dash</t>
  </si>
  <si>
    <t>1FM5K8AB9NGC07270</t>
  </si>
  <si>
    <t>801914A</t>
  </si>
  <si>
    <t>VERIFIED CUSTOMER CONCERN/TPMS FAULT LIGHT IS ON ATTEMPTED TO RESET THE TPMS SENSORS THE LEFT REAR TPMS SENSOR WILL NOT LEARN TO THE VEHICLE FOUND THE TPMS SENSOR HAS BROKEN APART REPLACED THE TPMS SENSOR WITH A NEW ONE AND LEARNED THE NEW SENSOR TO THE VEHICLE TPMS LIGHT IS NOW OFF</t>
  </si>
  <si>
    <t>1FM5K8AB6NGB75636</t>
  </si>
  <si>
    <t>283909A</t>
  </si>
  <si>
    <t>CUST STATES TIRE SENSOR FAULT MESSAGE KEEPS GOING ON AND OFF</t>
  </si>
  <si>
    <t>AFTER VERIFYING CONCERN TRY TO CALIBRATE PTMS FOUND THAT THE LF DOT-1M6W4 JJ1R 3822 AND LR DOT-1M6W4 JJ1R 3822 TPMS WHERE NOT WORKING HAD TO REPLACE THE TPMS SENSOR ON THOSE 2 TIRES TOOK OUT TIRE AND BALANCE IT. AFTER DOING THOSE TIRE CALIBRATE TPMS ALL SENSOR ARE WORKING AS NORMAL PROCEDURE</t>
  </si>
  <si>
    <t>1FM5K8AC8NGB17584</t>
  </si>
  <si>
    <t>032978B</t>
  </si>
  <si>
    <t>TIRE SENSOR FAULT LITE ON</t>
  </si>
  <si>
    <t>VERIFIED THE CUSTOMER`S CONCERN. CHECKED THE OASIS REPORT FOR GENERAL SERVICE BULLETINS, TECHNICAL SERVICE BULLETINS, SPECIAL SERVICE MESSAGES AND VEHICLE SERVICE HISTORY AND FOUND NO DOCUMENTS RELATED TO THE VEHICLES CONCERN. PERFORMED THE TIRE PRESSURE MONITORING SYSTEM SENSOR ACTIVATION TO FIND THE LEFT FRONT WAS UNSUCCESSFUL, THE RIGHT FRONT WAS SUCCESSFUL, THE LEFT REAR WAS SUCCESSFUL, THE RIGHT REAR WAS SUCCESSFUL. FOUND THE LEFT FRONT TIRE AIR PRESSURE SENSOR IS THE POINT OF CONCERN. FURTHER EXAMINATION FOUND THE LEFT FRONT TIRE AIR PRESSURE SENSOR HAS NO SIGNAL. REMOVED THE LF WHEEL TO GAIN ACCESS TO THE LEFT FRONT TIRE AIR PRESSURE SENSOR. ACCESSED, REMOVED AND REPLACED THE LEFT FRONT TIRE AIR PRESSURE SENSOR. PERFORMED THE TIRE PRESSURE MONITORING SYSTEM SENSOR LOCATION CALIBRATION. RESET THE LOW TIRE PRESSURE INDICATOR LIGHT. ROAD TESTED THE VEHICLE TO VERIFY REPAIRS. THE SYSTEM IS NOW OPERATING AS DESIGNED.</t>
  </si>
  <si>
    <t>1FM5K8GC3NGC34657</t>
  </si>
  <si>
    <t>887950A</t>
  </si>
  <si>
    <t>TIRE - REPAIR - CHECK DRIVER REAR TIRE, LIGHT COME ON SAYING LOW OR FAULT</t>
  </si>
  <si>
    <t>TIRE SENSOR REPLACED</t>
  </si>
  <si>
    <t>1FMSK8DH8NGA16961</t>
  </si>
  <si>
    <t>176952A</t>
  </si>
  <si>
    <t>DIAGNOSIS, CUSTOMER STATES TIRE GOING LOW. PUT AIR IN TIRES AND LIGHT CAME BACK ON. INSPECT AND ADVISE.</t>
  </si>
  <si>
    <t>CHECKED TIRE PRESSURE. ALL PRESSURES ARE CORRECT. PERFORM TPMS RELEARN, DRIVER REAR WILL NOT RELEARN. REPLACE DRIVER REAR TPMS. TRAIN NEW TPMS TO VEH, OKAY AT THIS TIME.</t>
  </si>
  <si>
    <t>3FMCR9D91NRD53835</t>
  </si>
  <si>
    <t>WHEELS / TIRES TPMS SENSOR ON</t>
  </si>
  <si>
    <t>VERIFIED TPMS SENSOR ON, PULLED CODES NONE. ALL TMPS SENSORS RETRAINED, EXCEPT THE PASS REAR. R&amp;R, RETRAINED, TPMS SENSOR LIGHT OFF</t>
  </si>
  <si>
    <t>1FMJU1HTXNEA55543</t>
  </si>
  <si>
    <t>CS TIRE PRESSURE LIGHT IS ON</t>
  </si>
  <si>
    <t>Verified concern. FDRS self test B1182 B124D. LF sensor will not train. Verified failed LF tire pressure sensor Replaced LF TPMS sensor. Set tire pressure and trained sensor. All ok</t>
  </si>
  <si>
    <t>1FM5K8ABXNGB77762</t>
  </si>
  <si>
    <t>93038A</t>
  </si>
  <si>
    <t>TIRE PRESSURE MONITOR SYSTEM LIGHT ON</t>
  </si>
  <si>
    <t>PLUGGED IN AND FOUND LR WHEEL SENSOR NOT READING. FOUND SENSOR TO BE BROKEN DURING REPLACEMENT. INSTALLED NEW SENSOR AND LIGHT WENT OFF IN DASH.</t>
  </si>
  <si>
    <t>1FM5K8ACXNGB76748</t>
  </si>
  <si>
    <t>734043A</t>
  </si>
  <si>
    <t>TPS LIGHT ON</t>
  </si>
  <si>
    <t>VERIFIED CONCERN. RAN OASIS. CHECKED TSBS. NONE. EEC TESTED AND FOUND B124D TPMS FAULT. WORKSHOP MANUAL SECTION 204-04B PINPOINT TEST B1 NO B2 YES B3 NO B4 YES. INSTALL LEFT FRONT TPMS SENSOR. INSTALLED SENSOR. RELEARNED ALL SENSORS. CLEARED CODES. RETESTED.</t>
  </si>
  <si>
    <t>1FM5K8GCXNGA13248</t>
  </si>
  <si>
    <t>365607B</t>
  </si>
  <si>
    <t>CUSTOMER STATES BACK DRIVER SIDE TIRE SENSOR IS OUT. NO TIRE PRESSURE SHOWING UP. BUT TIRE SEEMS FINE. PLEASE CHECK AND ADVISE.</t>
  </si>
  <si>
    <t>TESTED AND VERIFIED ONE TPMS SENSOR NOT READING WITH FAULT. PERFORMED PPT AND FOUND RF SENSOR FAILING. REPLACED TPMS SENSOR. RETRAINED SENSORS AND TEST DROVE. SYSTEM NOW OPERATING PROPERLY.</t>
  </si>
  <si>
    <t>1FM5K8AC9NGC22361</t>
  </si>
  <si>
    <t>Tire pressure light on.</t>
  </si>
  <si>
    <t>Verified customer concern, TPMS sensor would not read, internal fault. Dismount tire, replace TPMS sensor, mounted and balance tire.</t>
  </si>
  <si>
    <t>3FMTK4SX3NMA25175</t>
  </si>
  <si>
    <t>LIGHT LINE DIAGNOSTIC &amp; REPAIRS CUST STATES THERE IS A LEAK IN THE LEFT REAR TIRE</t>
  </si>
  <si>
    <t>CONFIRMED CONCERN. FOUND AIR LEAK AT VALVE STEM. NEEDS NEW VALVE STEM TPMS SENSOR. TPMS and valve stem replaced, tire pressure set to spec wheels torqued to spec. VERIFIED WORKS AS DESIGNED.</t>
  </si>
  <si>
    <t>1FM5K8AB4NGB75201</t>
  </si>
  <si>
    <t>ME</t>
  </si>
  <si>
    <t>CUSTOMER STATES THE LEFT REAR TIRE WENT FLAT, PLEASE CHECK AND ADVISE</t>
  </si>
  <si>
    <t>INSPECTION FOUND THE VALVE STEM IS CRACKED AND CAUSE OF AIR LEAK. DISMOUNTED TIRE AND FOUND THE TPMS SENSOR IS DAMAGED FROM BEING LOOSE INSIDE OF THE TIRE PERFORMED A FLAT REPAIR ON THE LOOSE LR TIRE. TPMS SENSOR AND STEM</t>
  </si>
  <si>
    <t>3FMCR9A63NRD45388</t>
  </si>
  <si>
    <t>625518A</t>
  </si>
  <si>
    <t>CUSTOMER STATES TIRE PRESSURE SENSOR IS NOT WORKING ON RIGHT FRONT TIRE</t>
  </si>
  <si>
    <t>REPLACED TIRE PRESSURE SENSOR. RETESTED. OK.</t>
  </si>
  <si>
    <t>1FM5K8AB6NGB59629</t>
  </si>
  <si>
    <t>CUSTOMER STATES TIRES PRESSURE FAULT WARNING LIGHT IS ON.</t>
  </si>
  <si>
    <t>VERIFIED CONCERN.... was rotating tires when I heard the tpms rolling around inside the tire took the tire off to find out tpms was broken off valve stem replaced both valve stem and tpms tech 163205</t>
  </si>
  <si>
    <t>1FM5K8AC2NGB48054</t>
  </si>
  <si>
    <t>CHECK TIRE PRESSURE SENSORS NOT READING</t>
  </si>
  <si>
    <t>L.F AND L.R TPMS ROLLING AROUND IN TIRE, BOTH SENSORS REPLACED. -ALL TIRES SET TO 40PSI -NO PUNCTURE OR NAIL OR ANY LEAKS VISABLE ON L.F TIRE. #7</t>
  </si>
  <si>
    <t>1FM5K8AB8NGB28916</t>
  </si>
  <si>
    <t>CUSTOMER STATES TIRE PRESSURE FAULT MESSAGE IS ON.</t>
  </si>
  <si>
    <t>TIRE PRESSURE LIGHT IS ON. BCM CODE B124D:02-8A, TIRE PRESSURE SENSOR. PINPOINT TEST B STEP 4, REPLACE TIRE PRESSURE SENSOR. WHILE REPLACING TIRE PRESSURE SENSOR, FOUND OLD SENSOR HAD COME APART. REPLACE SENSOR. TIRE PRESSURE SYSTEM WORKING NORMALY.</t>
  </si>
  <si>
    <t>1FMSK8FH5NGB33880</t>
  </si>
  <si>
    <t>VERIFIED TIRE LIGHT WAS ON. TESTED AND FOUND LF TIRE SENSOR NOT RESPONDING. REPLACED LEFT FRONT TIRE SENSOR , PROGRAMMED . TIRE LIGHT IS OFF</t>
  </si>
  <si>
    <t>1FM5K8LC9NGB35105</t>
  </si>
  <si>
    <t>212579A</t>
  </si>
  <si>
    <t>GUEST STATES TIRE PRESSURE SENSOR FAULT MESSAGE ON , NO READING FROM RIGHT REAR</t>
  </si>
  <si>
    <t>RACKED INSPECTED, RH REAR TIRE ASSY. PULLED TIRE FROM RIM TO INSPECT, SAW NO SIGNS OF `ANY REPAIR TO TIRE AT 2,532 MILES, `` DID FIND A DAMGE TPMS SENSOR BROKEN FREE FROM THE VALVE STEM MUST BEEN DAMAGE AT FACTORY INSTALL/MOUNTING TIRE TO RIM, REPLACE BOTH TPMS SENSOR/VALVE PART# 1A189-C, LABOR 1552AA .4 REPLACED, RETRAINED ALL SENSOR `OK 33PSI</t>
  </si>
  <si>
    <t>1FM5K8AB9NGC21427</t>
  </si>
  <si>
    <t>030452C</t>
  </si>
  <si>
    <t>Customer states TPMS LIGHTON DASH CHECK AND AVD</t>
  </si>
  <si>
    <t>faulty tpms; performed training test key on key off, left rear tire pressure sensor inop. replaced and retrained. ok at this time.</t>
  </si>
  <si>
    <t>1FM5K8AC2NGB58261</t>
  </si>
  <si>
    <t>034852B</t>
  </si>
  <si>
    <t>CUSTOMER STATES DRIVER REAR LEAKING AIR ANDSOUNDS LIKE SOMETHING LOOSE INSIDE THETIRE</t>
  </si>
  <si>
    <t>CUSTOMER CONCERN FOR AIR LEAKING. VERIFIED CONCERN. TIRE HAS 5PSI OF AIR. VISUALLY INSPECTED TIRE FOR LEAKS. NO SIGNS. SPRAYED SOAPY WATER ALL AROUND TIRE AND NO SIGNS. SPRAYED VALVE STEM AND FOUND LEAK AROUND SEALING AREA. REMOVED WHEEL FROM VEHICLE. REMOVED TIRE FROM WHEEL AND FOUND TPMS SENSOR BROKEN INSIDE WHEEL. REMOVED AND REPLACED TPMS. RECHECKED FOR LEAK AT THE SEALING AREA AND NO MORE LEAK PRESENT. INFLATED TIRE TO 36 PSI. VEHICLE RELEASED TO CUSTOMER. VN</t>
  </si>
  <si>
    <t>1FTER4FH0NLD41744</t>
  </si>
  <si>
    <t>629065A</t>
  </si>
  <si>
    <t>RIGHT REAR TIRE SENSOR FAULT WARNING IS ON</t>
  </si>
  <si>
    <t>VERIFIED CUSTOMER CONCERN THAT THE LOW TIRE WARNING LIGHT WAS ON, AFTER SETTING TIRE PRESSURES AND ATTEMPTING TO TRAIN SENSOR I WAS UNABLE TO TRAIN THE RIGHT REAR SENSOR, I REMOVED THE TIRE AND REPLACED THE TPMS SENSOR, AFTER REPAIRS WERE COMPLETED ALL TIRE SENSORS TRAINED AND THE TPMS WARNING LIGHT WENT OFF, RETURNED VEHICLE TO CUSTOMER</t>
  </si>
  <si>
    <t>1FM5K8AB7NGC36363</t>
  </si>
  <si>
    <t>C/S TPMS SENSOR FAULT PLEASE CHECK &amp; ADVISE</t>
  </si>
  <si>
    <t>1A189 VERIFIED COMPLAINT. TESTED TPMS SENS (L/F FAILED). REPLACED L/F TPMS SENS. TRAINED ALL SENS. VERIFIED CORRECTION.</t>
  </si>
  <si>
    <t>1FMSK8DH9NGA88929</t>
  </si>
  <si>
    <t>241134C</t>
  </si>
  <si>
    <t>VERIFIED CONCERN NO TSB/SSM REFER TO WSM 204-04B LEFT FRONT SENSOR WILL NOT TRAIN, GO TO PP TEST G G1 NO G2 NO SENSOR IS CORRECT REPLACE LEFT FRONT TPMS SENSOR TRAIN OKAY</t>
  </si>
  <si>
    <t>1FMJU1JT8NEA44681</t>
  </si>
  <si>
    <t>626489A</t>
  </si>
  <si>
    <t>C/S THE TPMS LIGHT STAYS ON---ADVIS E</t>
  </si>
  <si>
    <t>TEST AND REPLACE TPMS SENSOR TRAIN ALL SENSOR</t>
  </si>
  <si>
    <t>1FMSK7FH8NGC44076</t>
  </si>
  <si>
    <t>C/S TPMS LIGHT KEEPS COMING ON FOR LEFT FRONT MORE SO AFTER DRIVING AND WARMED UP WAS HAPPENING BEFORE SENSORS WERE TRAINED AND STILL HAPPENING AFTER TRAINING ADVISE TECH 8284</t>
  </si>
  <si>
    <t>checked codes no codes found tire pressures all showing 37lbs on dash took for test drive noticed lf wheeel showing no data two times replaced sensor trained new sensor and test drove again no problems fund</t>
  </si>
  <si>
    <t>1FMJK1MT5NEA18721</t>
  </si>
  <si>
    <t>CSUTOMER STATES RIGHT REAR TPMS IS OUT CHECK AND ADVISE</t>
  </si>
  <si>
    <t>verified customers concern, found right rear TPMS dashed out, completed relearn, RR would not relearn, replaced right rear Tire pressure sensor, relearned, all sensors working and reading correctly.</t>
  </si>
  <si>
    <t>1FMJU1PT2NEA29133</t>
  </si>
  <si>
    <t>FLEET CUSTOMER STATES TPMS LIGHT IS FLASHING AND ALSO BOTH KEYFOBS WILL NOT LOCK OR UNLOCK REMOTE START VEHICLE, YOU HAVE TO BE REALLY CLOSE TO VEHICLE</t>
  </si>
  <si>
    <t>8001 Using FDRS, retrieve code for TPMS, B124D. PPT#b1-b5 indicates duplicate in RF and no sensor LR. P &amp; a requested, need those 2 sensors changed and system re-evaluated. LF refuses to train, RF now trains. Need LF changed. BCM only acknowledges RF, Hotline contact initiated. replaced all 4 tpms sensors due to none were training and once all new sensors installed still had dificult training signal would fade after attempting to retrain. installed 8001 long conversation with Detroit, unsure of what to do now as TPMS is not yet available.No TSB`s nor SSM`s apply. Install fresh battery for key fob.Range greatly improved. 8057 - Installed BCM per previous diag. Unable to train TPMS sensors after installation. Also found passive entry operation very intermittent. Found RTM has internal electrical failure in RTM and retest. tech 184 PEFORMED PMI LOWERED HEADLINER PER THE WORKSHOP MNUAL, REMOVED AND REPLACED RTM,</t>
  </si>
  <si>
    <t>1FMSK7FH8NGC12387</t>
  </si>
  <si>
    <t>974583C</t>
  </si>
  <si>
    <t>CS RIGHT REAR TPMS SENSOR WILL COME ON AND JUST GO OFF PLEASE CHECK AND ADVISE</t>
  </si>
  <si>
    <t>CC 42 , 1A189 , TEST DROVE TO VERIFY CONCERN , PERFORMED BCM DIAGNOSIS WITH FDRS HAD CODE B124D:02 , PERFORMED PIN POINT TEST B1 TO B3 , RESULTS B1 NO , B2 NO , B3 RIGHT FRONT TPMS WOULD NOT TRAIN CORRECTLY , REPLACED RIGHT FRONT TIRE PRESSURE SENSOR ( INTERNAL FAILURE ) AND TRAINED ALL SENSORS . TEST DROVE AFTER CHECKED OK . SENSOR ID #`S LF 6B7B1825 , RF 6CD02BE8 , RR 6B7B0945 , LR 6B7B0D6A</t>
  </si>
  <si>
    <t>2LMPJ8K99NBL18257</t>
  </si>
  <si>
    <t>283140A</t>
  </si>
  <si>
    <t>CUSTOMER STATES THE RIGHT FRONT TIRE SENSOR LIGHT IS ON</t>
  </si>
  <si>
    <t>RAN OASIS NOTHING FOUND , INSPECT AND VERIFY CUSTOMER CONCERN , RETRIEVED DTCS B124D IN BCM , PERFORM PPT B , B1=ACTIVATE PRESSURE SENSORS , RETEST FOR DTCS =YES , B2=YES MONITOR PIDS , B3=NO TRY TO RE TRAIN AGAIN , B4=YES , RE TRAIN AGAIN , REPLACED RIGHT FRONT TPMS , AND RE TRAIN AGAIN , VERIFY REPAIR,,,,,</t>
  </si>
  <si>
    <t>1FTER4FH0NLD10686</t>
  </si>
  <si>
    <t>CUSTOMER STATES THERE INSTRUMENT CLUSTER STATES THERE IS A TIRE PRESSURE FAULT REF RP67958</t>
  </si>
  <si>
    <t>VERIFIED CUSTOMER CONCERN CHECKED FOR CODES FOUND CODE B124D IN THE BCM. PERFORMED PPT E AS PER WSM. AS PER PPT EFINDINGS PERFORMED PPT H AS PER RESULTS OF PPT H VEHICLE REQUIRES A NEW RIGHT REAR TPMS SENSOR.</t>
  </si>
  <si>
    <t>3FMCR9D98NRD71927</t>
  </si>
  <si>
    <t>B6081</t>
  </si>
  <si>
    <t>TIRE REPAIR -LR TIRE SENSOR KEEPS READING ALL OVER THE PLACE</t>
  </si>
  <si>
    <t>TIRE REPAIR -RR TIRE SENSOR KEEPS READING ALL OVER THE PLACE PERFORMED IDS TESTS, PERFORMED PINPOINT TESTS FOR RF SENSOR, REQUIRES SENSOR, REPLACED SENSOR, CLEARED CODES AND RETEST OK AT THIS TIME</t>
  </si>
  <si>
    <t>1FTER4FH1NLD37413</t>
  </si>
  <si>
    <t>B3275</t>
  </si>
  <si>
    <t>TPMS-105-*</t>
  </si>
  <si>
    <t>NB</t>
  </si>
  <si>
    <t>CONCERN; TIRE CONCERN. CHECK WHY TIRES SLOW LEAK</t>
  </si>
  <si>
    <t>TIRE CONCERN. CHECK WHY TIRES SLOW LEAK FOUND LEAKING AROUND THE VALVE STEM, REPLACED UNDER WARRENTY ALL OKAY NOW</t>
  </si>
  <si>
    <t>3FMCR9C69NRE03033</t>
  </si>
  <si>
    <t>B7245</t>
  </si>
  <si>
    <t>CUSTOMER REPORTS TPMS FAULT</t>
  </si>
  <si>
    <t>TRIED TO RETRAINED TPMS SENSOR, LEFT REAR DID NOT TRAIN. VEHICLE REQUIRED LEFT REAR TPMS SENSOR REPLACED LEFT REAR TPMS SENSOR AND RETRAINED SENSORS</t>
  </si>
  <si>
    <t>3FMCR9B68NRE05518</t>
  </si>
  <si>
    <t>B6050</t>
  </si>
  <si>
    <t>TPMS-68-*</t>
  </si>
  <si>
    <t>CHECK AND ADVISE FOR TPMS LIGHT STAYING ON.</t>
  </si>
  <si>
    <t>installed new tpms sensor installed new tpms sensor in rr wheel</t>
  </si>
  <si>
    <t>2FMPK4K91NBB01223</t>
  </si>
  <si>
    <t>B1218</t>
  </si>
  <si>
    <t>413595A</t>
  </si>
  <si>
    <t>CHECK AND REPORT RIGHT REAR TIRE KEEPS GOING LOW LIGHT COME ON</t>
  </si>
  <si>
    <t>VERIFIED CONCERN TPMS LIGHT ON VEHICLE INDICATES TPMS FAULT CHECKED FOR DTCS AND FOUND B124D IN BCM ATTEMPTED TO TRAIN ALL TPMS SENSORS AND RR DOES NOT TRAIN REPLACED RR TIRE SENSOR RETRAINED TIRES CONCERN CORRECTED</t>
  </si>
  <si>
    <t>2FMPK4J96NBA84629</t>
  </si>
  <si>
    <t>235000A</t>
  </si>
  <si>
    <t>CHECK FOR TPMS SENSOR NOT WORKING WE HAVE TRIED TRAINING THEM MULTIPLE TIMES BUT LIGHT STILL COMES ON</t>
  </si>
  <si>
    <t>LEFT FRONT TPMS SENSOR REPLACED INSTALLED AND TORQUED TO 162 FT LBS TPMS RELEARNED</t>
  </si>
  <si>
    <t>2LMPJ8K99NBL00776</t>
  </si>
  <si>
    <t>A1091</t>
  </si>
  <si>
    <t>45744A</t>
  </si>
  <si>
    <t>TWC01</t>
  </si>
  <si>
    <t>Right front tire loosing air</t>
  </si>
  <si>
    <t>Perform visual inspection found valve stem to be leaking, replaced valve stem and check for leaks, no leaks.</t>
  </si>
  <si>
    <t>1FM5K8AB4NGC43092</t>
  </si>
  <si>
    <t>on test drive found tpms light come on</t>
  </si>
  <si>
    <t>while test driving vehicle on pdi inspection, tire light came on, inspected found drivers rear tire low and valve stem cracked replaced tpms sensor and stem, filled and tested ok.</t>
  </si>
  <si>
    <t>2FMPK4K92NBA03690</t>
  </si>
  <si>
    <t>770467C</t>
  </si>
  <si>
    <t>THE TPMS LIGHT WILL NOT RESET</t>
  </si>
  <si>
    <t>TEST SYSTEM FOUND DR REAR SENSOR WILL NOT TRAIN, INSPECT SENSOR NO DAMAGE, REPLACE DR REAR TPS SENSOR RE LEARN ISSUE GON E</t>
  </si>
  <si>
    <t>1FM5K8AB1NGB81716</t>
  </si>
  <si>
    <t>355945A</t>
  </si>
  <si>
    <t>CS TPMS FAULT PLEASE CHECK AND ADVI SE</t>
  </si>
  <si>
    <t>FOUND TPMS INSIDE FRONT RIGHT WHEEL UNABLE TO TRAIN. REMOVED TIRE AND FOUND TPMS SENSOR BROKEN. REPLACED TPMS SENSOR AND PERFORMED TRAINING PROCEDURE. NO ISSUES AFTER REPAIR. W.A. POLICE VEHICLE</t>
  </si>
  <si>
    <t>1FM5K8GC0NGC40111</t>
  </si>
  <si>
    <t>350172B</t>
  </si>
  <si>
    <t>CUSTOMER STATES THE LEFT REAR TPMS HAS A FAULT MIL ON CHECK AND ADVISE</t>
  </si>
  <si>
    <t>VERIFIED CUSTOMER CONCERN OF THE LH REAR TPMS SENSOR NOT OPERATING. DTC B124D:02 WAS PRESENT IN TH BCM. THIS LED TO PPT B. B1: IS DTC B1182 PRESENT IN THE BCM NO. B2: VIEW BCM TMPS PIDS, DOES IT DISPLAY SENSOR FAULT YES. B3: TRAIN ALL 4 TPMS SENSORS. DID ALL OF THE TPMS SENSORS TRAIN AND DID THE HORN SOUND WHEN EACH SENSOR WAS TRAINED NO. B4: MOVE THE VEHICLE 1/4 TURN AND TRAIN SENSORS AGAIN. DID ANY OF THE TPMS SENSORS TRAINS AND DID THE HORN SOUND WHEN EACH SENSOR WAS TRAINED YES. INSTALLED NEW LH REAR TPMS SENSOR. PERFORMED TPMS TRAINING AND ALL SENSORS TRAINED. VERIFIED OPERATION OF THE TPMS SENSORS. OKAY TO RETURN TO CUSTOMER .</t>
  </si>
  <si>
    <t>1FM5K8AC4NGB48119</t>
  </si>
  <si>
    <t>114882A</t>
  </si>
  <si>
    <t>CLIENT STATES TIRE PRESSURE SERVICE NEEDEDMESSAGE IS ON RIGHT FRONT SENSOR NOTREADING</t>
  </si>
  <si>
    <t>VERIFIED - PPT G1 NO G2 NO - DISMOUNTED RT FR TIRE - REPLACED TPMS SENSOR - MOUNT AND BALANCED TIRE AND TRAINED SENSOR</t>
  </si>
  <si>
    <t>1FTER4FH4NLD45523</t>
  </si>
  <si>
    <t>112499A</t>
  </si>
  <si>
    <t>CUSTOMER STATES: LEFT REAR READING LOW, HAVE LOOKED AT TIRES LAST 2 VISITS FOR TPMS LAMP CONCERN</t>
  </si>
  <si>
    <t>FDRS SCAN B124D:02 PERFORM PINPOINT TEST B B1 MONITORED TPMS SENSOR ID AND STATUS FAULT PIDS YES B2 TRAIN SENSORS L/R DID NOT TRAIN DISMOUNT TIRE REPLACED TPMS SENSOR ALL FOUR SENSOR TRAINED CORRECTLY TPMS SENSOR ID L/F 60,51,99,C4 R/F 60,51,A7,66 L/R 60,51,AC,A8 R/R 60,51,AF,2A</t>
  </si>
  <si>
    <t>1FM5K8AB4NGC06561</t>
  </si>
  <si>
    <t>OPERATOR STATES TIRE LOSING AIR</t>
  </si>
  <si>
    <t>TPMS SENSOR STEM IS LEAKING, REPLACED THE TPMS STEM AND VERIFED OK</t>
  </si>
  <si>
    <t>2FMPK4K94NBA20426</t>
  </si>
  <si>
    <t>485598C</t>
  </si>
  <si>
    <t>C/S: TPMS REPLACEMENT</t>
  </si>
  <si>
    <t>PASSENGER REAR TPMS WOULD NOT TRAIN WITH ROTUNDA TRAINER. REMOVED AND REPLACED SENSOR. TRAINED ALL WHEELS. ALL OKAY AT THIS TIME</t>
  </si>
  <si>
    <t>1FM5K8AB5NGC06455</t>
  </si>
  <si>
    <t>003345A</t>
  </si>
  <si>
    <t>TPMS FAULT CHECK AND ADVISE</t>
  </si>
  <si>
    <t>REPLACED TPMS, RETRAINED</t>
  </si>
  <si>
    <t>1FM5K8GC5NGA51275</t>
  </si>
  <si>
    <t>735760D</t>
  </si>
  <si>
    <t>ADD ON LINE CUSTOMER STATES TIRE PRESSURE LIGHT ON RE PORT</t>
  </si>
  <si>
    <t>PERFORMED TIRE RE LEARNING TOOL ON VEHICLE IT WAS FOUND THAT THE R/S REAR TPMS DOES NOT WANT TO COMMUNICATE ON VEHICLE. REPLACEMENT WAS PERFORMED ON VEHICLE RECHECK OK.</t>
  </si>
  <si>
    <t>1FM5K8ABXNGB77261</t>
  </si>
  <si>
    <t>TIRE SENSOR LIGHT ON CCC A40</t>
  </si>
  <si>
    <t>CC 40 1A189 REPLACED RT REAR TIRE SENSOR, RETRAINED ALL SENSORS, LIGHT OUT NOW</t>
  </si>
  <si>
    <t>1FM5K8AB3NGB79627</t>
  </si>
  <si>
    <t>CUSTOMER STATES TIRE SENSOR FAULT LIGHT ON ADVISE</t>
  </si>
  <si>
    <t>PERFORMED TPMS TRAIN,L/F WOULD NOT TRAIN.REMOVED WHEEL, HEARD SENSOR ROLLING IN TIRE.REMOVED TIRE,NO REPAIRS AND TIRE MATCHES SET. REPLACED TPMS AND BALANCED WHEEL,THEN TRAINED TPMS.NORMAL OPERATION.</t>
  </si>
  <si>
    <t>1FM5K8ABXNGB81813</t>
  </si>
  <si>
    <t>tire light on</t>
  </si>
  <si>
    <t>VERIFIED CONCERN TIRE FAULT LIGHT ON BODY CHASIS DIAG NO CODES PP TEST G FOUND BOTH REAR TIRE SENSOR INOP REPLACE AND TRAIN SENSORS OK AT THIS TIME</t>
  </si>
  <si>
    <t>2FMPK4J97NBA61456</t>
  </si>
  <si>
    <t>ELECTRICAL CONCERNS CUSTOMER STATES TPMS LIGHT COMES ON . .</t>
  </si>
  <si>
    <t>VERIFIED CONCERN FOUND RIGHT REAR TIRE TOFAIL REPLACED RIGHT REAR TPMS SENSOR VERIFIEDREPAIR ALL OK</t>
  </si>
  <si>
    <t>1FM5K8AB3NGB76033</t>
  </si>
  <si>
    <t>C/S TIRE WARNING LITE IS ON CK AND ADVISE</t>
  </si>
  <si>
    <t>CAUSAL PART NO. 1A189 PULLED VEHICLE INTO SHOP, PERFORMED TPMS TRAINING SEQUENCE TO VERIFY SENSOR OPERATION. ALL TRAINED BUT PASSENGER REAR. FOUND PASSENGER REAR TIRE PRESSURE SENSOR TO BE FAULTY. DISMOUNTED TIRE AND REMOVED AND REPLACED TIRE PRESSURE SENSOR. RETRAINED TPMS, ALL IS OKAY AT THIS TIME.</t>
  </si>
  <si>
    <t>1FM5K8ABXNGC06466</t>
  </si>
  <si>
    <t>283063A</t>
  </si>
  <si>
    <t>CUSTOMER STATES THE DASH READS TIRE PRESSURE SENSOR W ARNING</t>
  </si>
  <si>
    <t>DIAGNOSE TPMS LIGHT ON. RUN SELF TEST CODE B124D:02. MONITOR PIDS. PERFORM PINPOINT TEST B. B1 NO, B2 YES, B3 NO, B4 YES REPLACE TPMS SENSOR. FOUND SENSOR BROKEN OFF VALVE STEM IN WHEEL FROM FACTORY. CLEAR CODE AND RETEST OK. TRAIN ALL TPMS SENSORS OK.</t>
  </si>
  <si>
    <t>1FMSK8JH1NGA44248</t>
  </si>
  <si>
    <t>051575B</t>
  </si>
  <si>
    <t>CUSTOMER STATES LOW TIE WARNING DIS PLAYS</t>
  </si>
  <si>
    <t>ATTEMPT TO TRAIN TIRE SENSORS, RIGHT REAR WONT RESPOND, REPLACE R/R TPS SENSOR AND TRAIN, OK AT THIS TIME</t>
  </si>
  <si>
    <t>1FMSK7DH0NGA06175</t>
  </si>
  <si>
    <t>162865B</t>
  </si>
  <si>
    <t>C/S TIRE LIGHT KEEPS COMING ON</t>
  </si>
  <si>
    <t>VERIFIED CONCERN. TESTED ALL TIRES FOR CORRECT TIRE PRESSURE. FOUND PASSENGER REAR TIRE SENSOR READING 0 PSI. REPLACED TPMS SENSOR. LIGHT IS NO LONGER ON AND ALL TPMS WORKING PROP ERLY.</t>
  </si>
  <si>
    <t>1FM5K8AC1NGC36206</t>
  </si>
  <si>
    <t>RIGHT REAR TIRE PRESSURE SENSOR NOT READING - CK AND ADVISE</t>
  </si>
  <si>
    <t>RIGHT REAR TPMS SENSOR NOT RESPONDING WHEN CONNECT TO SYSTEM REPLACED RIGHT REAR TPMS SENSOR AND CALIBRATED</t>
  </si>
  <si>
    <t>1FMSK8DH1NGB97434</t>
  </si>
  <si>
    <t>418040A</t>
  </si>
  <si>
    <t>CUSTOMER STATES THE LEFT REAR TIRE PRESSURE SENSOR IS INOP, INTERMITTENTLY. CUSTOMER STATES THE SENSOR WILL WORK PROPERLY FOR A PERIOD OF TIME THEN A SENSOR FAULT MESSAGE WILL COME ON DISPLAY. PLEASE CHECK AND ADVISE.</t>
  </si>
  <si>
    <t>TIRE WARNING NOT ON WHEN BROUGHT INTO BAY AFTER ROAD TEST OF 6 MILES. USED FDRS TO RETRIEVE DTCS-HAS B124D 02 C8 STORED FOR GENERAL SIGNAL FAILURE. NO TSBS OR SSMS FOUND. DTC LED TO PPTB B1- NO, B2- NO, B3-YES ALL 4 TPMS SENSOR ID NUMBERS 6B,70,91,62/ 6B,70,99,84/ 6B,70,99,CO/ 6B,70,9A.82. ACCORDING TO PPT B DIAG IS COMPLETE. BUT NO RESOLUTION FOUND. INSPECT CONNECTED VEHICLE DATA FOUND SEVERAL TPMS DTCS SAME AS STORED. CUSTOMER STATED LR SENSOR WAS FAILING. REPLACED LR TPMS SENSOR, MOUNT, BALANCE TIRE. MOUNT TIRE, AND PERFORMED SENSOR TRAINING AND ROAD TEST FOR 5 MILES TO VERIFY TPMS SYSTEM IS FUNCTIONING AS DESIGNED- GOOD PRESSURES READ CORRECT AND ALL POSITIONS READING</t>
  </si>
  <si>
    <t>3FMCR9C67NRD55290</t>
  </si>
  <si>
    <t>206684B</t>
  </si>
  <si>
    <t>CUSTOMER STATES TIRE LIGHT IS ON CK</t>
  </si>
  <si>
    <t>REPLACED THE TMPS SENSOR AND REPROGRAMMED IT TEST DROVE SENSOR IS OPERATING PROPERLY AT THIS TIME.</t>
  </si>
  <si>
    <t>1FM5K8GC6NGB55189</t>
  </si>
  <si>
    <t>TIRE PRESSURE SENSOR LEFT REAR GOES ON AND OFF</t>
  </si>
  <si>
    <t>VERIFIED CONCERN, FOUND THAT LR TPMS KEEPS LOSING SIGNAL AND CAUSING TIRE LIGHT. ATTEMPTED TO RETRAIN BUT IT DIDNT HELP. BROKE TIRE DOWN TO INSPECT AND FOUND VISIBLE CONCERN. REPLACED SENSOR AND RETRAINED. NO FURTHER CONCERN PRESENT.</t>
  </si>
  <si>
    <t>1FM5K8ABXNGB76935</t>
  </si>
  <si>
    <t>140380A</t>
  </si>
  <si>
    <t>CK CUST STATES LEFT FRONT AND RIGHT REAR TIRE SENSOR IS INOP</t>
  </si>
  <si>
    <t>TPMS LIGHT IS FLASHING WITH A FAULT. SCANNED DTCS FOUND CODE B124D.02 TPMS SIGNAL FAILURE. PULLED UP DATA LOGGER FOR TPMS SENSOR PIDS. FOUND LEFT FRONT AND RIGHT REAR TPMS SENSORS ARE SHOWING NO DATA. REMOVED AND REPLACED BOTH SENSORS. PERFORMED TPMS RESET PROCEDURE. VERIFIED TPMS FAULT IS GONE.</t>
  </si>
  <si>
    <t>1FMSK7DH2NGC38163</t>
  </si>
  <si>
    <t>516667B</t>
  </si>
  <si>
    <t>MOUNT AND BALANCE (1) TIRE / / REPLACE DRIVER FRONT TPMS SENSOR</t>
  </si>
  <si>
    <t>PERFORMED TIRE TPMS REPLACEMENT UNDER WARRENTY</t>
  </si>
  <si>
    <t>1FM5K8GC5NGA36405</t>
  </si>
  <si>
    <t>TELL US MORE customer is returning her tire pressure service fault light keeps coming on check and advise</t>
  </si>
  <si>
    <t>a40 42 1A189 road tested and verified tpms sensor fault message, scanned and found b124d, road oasis and nothing found. followed ppt b1-no, b2-yes, b3-no, b4-trained sensors and rr sensor will not trin, all others train. recommend replacing rr tpms sensor. lifted and removed rr wheel and tire, broke tire down and removed tpms sensor, replaced and reinstalled tire, trained tpms, cleared dtc`s and road tested. verified the repair. vehicle is operating properly at this time.</t>
  </si>
  <si>
    <t>2FMPK4J92NBB09512</t>
  </si>
  <si>
    <t>518958A</t>
  </si>
  <si>
    <t>TPMS FAULT LIGHT ON, CHECK AND ADVI SE</t>
  </si>
  <si>
    <t>VERIFIED CONCERN. PLACED VEHICLE IN TRAIN MODE, LEFT REAR SESOR IS NON-RESPONISVE. DISMOUNTED TIRE AND REPLACED SENSOR, RE-TRAINED ALL SENSORS. ALL OK AT THIS TIME.</t>
  </si>
  <si>
    <t>1FM5K8GC7NGA70927</t>
  </si>
  <si>
    <t>CUSTOMER STATES THE TPMS FAULT LIGHT IS ON - LIGHT COMES ON AND OFF WHILE DRIVING - SHOW LOSS OF CONNECTIVITY TO RR SENSOR</t>
  </si>
  <si>
    <t>VERIFIED CUSTOMER`S CONCERN - ATTEMPTED TO PROGRAM ALL SENSORS, RIGHT REAR SENSOR WOULD NOT PROGRAM - INTERNAL FAILURE REPLACED RIGHT REAR TIRE PRESSURE SENSOR, PROGRAMMED. CONCERN CORRECTED AT THIS TIME</t>
  </si>
  <si>
    <t>2FMPK4J98NBA10175</t>
  </si>
  <si>
    <t>GENERAL CONCERN customer states tire pressure sensor fault light on dash</t>
  </si>
  <si>
    <t>upon inspection found tire pressure sensor fault light on dash - scanned for code, no codes present. referred to pinpoint test "G" (see results attached) diagnosed and found driver side front tire pressure sensor not communicating. removed tire from rim  removed and replaced tire pressure sensor and trained to vehicle</t>
  </si>
  <si>
    <t>1FTER4FH0NLD05780</t>
  </si>
  <si>
    <t>AA</t>
  </si>
  <si>
    <t>CUSTOMER THERE IS SLOW LEAK IN THE FRONT PASSENGER TIRE. PLEASE INSPECT AND REPORT.</t>
  </si>
  <si>
    <t>1007 STEM REPLACED, 1552AA, VALVE WAS LEAKING, NOTICED IT HAD CRACKED AND REPLACED VALVE ONLY. REUSED SENSOR,</t>
  </si>
  <si>
    <t>2FMPK4AP4NBB08201</t>
  </si>
  <si>
    <t>B8228</t>
  </si>
  <si>
    <t>CONCERN OF TPM LIGHT IS ON</t>
  </si>
  <si>
    <t>INSPECT FOR TPMS LIGHT ON COMING ON INTERMITTENTLY , PERFORMED SELF-TEST AND RETRIEVED CODE B1240 . ROAD TEST AND FOUND FAULT AT LEFT FRONT SENSOR , FOLLOWED PPT B1 - CODE B1240, B2- LF FRONT FAULT, B3- LEFT FRONT NOT TRAINNING , B4- LEFT FRONT NOT TRAINING . REPLACED FRONT LEFT FRONT SENSOR ALL TRAINED GOOD , ROAD TEST -OK</t>
  </si>
  <si>
    <t>2FMPK4AP1NBA48524</t>
  </si>
  <si>
    <t>B6022</t>
  </si>
  <si>
    <t>TIRE PRESSURE MONITORING TROUBLES - Drivers side rear TPMS sensor intermittently comes on and off (get it replaced )</t>
  </si>
  <si>
    <t>TIRE PRESSURE MONITORING TROUBLES - Drivers side rear TPMS sensor intermittently comes on and off (get it replaced ) i found the left rear tpms sensor won`t train i replaced tpms sensor. i retrained tires. i retested and light is out.</t>
  </si>
  <si>
    <t>2LMPJ8KP2NBL13285</t>
  </si>
  <si>
    <t>B8023</t>
  </si>
  <si>
    <t>198624A</t>
  </si>
  <si>
    <t>TPMS-104-*</t>
  </si>
  <si>
    <t>FR3Z</t>
  </si>
  <si>
    <t>H</t>
  </si>
  <si>
    <t>REPORTS TPMS LIGHT ON</t>
  </si>
  <si>
    <t>CHECKED TIRE PRESSURES, ALL OK, RE-TRAINED SENSORS AND FOUND RIGHT REAR SENSOR WOULD NOT TRAIN, REPLACED SENSOR CONCERN CORR ECTED</t>
  </si>
  <si>
    <t>2FMPK4AP0NBA49535</t>
  </si>
  <si>
    <t>M1505</t>
  </si>
  <si>
    <t>EM</t>
  </si>
  <si>
    <t>Low tire test on the board</t>
  </si>
  <si>
    <t>it checks customer complaint and finding the tire lamp on low it is checked that the tire calibration is correct and it is performed the tpms activation not activating the right front sensor and we proceed with the replacement-controlling customer complaint</t>
  </si>
  <si>
    <t>1FM5K8HC1NGB95324</t>
  </si>
  <si>
    <t>401482C</t>
  </si>
  <si>
    <t>CUSTOMER STATES THE TPMS LIGHT IS B ACKON</t>
  </si>
  <si>
    <t>VERIFY CONCERN , ATTTEMPT TO TRAIN ALL SENSORS / ALL WILL TRAIN EXCEPT RT FRT / REPL RT FRT SENSOR RETRAIN ALL SENSORS AND HE LIGHT WENT OUT</t>
  </si>
  <si>
    <t>2FMPK4J9XNBA38818</t>
  </si>
  <si>
    <t>DIAGNOSE CONCERN the tpms light is on</t>
  </si>
  <si>
    <t>verify, diagnose tpms system. found rf tire needs sensor. break down tire,install new sensor, reinstall tire/balance. train tire sensors,road test-okDF(</t>
  </si>
  <si>
    <t>2FMPK4J98NBB16402</t>
  </si>
  <si>
    <t>ADVISE ON TPMS FAULT</t>
  </si>
  <si>
    <t>VERIFIED LEFT FRONT TPMS INOP. ALL OTHER WILL TRAIN ATTEMPT TO ROLL TIRE AND RETRAIN SYSTEM. STILL LEFT FRONT WILL NOT TRAIN. REMOVED AND REPLACED THE LEFT FRONT TPMS SENSOR ALL WILL NOW TRAIN AND SYSTEM IS OPERATING PROPERLY</t>
  </si>
  <si>
    <t>1FM5K8AB8NGB81342</t>
  </si>
  <si>
    <t>021920A</t>
  </si>
  <si>
    <t>Customer states low tire warning light is on and wont reset with air adjustment</t>
  </si>
  <si>
    <t>perform self test-b124d. pinpoint test b per secton 204-04b of wsm. B1-no, B2-yes,b3-no. left front did not train.; removed lf wheel and found sensor broken. replaced sensor, mount,balance wheel and retrain system. retest for codes,none. roadtest-ok</t>
  </si>
  <si>
    <t>1FMSK8DH3NGB07068</t>
  </si>
  <si>
    <t>Customer states the tire pressure light is on for right passenger</t>
  </si>
  <si>
    <t>found right rear sensor is not working properly. replaced sensor and light is out</t>
  </si>
  <si>
    <t>3FMCR9C6XNRE30614</t>
  </si>
  <si>
    <t>417429F</t>
  </si>
  <si>
    <t>Customer States THAT THE TPMS LIGHT IS ON</t>
  </si>
  <si>
    <t>1FM5K8AB3NGC22136</t>
  </si>
  <si>
    <t>C/S TPMS FAULT IS ON DASH.</t>
  </si>
  <si>
    <t>VERIFIED TPMS LIGHT ON SET TIRE PRESSURE TO SPEC TRIED TO TRAIN TPMS SENSOR RIGHT REAR FAILED TO RESPOND REMOVE RR WHEEL DISMOUNT TIRE SENSOR SITTING IN TIRE NOT CONNECTED TO VALVE STEM REPLACE SENSOR BALANCE AND REMOUNT RETRAIN TIRES POST TEST OK</t>
  </si>
  <si>
    <t>1FM5K8ACXNGB48061</t>
  </si>
  <si>
    <t>114894A</t>
  </si>
  <si>
    <t>CLIENT STATES TIRE PRESSURE MONITOR SERVICEMESSAG E IS ON - RIGHT REAR SENSOR NOTREAD ING</t>
  </si>
  <si>
    <t>80214 VERIFIED CONCERN UPON TPMS RELEARN FOUND RIGHT REAR TPMS SENSOR WOULD NOT TRAIN OR PROGRAM. REMOVED TIRE FOUND TPMS SENSOR BROKEN AND IN BOTTOM OF TIRE. REPLACED TPMS SENSOR AND MOUNTED AND BALANCED WHEEL. REINSTALLED WHEEL ON CAR. WITH FDRS PERFORMED TPMS INITIALIZATION . PROGRAMMED SENSOR , VERIFIED REPAIR</t>
  </si>
  <si>
    <t>1FMSK7DH4NGC46667</t>
  </si>
  <si>
    <t>CUSTOMER STATES AT TIMES MESSAGE SHOWS TIRE PRESSURE SENSOR FAULT RIGHT REAR</t>
  </si>
  <si>
    <t>VERIFIED CONCERN SENSOR WILL NOT RELEARN DISMOUNT TIRE AND REPLACE TIRE PRESSURE SENSOR</t>
  </si>
  <si>
    <t>2FMPK4J94NBA19665</t>
  </si>
  <si>
    <t>OK</t>
  </si>
  <si>
    <t>CUSTOMER STATES LEFT FRONT TIRE SENSOR INTERMITTENTLY INOP.</t>
  </si>
  <si>
    <t>TPMS SENSORS TRAINED AND NO LIGHT AT THIS TIME. REPLACED LEFT REAR FAULTY TIRE SENSOR.</t>
  </si>
  <si>
    <t>3FMCR9B61NRE18417</t>
  </si>
  <si>
    <t>MISC CUST SATES THAT TPMS FAULT LIGHT IS ON</t>
  </si>
  <si>
    <t>CK FOR TIRE LIGHT IS ON. VERIFIED CONCERN, CK DTCS, CODE B124D TIRE PRESSURE SENSOR GENERAL SIGNAL FAILURE. PPT B1 NO B2 YES B3 NO B4 YES, REPLACED RT REAR TIRE PRESSURE SENSOR AND RETRIANED SENSORS. CLEARED DTCS AND RETEST.</t>
  </si>
  <si>
    <t>1FM5K8AB4NGC06141</t>
  </si>
  <si>
    <t>CUSTOMER STATES TIRE PRESSURE WARNING LITE</t>
  </si>
  <si>
    <t>FOUND TPMS FAULT ON DASH, FOUND CODE B1255:51 L.R TPMS WILL NOT PROGRAMED, DISMOUNT TIRE FOUND TPMS BROKEN OFF VALVE STEM, NO PRIOR REPAIRS DONE ON TIRE, INSTALLED NEW TPMS SENSOR, REMOUNT TIRE, INSTALLED ONTO L.R, RETRAINED TPMS, ALL SENSORS NOW TRAINED, TIRE LIGHT IS NOW OFF AT THIS TIME</t>
  </si>
  <si>
    <t>1FMSK7DH2NGB95136</t>
  </si>
  <si>
    <t>C/S CHECK RIGHT FRONT TP READING GOES BLANK AT TIMES</t>
  </si>
  <si>
    <t>RIGHT FRONT TPMS CHECKED CODES AND RETRIEVED CODE B124D:02, VERIFIED IT WAS RIGHT FRONT SENSOR, REPLACED SENSOR AND RETEST. EVERYTHING OK AT THIS TIME.</t>
  </si>
  <si>
    <t>2FMPK4G91NBA81208</t>
  </si>
  <si>
    <t>097715B</t>
  </si>
  <si>
    <t>CUSTOMER STATES TPMS FAULT LIGHT IS ON PLEASE CHECK AND ADVISE</t>
  </si>
  <si>
    <t>Verified the concern. Ran self test. No codes. Followed ppt E for concern. E1-n, 2-n, 3-n, 4-y, 5-n. Found Right front sensor faulty. Necessary to replace right front sensor and retest- all ok.</t>
  </si>
  <si>
    <t>1FMSK8DH5NGA75241</t>
  </si>
  <si>
    <t>CUSTOMER STATES THE RIGHT REAR TPMS SENSOR GOES OFF INTERM. PLEASE CHECK AND ADVISE</t>
  </si>
  <si>
    <t>VERIFIED CONCER. RIGHT REAR SENSOR WOULD NOT RE;EARN. REPLACED RIGHT REAR TPMS SENSOR AND RELEARNED ALL SENSORS. CUSTOMER`S CONCERN RESOLVED AT THIS TIME</t>
  </si>
  <si>
    <t>1FM5K8AB4NGB59094</t>
  </si>
  <si>
    <t>TB3</t>
  </si>
  <si>
    <t>ck for shaking or hopping at 20 to 45 mph</t>
  </si>
  <si>
    <t>TEST DRIVE AND VERIFY . TEST FOR VIBRATION WITH ANALYZER TRACE CONCERN TO TIRES.NOT ROUND REMOVED AND REPLACED ALL FOUR TIRES. REMOUNTED AND BALANCED 1007D .7 1007AD 1.1 OLD DOT #S 3 HAVE 1M6W4JJ1R1922. 1 HAS M6W4JJ1R1122 NEW TIRE DOT ALL 4 1M6W4JJ1R5022</t>
  </si>
  <si>
    <t>2FMPK4J94NBA60605</t>
  </si>
  <si>
    <t>562929D</t>
  </si>
  <si>
    <t>CUST STATES TPMS MALFUNCTION</t>
  </si>
  <si>
    <t>VERIFIED THE CUSTOMER`S CONCERN. PERFORMED A TIRE AIR PRESSURE SENSOR EXAMINATION AND DIAGNOSTIC. FOUND THE RIGHT FRONT TIRE AIR PRESSURE SENSOR IS THE POINT OF CONCERN. FURTHER EXAMINATION FOUND THE RIGHT FRONT TIRE AIR PRESSURE SENSOR HAS NO SIGNAL AND HAS A SHORT CIRCUIT. ACCESSED, REMOVED AND REPLACED THE RIGHT FRONT TIRE AIR PRESSURE SENSOR. PERFORMED QUALITY CONTROL, CLEANING, AND VISUAL INSPECTION. THE SYSTEM IS NOW OPERATING AS DES IGNED.</t>
  </si>
  <si>
    <t>1FM5K8HC9NGA15202</t>
  </si>
  <si>
    <t>110365A</t>
  </si>
  <si>
    <t>CUSTOMER STATES THERE IS A TIRE PRESSURE FAULT MESSAGE ACTIVE ON THE DASH. STATED ONE OF THE SENSORS IS READING 0 PSI WHILE THE OTHERS ARE READING CORRECT. CHECK AND ADVISE.</t>
  </si>
  <si>
    <t>FOUND LEFT FRONT TPMS SENSOR TO HAVE NO COMMUNICATION ATTEMPTED RELEARN AND SITLL NOTHING. REPLACED AND REPROGRAMMED SENSOR. WORKING CORRECTLY AT THIS TIME.</t>
  </si>
  <si>
    <t>1FM5K8LC2NGA34682</t>
  </si>
  <si>
    <t>051039A</t>
  </si>
  <si>
    <t>LOW TIRE LIGHT COMES ON AT TIMES - SHOWS RIGHTREAR FA ULT</t>
  </si>
  <si>
    <t>INSPECTED - RIGHT REAR TIRE PRESSURE SENSOR SHORTED OUT - REPLACED THE SENSOR AND RETRAINED -RECHECKED - OK NOW</t>
  </si>
  <si>
    <t>1FM5K8GC4NGA23144</t>
  </si>
  <si>
    <t>ADD ON, TECH FOUND 2 TIRE PRESSURE SENSORS WILL NOT TRAIN</t>
  </si>
  <si>
    <t>REPLACE TWO REAR TIRE SENSORS AN USSED TPMS MAX TO RETRAIN A CONNECT TO OD2 TO SUCCESSFULLY RELEARN ALL NEW SENSORS TO VEHICLE SYSTEM</t>
  </si>
  <si>
    <t>1FM5K8GC4NGA78581</t>
  </si>
  <si>
    <t>252933A</t>
  </si>
  <si>
    <t>CUSTOMER STATES TIRE PRESURE SYSTEM FAULT LIGHT WILL COME ON. CHECK &amp; ADVISE</t>
  </si>
  <si>
    <t>VERIFIED CUSTOMER CONCERN. PERFORMED VISUAL INSPECTION. SET TIRES TO MFG SPECS. TPMS LIGHT STILL ILLUMINATED. TRIED TO REPROGRAM TPMS SENSOR TO VEHICLE. BOTH REAR TPMS SENSORS ARE NOT RESPONDING. RECOMMEND REPLACE BOTH REAR TPMS SENSORS. REPLACED BOTH REAR SENSORS AND REPROGRAMMED. EVERYTHING SEEMS TO BE OK AT THE MOMENT</t>
  </si>
  <si>
    <t>1FM5K8GCXNGC50032</t>
  </si>
  <si>
    <t>TIRE PRESSURE MONITORING SYSTEM CONCERN</t>
  </si>
  <si>
    <t>REPL TPMS SENSOR</t>
  </si>
  <si>
    <t>1FMSK8DH1NGA91436</t>
  </si>
  <si>
    <t>C/S TIRE PRESSURE LIGHT SENSOR FLASHING ON DASH CK ADV</t>
  </si>
  <si>
    <t>INCIATED TPMS RELEARN PROCEDURE RIGHT FRONT SNEOSR FAILED TO RELEARN INSTALLED NEW TPMS SENSOR AND RELEARNED ALL TIRES TPMS WARNING LIGHT NO LONGER ILLUM</t>
  </si>
  <si>
    <t>1FMSK7FH4NGA62696</t>
  </si>
  <si>
    <t>103559A</t>
  </si>
  <si>
    <t>CUSTOMER STS TPMS LIGHT IS BLINKING</t>
  </si>
  <si>
    <t>VERIFIED CUSTOMER CONCERN AND DOUBLE CHECKED THE STATUS OF THE SENSOR AFTER VERIFYING THE SENSOR WAS BAD I TOOK OFF THE TIRE TO REPLACE THE SENSOR AND TRAINED THE SENSOR TO THE VEHICLE AS WELL AS MADE SURE ALL TIRES WERE ALSO GOOD AND AIR UP TO PROPER INFLATION</t>
  </si>
  <si>
    <t>1FM5K8AB5NGC42971</t>
  </si>
  <si>
    <t>884894A</t>
  </si>
  <si>
    <t>CUSTOMER STATES THE TIRE MONITOR FAULT MESSAGE IS ON</t>
  </si>
  <si>
    <t>RT. FRONT TPMS NOT DETECTED, REPLACED RT. FRONT TPMS</t>
  </si>
  <si>
    <t>1FMSK8FH8NGA21588</t>
  </si>
  <si>
    <t>CUSTOMER STATES TIRE PRESSURE LIGHT COMES ON AND OFF</t>
  </si>
  <si>
    <t>VERIFIED CONCERN FDRS TESTED FOUND CODE B124D PERFORMED PINPOINT TEST B MONITORED PIDS FOUND RIGHT FRONT SENSOR BAD ID# 6B.5A.CD,03 MULTIPLE FAULT EVENTS REPLACED RIGHT FRONT TIRE PRESSURE SENSOR AND ADJUSTED PRESSURE TO RECOMMENDED 33.PSI. CLEARED CODES TRAINED SENSORS ROAD TESTED TO VERIFY REPAIR OK AT THIS TIME</t>
  </si>
  <si>
    <t>1FMSK7DH2NGB64016</t>
  </si>
  <si>
    <t>CS THE TPMS SENSOR WENT OUT AGAIN</t>
  </si>
  <si>
    <t>VERIFIED CUSTOMER CONCERN DRIVER REAR TPMS SENSOR FAULTY REMOVED AND REPLACED SENSOR RETEST OK AT THIS TIME</t>
  </si>
  <si>
    <t>1FMSK7DH3NGC00599</t>
  </si>
  <si>
    <t>549123D</t>
  </si>
  <si>
    <t>VERIFIED THE CAUSE OF THE TPMS LIGHT ON, FOUND RIGHT REAR TPMS SENSOR TO BE FAULTY. REPLACED TPMS SENSOR UNDER BASE WARRANTY. 123624 002927194 1552AA .4</t>
  </si>
  <si>
    <t>1FMSK8DH2NGA08354</t>
  </si>
  <si>
    <t>414615A</t>
  </si>
  <si>
    <t>CUSTOMER STATES TIRE SENSOR FAULT LIGHT IS COMING ON. CHECK AND ADVISE.</t>
  </si>
  <si>
    <t>VERIFIED CUSTOMER CONCERN. PERFORMED SELF TEST ON PCM. DTC B124D, GENERAL SIGNAL FAULT, WAS STORED. PERFORMED PPTB 1N,2N,3N,4Y. MONITORED TPMS SENSOR PID DATA. TESTING LED TO FAULTY LF TPMS SENSOR. R AND R LF TPMS SENSOR. RELEARNED SENSORS. VERIFIED REPAIR.</t>
  </si>
  <si>
    <t>1FMSK8DH4NGA68457</t>
  </si>
  <si>
    <t>315617B</t>
  </si>
  <si>
    <t>C/S VEHICLE RANDOMLY SHOWS A TMPS FAULT WARNING. CHECK AND ADVISE.</t>
  </si>
  <si>
    <t>PERFORMED THE TIRE PRESSURE MONITORING SYSTEM SENSOR LOCATION CALIBRATION. THE SYSTEM IS NOW OPERATING AS DESIGNED. MAYBE DO TO RFI .HAD CODE B124D:02 OR MAYBE A SENSOR GOING BAD.CUSTOMER RETURNED WITH SAME CONCERN WE TRAINED SENSORS TWICE WITH LEFT FRONT SENSOR HESITATING TO RETRAIN SO WE REPLACED LEFT FRONT SENSOR AND THEY TRAIN IMMEDIATELY THEN DROVE FOR 10 TO 12 MILES WITH NO LIGHT AND IS WORKING AS DESIGNED.</t>
  </si>
  <si>
    <t>1FM5K8AC0NGB47517</t>
  </si>
  <si>
    <t>091261C</t>
  </si>
  <si>
    <t>Customer states tpms warning on</t>
  </si>
  <si>
    <t>Verifided concern using a scan tool Found code B124D:02:8A. Followed Pinpoint test in WSM section 204-04B, B1 No, B2 Yes, B3 No, B4 Yes, all sensors exept the one for the RR tire trained Demounted the RR tire and inspected TPMS sensor found that for it was tumbling in the tire and was damaged. Recominding the replacmnet the RR TPMS sensor.; Replaced the RR tpms and retrained the TPMS sensors concern is no longer present.</t>
  </si>
  <si>
    <t>1FM5K8AB2NGB81532</t>
  </si>
  <si>
    <t>172085A</t>
  </si>
  <si>
    <t>CUSTOMER STATES TIRE PRESSURE SENSOR FAULTMESSAGE COMES ON.</t>
  </si>
  <si>
    <t>VERIFY CONCERN. DIAGNOSE AS LEFT REAR TPMS SENSOR FAILURE. BREAKDOWN TIRE, FOUND TPMS SENSOR BROKEN FROM FACTORY. REPLACE SENSOR AND TRAIN ALL 4. ROADTEST TO VERIFY REP AIRS.</t>
  </si>
  <si>
    <t>1FMSK8FH8NGA60634</t>
  </si>
  <si>
    <t>REPLACE TPMS SENSOR CUSTOMER IS WAITING DRIVER REAR</t>
  </si>
  <si>
    <t>FAILED TPMS</t>
  </si>
  <si>
    <t>1FMSK8FH5NGA86222</t>
  </si>
  <si>
    <t>309606A</t>
  </si>
  <si>
    <t>E40 CUSTOMER STATES DRIVERS FRONT TIRE TPMS FAULT LIGHT IS COMING ON CHECK AN A DVISE</t>
  </si>
  <si>
    <t>INSPECTED VEHICLE. VERIFIED THAT TPMS FAULT LIGHT ON. PUT VEHICLE INTO TPMS TRAINING MODE. USING TPMS TOOL PERFORMED LEARN PROCEDURE. FOUND THAT LEFT REAR TPMS SENSOR WONT LEARN. REMOVED TIRE. DISMOUNTED TIRE FROM WHEEL. FOUND THAT THERE IS A CRACK IN THE TPMS SENSOR. INSTALLED NEW TPMS SENSOR. RE-MOUNTED TIRE AND BALANCED. RE-INSTALLED TIRE ON VEHICLE. PUT VEHICLE INTO TPMS TRAINING MODE. RE-LEARNED ALL THE TIRES. TPMS FAULT LIGHT NO LONGER ON. VEHICLE OPERATING WITHIN SPECS. #9827</t>
  </si>
  <si>
    <t>3FMTK3R73NMA28058</t>
  </si>
  <si>
    <t>599683A</t>
  </si>
  <si>
    <t>CUSTOMER STATES RT FRONT TIRE PRESSURE LOWSENSOR MESSAGE KEEPS ILLUMINATING EVEN THOUGHACTUAL TIRE PRESSURE IS GOOD. TIRE WAS FILLEDWITH TIRE MOBILITY FLUID. CHECK AND ADVISE</t>
  </si>
  <si>
    <t>VERIFIED CUSTOMER CONCERN , TIRE PRESSURE LOW DUE TO TPMS BEING FAULTY. REPLACED FAULTY TPMS SENSOR. CONCERN HAS BEEN CORRECTED ***TPMS WAS FAULTY DUE TO TIRE MOBILITY KIT THEREFORE NO PINPOINT TEST WAS PERFORMED*** ***CORRECTED MISC OTHER WITH LABOR OP***</t>
  </si>
  <si>
    <t>1FMSK8DHXNGB96251</t>
  </si>
  <si>
    <t>ADD ON add A40 states left rear tire tpms fault showing on msg center insp adv</t>
  </si>
  <si>
    <t>road test no verify concern at this time FDRS hookup scan B124D LR TPMS sensor fault code in memory perform pinpoint testing found suspect TPMS LR intermit fault replaced retrained TPMS sensor cleared code retest pass road test TPMS pass</t>
  </si>
  <si>
    <t>2FMPK4J93NBA53211</t>
  </si>
  <si>
    <t>customer states tpms sensor is out check and advice.</t>
  </si>
  <si>
    <t>verified customer concern found tire pressure fault light on. Attempted to calibrate sensors, found front passenger tire tpms not being able to calibrate. accessed and replaced front passenger sensor. customer concern no longer present.</t>
  </si>
  <si>
    <t>1FMSK8DH2NGB94977</t>
  </si>
  <si>
    <t>CUSTOMER STATES THE TPMS LIGHT HAS RETURNED AFTER RETRAINING. DRIVER FRONT NOT COMMUNICATING</t>
  </si>
  <si>
    <t>ATEMPPED TO TRAIN TMPS LF WILL NOT TRAIN IDS TEST CODE B124D:02 PERFORM PINPOINT TEST B B1 NO ONLY .CODE B124D B2 YES SENSOR FAULT LEFT FRONT, B3N NO LF STILL WILL NOT TRAIN, B4 YES ROTATED TIRES 1/3 TURN LF STILL WILL NOT TRAIN DISMOUNT AND INSPECT SENSOR HAS NO DAMAGE AND IS CORRECT SENSOR, REPLACED SENSOR CLEARED CODES AND RETESTED OK 1A189 42 X</t>
  </si>
  <si>
    <t>1FMSK8DH1NGA23976</t>
  </si>
  <si>
    <t>943177A</t>
  </si>
  <si>
    <t>CUSTOMER STATES THAT THE LOW TIRE LIGHT COMES ONAND OFF WHILE DRIVING</t>
  </si>
  <si>
    <t>TESTED FOR CODES GOT A CODE FOR INTERMITTENT TIRE PRESSURE SENSOR B124D. WENT TO PIN POINT TEST B. TEST SAID TO TRAIN TIRES AND CLEAR THE CODES. TRAINED ALL 4 TIRES AND CLEARED CODES NO CODES CAME BACK ALL CHECK GREEN AT THIS TIME. TOOK FOR TEST DRIVE AND RETEST ALL CHECKED GOOD CAR TPMS IS WORKING AT THIS TIME. RIGHT REAR TPMS SENSOR WENT BACK OUT, INSPECTED. REPLACED RIGHT REAR TPMS SENSOR THEN RETEST AND TESTING GOOD AT THIS TIME</t>
  </si>
  <si>
    <t>1FMSK8DH1NGB27240</t>
  </si>
  <si>
    <t>424205C</t>
  </si>
  <si>
    <t>CUSTOMER STATES TIRE PRESSURE SENSOR FOR ONE OF THE TIRES ISN`T ABLE TO READ PRESSU RE.</t>
  </si>
  <si>
    <t>TECHNICIAN PERFORMED SCAN ON TIRE PRESSURE MONITORING SYSTEM. DRIVERS SIDE REAR TIRE SENSOR WAS NOT READING. FOUND FAULT CODE B124D. ATTEMPTED TO REINITIALIZE SENSOR. WOULD NOT INTIALIZE. REMOVED AND REPLACED DRIVERS SIDE REAR TIRE PRESSURE SENSOR. CLEARED CODE. NOW WORKS AS DESIGNED.</t>
  </si>
  <si>
    <t>1FMSK8DH8NGA23909</t>
  </si>
  <si>
    <t>RIGHT REAR TPMS WAS REPLACED BY 209 AND 203</t>
  </si>
  <si>
    <t>5LMJJ2KT7NEL09911</t>
  </si>
  <si>
    <t>651593D</t>
  </si>
  <si>
    <t>CS TIRE LIGHT FAULT</t>
  </si>
  <si>
    <t>VERIFIED CONCERN, TEST AND FOUND SENSOR BAD, REPLACE SENSOR</t>
  </si>
  <si>
    <t>3FMCR9E9XNRD84922</t>
  </si>
  <si>
    <t>G0B11</t>
  </si>
  <si>
    <t>V0</t>
  </si>
  <si>
    <t>VEN</t>
  </si>
  <si>
    <t>ECU</t>
  </si>
  <si>
    <t>the customer complains of a tire sensor pressure failure on the dashboard</t>
  </si>
  <si>
    <t>LEFT FRONT TPMS SENSOR DOES NOT HAVE A SIGNAL, WHEN PRESENTING AN INTERNAL DAMAGE THE SAME MUST be replaced to solve the customer`s reported problem.</t>
  </si>
  <si>
    <t>1FM5K8ABXNGC07259</t>
  </si>
  <si>
    <t>CUSTOMER REPORTS TPMS LIGHT IS ON</t>
  </si>
  <si>
    <t>CHECK THE TIRES PRESSURE FOUND A LEAK IN THE VALVE OF THE REAR PASSENGER TIRE BROKEN TPMS, REMOVE THE TIRE,REPLACE THE TPMS, SET THE PRSSURE TORQUE THE WHEEL TO THE SPEC, RESET THE TPMS</t>
  </si>
  <si>
    <t>3FMTK3SU4NMA08806</t>
  </si>
  <si>
    <t>B8355</t>
  </si>
  <si>
    <t>Customer states driver front tire has lost all air. Had towed in. Please diagnose and provide P&amp;A as per parts required.</t>
  </si>
  <si>
    <t>Tire Repair, Repaired tire checked for leak (Fixed) Upon inspection TPMS sensor was broken and needed to be replaced. Replaced TPMS. Reset TPMS Monotoring system torqued to spec. Set tire pressure</t>
  </si>
  <si>
    <t>1FMSK8DH7NGB60534</t>
  </si>
  <si>
    <t>B8178</t>
  </si>
  <si>
    <t>TPMS-72-*</t>
  </si>
  <si>
    <t>technician noted valve stem damaged during oil change</t>
  </si>
  <si>
    <t>REPLACED DAMAGED VALVE STEM</t>
  </si>
  <si>
    <t>2FMPK4J95NBB01422</t>
  </si>
  <si>
    <t>B1210</t>
  </si>
  <si>
    <t>leak in summer tire ps front</t>
  </si>
  <si>
    <t>VALVE STEM LEAKING 1007 D8 PASSENGERS FRONT TIRE WAS LEAKING FROM THE VALVE STEM, VALVE STEM HAS BEEN REPLACED, NO LEAKS DETECTED AFTER REPAIR WAS DONE</t>
  </si>
  <si>
    <t>1FMSK7FH7NGB28609</t>
  </si>
  <si>
    <t>M1338</t>
  </si>
  <si>
    <t>DF</t>
  </si>
  <si>
    <t>the tire indicator turns on after 100 km on highway</t>
  </si>
  <si>
    <t>tire pressure sensor does not operate properly. The customer complaint is verified at more than 100 km/h the low tire indicator is turned on. The bcm module was self tested by obtaining the dtc b124d, the test was performed pinpoint test and calibration of the tire pressure sensors was carried out, they were erased dtc of failure. a successful road test is performed with</t>
  </si>
  <si>
    <t>2FMPK3K94NBA98795</t>
  </si>
  <si>
    <t>M2297</t>
  </si>
  <si>
    <t>GJ</t>
  </si>
  <si>
    <t>Check, air comes out to the left rear tire valve</t>
  </si>
  <si>
    <t>The ramp unit is inspected, the left rear tire valve is detected with play, the tire and valve are removed and inspection is performed without any vivable or caused damage, the valve is replaced according to the workshop manual and the operation is tested leaving the unit repaired correctly.</t>
  </si>
  <si>
    <t>1FM5K8AB1NGC06520</t>
  </si>
  <si>
    <t>OPERATOR STATES TMPS LIGHT ON</t>
  </si>
  <si>
    <t>FOUND RF TPMS SENSOR INOP, REPLACED WITH OEM SENSOR</t>
  </si>
  <si>
    <t>1FMSK8DH4NGB70129</t>
  </si>
  <si>
    <t>924883C</t>
  </si>
  <si>
    <t>CUST STATES THE TIRE PRESSURE SYSTEM FAULTWARNING IS SHOWING</t>
  </si>
  <si>
    <t>TEST DROVE THE VEHICLE AND VERIFIED THE CUSTOMERS CONCERN. DRIVERS FRONT WHEEL SPEED SENOR WAS NOT SHOWING ANY DATA. HOOKED UP IDS AND SCANNED THE VEHICLE NO CODES WERE PRESENT IN THE VEHICLE. WENT TO PINPOINT TEST G IN SECTION 204-04B. G1 ATTEMPTED TO TRAIN ALL 4 TPMS SENSORS THE DRIVERS FRONT SENSOR DID NOT TRAIN OR SET OFF THE HORN. G2 STARTED THE VEHICLE AND ROLLED IT 1/4 TURN ATTEMTED TO TRAIN ALL 4 TPMS SENSORS AGAIN. AND AGAIN THE DDRIVERS FRONT DID NOT TRAIN OR SET OFF THE HORN. RACK THE VEHICLE ON THE LIFT REMOVED THE DRIVERS FRONT TIRE. DISMOUNTED THE TIRE FROM THE RIM THE CORRECT SENSOR WAS INSTALLED. REPLACED THE DRIVERS FRONT WHEEL TPMS SENSOR. REMOUNTED AND BALANCED THE TIRE. REINSTALLED IT ONTO THE VEHICLE. TRAINED ALL 4 TPMS SENSORS AGAIN ALL 4 SENSORS TRAINED AND SOUNDED THE HORN. TEST DROVE THE VEHICLE AND VERIFIED THE REPAIR.</t>
  </si>
  <si>
    <t>1FM5K8AB3NGC06602</t>
  </si>
  <si>
    <t>TPMS LIGHT IS ON, TPMS SENSOR BAD</t>
  </si>
  <si>
    <t>REPLACED WITH NEW TPMS SENSOR, PROGRAMMED, OEM</t>
  </si>
  <si>
    <t>1FMSK8DH7NGB17280</t>
  </si>
  <si>
    <t>WHEELS / TIRES Replace driver rear tpms sensor.</t>
  </si>
  <si>
    <t>found driver rear tpms sensor bad, will not program, replaced with new sensor, programmed to vehicle, verified repair.</t>
  </si>
  <si>
    <t>1FM5K8GC2NGB10704</t>
  </si>
  <si>
    <t>Customer states the low tire pressure light is on from previous repair for right rear tire pressure sensor</t>
  </si>
  <si>
    <t>replaced right rear tire sensor and programmed</t>
  </si>
  <si>
    <t>1FMSK8DH4NGA14155</t>
  </si>
  <si>
    <t>075222A</t>
  </si>
  <si>
    <t>Customer states TPMS WARNING ON</t>
  </si>
  <si>
    <t>VERIFIED CONCERN, PPT TEST - FOUND BAD LR TPMS SENSOR; REPLACED TPMS SENSOR, RE TRAIN TPMS SYSTEM, RE TEST - OK AT THIS TIME</t>
  </si>
  <si>
    <t>1FM5K8AB7NGB53693</t>
  </si>
  <si>
    <t>204079A</t>
  </si>
  <si>
    <t>Customer States TPMS fault light is on</t>
  </si>
  <si>
    <t>PERFORM SELF TEST--DRIVER REAR SENSOR NOT RESPONDING. - INSTALLED &amp; PROGRAM SENSOR.</t>
  </si>
  <si>
    <t>1FMSK8DH4NGA21669</t>
  </si>
  <si>
    <t>232656B</t>
  </si>
  <si>
    <t>C/S: TPMS IS COMING ON AND OFF</t>
  </si>
  <si>
    <t>verify concern. scan for codes b124d in bcm. check oasis no tsb ssm. wsm ppt b b1 scan codes ckeck for b1182 not present b2 check sensor id status pid in bcm for fault. no faults in any sensor, b3 attempt to train sensors. all except rr sensor trained. b4 move vehicle and attempt re train again rr fail to train. directed to replace rr sensor. dismount tire and change tpms sensor in rr wheel. re assmeble attempt to train all 4 sensors train. clear codes drive to set pressures ok at this time</t>
  </si>
  <si>
    <t>1FM5K8GC7NGB28177</t>
  </si>
  <si>
    <t>365197A</t>
  </si>
  <si>
    <t>DRIVER SIDE REAR TIRE SENSOR KEEPS GOING OFF.</t>
  </si>
  <si>
    <t>VERIFIED DRIVERS REAR TIRE SENSOR INTERMITTENTLY NOT RESPONDING. PERFORMED PINPOINT TEST AND FOUND TPMS SENSOR AT FAULT. DISASSEMBLED TIRE AND WHEEL ASSEMBLY AND REPLACED SENSOR. RETRAINED ALL TIRES AND RETESTED TPMS OPERATION. ALL SENSORS NOW READING OK</t>
  </si>
  <si>
    <t>1FM5K8GC1NGA85181</t>
  </si>
  <si>
    <t>107520B</t>
  </si>
  <si>
    <t>CHECK FOR TIRE SENSOR FAULT MESSAGE</t>
  </si>
  <si>
    <t>DIAGNOSE-CHECK ALL TIRE PSI-WITHIN SPEC-RETRAIN SENSORS-LEFT REAR WILL NOT RETRAIN-REMOVE AND REPLACE-RETRAIN ALL SENSORS-RECHECK- CONCERN CORRECTED</t>
  </si>
  <si>
    <t>3FMCR9B63NRE32643</t>
  </si>
  <si>
    <t>261243A</t>
  </si>
  <si>
    <t>CHECK FOR TIRE FAULT MESSAGE COMING ON ,PASSENGER REAR, REPORT</t>
  </si>
  <si>
    <t>CONFIRMED PASSENGER REAR TIRE SENSOR HAD A FAULT LIGHT COMING ON. TOOK WHEEL OFF VEHICLE &amp; BROKE BEAD OF TIRE TO VISUALLY INSPECT SENSOR &amp; IT HAD SOME CORROSION ON IT. REMOVED SENSOR &amp; INSTALLED NEW ONE.</t>
  </si>
  <si>
    <t>2FMPK4J90NBA28380</t>
  </si>
  <si>
    <t>CUST STATES PASS FRONT TIRE SENSOR IS INOP</t>
  </si>
  <si>
    <t>CUST STATES PASS FRONT TIRE SENSOR IS INOP FRONT RIGHT SENSOR REPLACED AND TIRE ROTATED TO REAR RIGHT</t>
  </si>
  <si>
    <t>1FM5K8AC5NGB59937</t>
  </si>
  <si>
    <t>089229C</t>
  </si>
  <si>
    <t>Customer states last night in a high speeed chase at 104-125 the vehicle was shaking horibbly and fishtailing bad. had tpms sensor on and they had to remove left rear tire and install spare. went back on road and drove fine no shaking</t>
  </si>
  <si>
    <t>veriifed cocnern replaced the tpms sensor due to failed sensor and repaired flat</t>
  </si>
  <si>
    <t>1FM5K8AB5NGC06200</t>
  </si>
  <si>
    <t>CUSTOMER STATES TIRE PRESSURE FAULT MESSAGE IS ON. CHECK AND ADVISE</t>
  </si>
  <si>
    <t>INSPECTION ON TPMS PERFORMED. VEHICLE ON TRAINING MODE. TPMS SERVICE TOOL USED TO SCAN TPMS PASS FRONT TPMS NOT RESPONDING. REC REPLACE TPMS SENSOR. PARTS REQUESTED. REPLACED PASSENGER FRONT TPMS SENSOR. PROGRAMMED TO VEHICLE. TESTED OPERATION. OPERATING NOW AS DESIGNED. NO LABOR OPS FOUND. STRAIGHT TIME</t>
  </si>
  <si>
    <t>2FMPK4G9XNBB15288</t>
  </si>
  <si>
    <t>C/S: TIRE PRESSURE SENSOR FAULT</t>
  </si>
  <si>
    <t>LEFT FRONT TPM SHORTED CHECK VEH TIRE PRESSURE SENSOR LIGHT ON PERFORMED DIAGNOSIS LEFT FRONT TIRE PRESSURE SENSOR NOT WORKING AT ALL SHORTED REPLACED IT RESET TIRE LIGHT ROAD TEST AND RETESTED IT GOOD</t>
  </si>
  <si>
    <t>1FM5K7LCXNGC52573</t>
  </si>
  <si>
    <t>C/S WHILE DRIVING ON LONG DRIVES ( 70- 80 MILES ) PASSENGER REAR TPMS SENSOR SHOW FAULT ON MESSAGE BOARD AND READS DASHED LINES WHERE PRESSURE IS DISPLAYED ON MESSAGE BOARD INTERMITANT ADVISE</t>
  </si>
  <si>
    <t>. VERIFIED CONCERN. PERFORMED TPMS RELEARN. RR TPMS SENSOR IS NOT RESPONDING. R&amp;R SENSOR. PERFORMED TPMS TRAINING. VERIFIED REPAIR</t>
  </si>
  <si>
    <t>1FM5K8AB2NGB75553</t>
  </si>
  <si>
    <t>203357A</t>
  </si>
  <si>
    <t>C/S TPMS WARNING LITE STAYS ON EVEN WHEN ALL TIRES ARE AT THE PROPER TIRE PRESSU RE</t>
  </si>
  <si>
    <t>C/S TPMS WARNING LIGHT STAYS ON AFTER FILLING TIRES TO PROPER PSI. UPON INSPECTION FOUND TPMS FAULT MESSAGE IS ON. FOUND THE DRIVER SIDE FRONT, AND PASSENGER SIDE REAR SENSORS TO NOT BE RESPONDING. DISMOUNTED TWO TIRES AND FOUND THE TPMS SENSORS TO BE AT FAULT. REPLACED TWO TPMS SENSORS, DRIVER FRONT AND PASSENGER REAR. FILLED TIRES TO PROPER PSI. RETRAINED TPMS SENSORS. PERFORMED POST REPAIR ROAD TEST. PASSED. REPAIR COMPLETE.</t>
  </si>
  <si>
    <t>1FM5K8AB0NGC19520</t>
  </si>
  <si>
    <t>199564A</t>
  </si>
  <si>
    <t>ELECTRICAL-CUSTOMER STATES THE TIRE PRESSURE SENSOR FAULT IS DISPLAYED ON THE DA SH</t>
  </si>
  <si>
    <t>VERIFIED CONCERN TIRE FAULT LIGHT ON CODE B124D PPT B1 NO B2 YES B3 NO B4 YES REPLACE 2 FAULTY SENSORS RETRAIN AND VERIFY REPAIR</t>
  </si>
  <si>
    <t>3FMCR9D99NRD09002</t>
  </si>
  <si>
    <t>states tire sensor in tire is showing fault light</t>
  </si>
  <si>
    <t>FOUND SENSOR TO NOT BE WORKING PROPERLY REPLACED, PASSED POST TEST</t>
  </si>
  <si>
    <t>1FM5K8HC1NGA00256</t>
  </si>
  <si>
    <t>CLIENT STATES tire light flashing faulty tire sensor advise and replace</t>
  </si>
  <si>
    <t>RIGHT FRONT TPMS SENSOR REPLACED was not reading on dash not communicating replace defective sensor 1552AA 0.4 REPLACED RIGHT FRONT TIRE SENSOR</t>
  </si>
  <si>
    <t>1FM5K8GC8NGC38624</t>
  </si>
  <si>
    <t>915631A</t>
  </si>
  <si>
    <t>CUST STATES THAT TPMS LIGHT IS ON DASH, PLS ADVISE BEFORE REPLACE TPMS</t>
  </si>
  <si>
    <t>VERIFIED CUSTOMER CONCERN. ATTEMPTED TRAINING SENSORS AND FOUND LEFT REAR TPMS NOT RESPONDING. DISMOUNTED TIRE, REMOVED AND REPLACED TPMS SENSOR. MOUNTED TIRE AND BALANCED WHEEL. PERFORMED TPMS TRAIN AND ALL SENSORS TRAIN AT THIS TIME.</t>
  </si>
  <si>
    <t>3FMTK3SU0NMA43911</t>
  </si>
  <si>
    <t>Customer States the tpms sensor light is blinking please check and advise</t>
  </si>
  <si>
    <t>9871- VERIFED CUSTOMER CONCERN. TPMS LIGHT WAS BLINKING. PREFORMED TPMS SENOR ACTIVATION PROCESS TO FIND THE LEFT REAR TPMS SENSOR IS BAD. RECOMMEND REPLACING LEFT REAR TPMS SENSOR. PNA SENT. 9871- ACCESSED, REMOVED AND REPLACED DRIVER REAR TIRE PRESSURE MONITORING SYSTEM SENSOR. REMOUNTED AND BALANCED THE TIRE. PERFORMED THE TIRE PRESSURE MONITORING SYSTEM SENSOR LOCATION CALIBRATION. CHECKED AND RESET ALL OF THE TIRE PRESSURES THE FRONT TIRE AIR PRESSURES HAVE BEEN SET TO 39 PSI THE REAR TIRE AIR PRESSURES HAVE BEEN SET TO 39 PSI. PERFORMED QUALITY CONTROL, CLEANING, AND VISUAL INSPECTION. THE SYSTEM IS NOW OPERATING AS DESIGNED. 12651D- .2 1552AA- .4</t>
  </si>
  <si>
    <t>1FMSK7DHXNGC29887</t>
  </si>
  <si>
    <t>372537A</t>
  </si>
  <si>
    <t>LEFT REAR TIRE</t>
  </si>
  <si>
    <t>CUSTOMER STATES TPMS FAULT LIGHT ON TESTED SENSORS USING BREAKOUT BOX FOUND LEFT REAR SENSOR FAILED REPLACED LEFT REAR SENSOR ALL OK AFTER REPAIR VN</t>
  </si>
  <si>
    <t>3FMTK4SX2NMA24289</t>
  </si>
  <si>
    <t>527650C</t>
  </si>
  <si>
    <t>RIGHT REAR TIRE LIGHT WILL NOT SET FOUND SENSOR IS BAD REPLACE SENSOR AND REST SYST EM</t>
  </si>
  <si>
    <t>1FM5K8ABXNGC06239</t>
  </si>
  <si>
    <t>087788C</t>
  </si>
  <si>
    <t>Customer states TIRE PRESSURE SENSOR FAULT LIGHT IS ON</t>
  </si>
  <si>
    <t>TIRE PRESSURE SENSOR NOT OPERATING PROPERLY; VERIFIED CONCERN-RAN OASIS-NO MESSAGES. PERFORMED VISUAL INSPECTION-ALL LOOKS OK. SELFTESTED FOR DTCS-B142D TIRE PRESSURE SENSOR FAULT-PERFORMED PINPOINT TEST B=FOUND TIRE PRESSURE SENSOR NOT OPERATING PROPERLY-ACCESSED AND REPLACED-PROGRAMMED AND ROADTESTED-OK AT THIS TIME.</t>
  </si>
  <si>
    <t>2FMPK4J9XNBA44764</t>
  </si>
  <si>
    <t>11172C</t>
  </si>
  <si>
    <t>VT</t>
  </si>
  <si>
    <t>CUSTOMER STATES CHECK TPMS LIGHT IS ON</t>
  </si>
  <si>
    <t>VERIFIED CUSTOMER CONCERN CHECKED FOR DTC`S NONE PRESENT PERFORMED SYMPTOM PIN POINT TEST G1 NO G2 NO FOUND LEFT FRONT TPMS SENSOR WILL NOT TRAIN DISMOUNTED LEFT FRONT TIRE REMOVED AND REPLACED LEFT FRONT TPMS SENSOR REMOUNTED TIRE TRAINED SENSOR ROAD TESTED VERIFIED REPAIR</t>
  </si>
  <si>
    <t>1FMSK8DH3NGB97323</t>
  </si>
  <si>
    <t>CUSTOMER STATES TIRE PRESSURE FAULT LIGHT IS ON NOT REGISTERING TIRE PRESSURE FOR REAR WHEELS</t>
  </si>
  <si>
    <t>VERIFIED CONCERN, CHECK BOTH REAR WHEELS. NO LEAKS DETECTED. CHECK TPMS READINGS NO READING FROM LEFT REAR SENSOR REPLACED TIRE PRESSURE SENSOR AND RETRAIN</t>
  </si>
  <si>
    <t>1FMSK8DH1NGA33729</t>
  </si>
  <si>
    <t>123591B</t>
  </si>
  <si>
    <t>CHECK TIRE AIR PRESSURE//LFT REAR SENSOR GOES OFF</t>
  </si>
  <si>
    <t>VERIFY CONCERN, RETRIEVE DTCS, CHECK PIDS &amp; REPLACE LEFT REAR TPMS SENSOR, VERIFY PROPER OPERATION</t>
  </si>
  <si>
    <t>2FMPK4J91NBA96199</t>
  </si>
  <si>
    <t>customer states tire light comes on and blinks at times. on dash it has a - at RR all others shows 37psi.</t>
  </si>
  <si>
    <t>verify concern sensor shows - at rr replace rr tpms sensor drive verify repair</t>
  </si>
  <si>
    <t>3FMCR9A67NRD93363</t>
  </si>
  <si>
    <t>740276A</t>
  </si>
  <si>
    <t>VERIFIED THAT THE TPMS FAULT LIGHT WAS PRESENT. PUT VEHICLE INTO TRAINING MODE AND ATTEMPTED TO TRAIN ALL TIRES. FOUND THAT THE PASSENGER FRONT TIRE SENSOR WAS NOT RESPONDING. REMOVED AND REPLACED TIRE PRESSURE SENSOR AS PER WSM. TRAINED ALL 4 TIRE SENSORS AND FAULT IS NOT LONGER PRESENT.</t>
  </si>
  <si>
    <t>3FMCR9D95NRD78947</t>
  </si>
  <si>
    <t>440508B</t>
  </si>
  <si>
    <t>C/S DISPLAY READ TIRE SENSOR FAULT SHOWING LEFT FRONT NOT READING THIS WARNING COMES ON AFTER ABOUT 10/15MINS FOR DRIVING SOMETIMESON A LONGER DRIVE</t>
  </si>
  <si>
    <t>WHEN TRAINING TIRES THE LEFT FRONT TPMS WOULD NOT SUCCESSFULLY TRAIN. REPLACED TPMS AND TRAINED</t>
  </si>
  <si>
    <t>1FMSK8KH4NGB14937</t>
  </si>
  <si>
    <t>CHECK AND REPORT ON SLOW LEAK FROM BOTH REAR TIRES</t>
  </si>
  <si>
    <t>VALVE STEMS ARE LEAKING 1007AB 0.6 1007DXQ 0.2</t>
  </si>
  <si>
    <t>3FMCR9D97NRD32858</t>
  </si>
  <si>
    <t>A3219</t>
  </si>
  <si>
    <t>CHECK AND ADVISE ON TPMS LIGHT ON (A40)</t>
  </si>
  <si>
    <t>LR TPMS sensor not training - other 3 OK Installed a new TPMS sensor to LR tire. Balanced tire and reinstalled to vehicle - new sensor is trained. All ok 1A189 (42)</t>
  </si>
  <si>
    <t>3FMCR9B64NRD10258</t>
  </si>
  <si>
    <t>B3204</t>
  </si>
  <si>
    <t>PE</t>
  </si>
  <si>
    <t>DIAGNOSE FOR PASSENGER FRONT TIRE PSI READING IS INACCUATE (FLUTUATES)</t>
  </si>
  <si>
    <t>1 INSTALL LTPS REMOVE TIRE TO INSTALL NO PUNCTURES IN TIRE INFLATE WITH NITROGEN 33 LBS RETRAIN LTPS</t>
  </si>
  <si>
    <t>3FMTK3SU7NMA30458</t>
  </si>
  <si>
    <t>add-on seen by service manager tpms n f 11h59 4070 -</t>
  </si>
  <si>
    <t>TPMS is not working - the front left sensor does not communicate - the electrical problem sensor - replace the TPMS base sensor 1700 c.c. 28 - remove the wheels - change the tire sensor - replace the TPMS sensor - place+balance the tire pressure - adjust the tire pressure - make TPMS reset -TPMS now works.</t>
  </si>
  <si>
    <t>3FMCR9C69NRD43836</t>
  </si>
  <si>
    <t>687685A</t>
  </si>
  <si>
    <t>CUSTOMER STATES VEHICLE DASH DISPLAYS - "TIRE PRESSURE SENSOR FAULT" LIGHT COMES AND GOES INTERMITTENTLY.CK AND ADV</t>
  </si>
  <si>
    <t>DO NOT HAVE TPMS SENSOR IN STOCK, PART ORDERED 1/31/23 AND WILL ARRIVE 2/1/23. REMOVED AND REPLACED RIGHT REAR TPMS SENSOR AND REPROGRAMED</t>
  </si>
  <si>
    <t>1FM5K8ABXNGC06774</t>
  </si>
  <si>
    <t>050458A</t>
  </si>
  <si>
    <t>WHEEL/TIRES CUSTOMER STATES THE TMPS LIGHT IS ON AND FLASHING CHECK AND ADVISE</t>
  </si>
  <si>
    <t>RAN TPMS TESTS-FOUND LEFT FRONT SENSOR NOT READING-BREAK DOWN TIRE-REPLACED SENSOR--RETRAINED SENSORS-WORKING OK NOW</t>
  </si>
  <si>
    <t>1FTER1EH8NLD20589</t>
  </si>
  <si>
    <t>TPMS tpms light is on</t>
  </si>
  <si>
    <t>1A189 Verified concern, Ran symptom driven OASIS no TSBs or SSMs, performed PPT B in WSM, B1-yes, B2-no, B3-yes, LR sensor does not train, verified proper sensor installed, replaced LR TPMS sensor per WSM procedures, verified repair.</t>
  </si>
  <si>
    <t>1FTER1FH8NLD47709</t>
  </si>
  <si>
    <t>708299A</t>
  </si>
  <si>
    <t>CUSTOMER STATES TPMS LIGHT COMES ON WHILE DRIVING MORE THAN 30MINS AND SHUTD OFF ONCE PARKED</t>
  </si>
  <si>
    <t>VERIFIED CUST CONCERN ROAD TESTED VEHICLE. INSTALLED FDRS AND FOUND A CODE B124D PERFORMED PINPOINT TEST USING FDRS. LIGHT WOULD ILLUMINATE AFTER 30 MIN OF DRIVING FOUND RR SENSOR TO GO FROM READING 35 TO READING ZERO. SCANNED IN ALL OTHER TPMS SENSOR. REPLACED RR SENSOR ROAD TESTED VEHICLE AGAIN RR TPMS FIXED PROBLEM ALL OK</t>
  </si>
  <si>
    <t>1FM5K8GC2NGA12627</t>
  </si>
  <si>
    <t>937505F</t>
  </si>
  <si>
    <t>CUSTOMER STATES TIRE SENSOR WARNING KEEPS COMING ON.</t>
  </si>
  <si>
    <t>VERIFIED CUSTOMER CONCERN. CHECKED SYSTEM FOR CODES, FOUND B124D IN BCM. CHECKED OASIS, NO RELATED MESSAGES. CONSULTED WSM 204-04B AND FOLLOWED PINPOINT TEST B. B1 - NO. FOR B2, MONITORED PID`S WHILE PERFORMING TESTING. B2 -YES. B3 - NO. B4 - YES. LEFT FRONT TPMS SENSOR FAILED TO TRAIN. REMOVED AND REPLACED LEFT FRONT TPMS SENSOR AND PERFORMED TRAINING PROCEDURE. CLEARED CODES. TESTED AND VERIFIED PROPER OPERATION.</t>
  </si>
  <si>
    <t>3FMCR9B66NRD31807</t>
  </si>
  <si>
    <t>643547A</t>
  </si>
  <si>
    <t>CUSTOMER STATES TPMS HAS GONE OUT DRIVERS REARTIRE PLEASE CHECK AND ADVISE</t>
  </si>
  <si>
    <t>REPLACED FAULTY DRIVER REAR TPMS.</t>
  </si>
  <si>
    <t>1FMSK8DH2NGB91965</t>
  </si>
  <si>
    <t>411425A</t>
  </si>
  <si>
    <t>VERIFIED TIRE LIGHT ON REPLACED TIRE SENSORN PASSENGER SIDE</t>
  </si>
  <si>
    <t>2FMPK4J97NBA72036</t>
  </si>
  <si>
    <t>108464A</t>
  </si>
  <si>
    <t>TPMS NEEDS REPLACED</t>
  </si>
  <si>
    <t>REPLACED TPMS</t>
  </si>
  <si>
    <t>3FMCR9C67NRD19180</t>
  </si>
  <si>
    <t>TIRE C/S TPMS SENSOR</t>
  </si>
  <si>
    <t>slow leak and tpms sensor would not connect to the vehicle WORN technician plugged right rear tire and installed tpms sensor</t>
  </si>
  <si>
    <t>1FMSK7DH5NGB62938</t>
  </si>
  <si>
    <t>650795A</t>
  </si>
  <si>
    <t>CUST STATES TPMS SENSOR IS NOT READING LEFT REAR TIRE</t>
  </si>
  <si>
    <t>SCANNED CODES AND FOUND FAULT FOR SENSOR SIGNAL, USED TPMS TOOL AND WENT AROUND TO EVERY TIRE SCANNING SENSORS CODES AND BATTERY LIFE, LEFT REAR SENSOR WOULD NOT PICK UP AT ALL, ORDERED TPMS SENSOR UNDER BUMPER TO BUMPER, REMOVED AND REPLACED LR TPMS SENSOR AND RELEARNS SENSOR POSITION</t>
  </si>
  <si>
    <t>1FMSK8BH0NGA31604</t>
  </si>
  <si>
    <t>CUSTOMER STATES TIRE PRESSURE LIGHT ON</t>
  </si>
  <si>
    <t>VERIFIED THE CUSTOMER`S CONCERN OF TIRE LIGHT ON. CHECKED THE OASIS REPORT FOR GENERAL SERVICE BULLETINS, TECHNICAL SERVICE BULLETINS, SPECIAL SERVICE MESSAGES AND VEHICLE SERVICE HISTORY AND FOUND NO DOCUMENTS RELATED TO THE VEHICLES CONCERN.PERFORMED TIRE TRAINING PROCEDURE AFTER SETTING ALL TIRE PRESSURES. UNABLE TO TRAIN LF TIRE SENSOR. PERFORMED PPT G FOUND LF TIRE SENSOR FAILED INTERNALLY. ACCESSED, REMOVED AND REPLACED THE LEFT FRONT TIRE AIR PRESSURE SENSOR. RETRAINED ALL SENSORS, RETESTED OK.</t>
  </si>
  <si>
    <t>3FMCR9B66NRD03960</t>
  </si>
  <si>
    <t>MISC TIRE PRESSURE SENSOR LIGHT IS ON</t>
  </si>
  <si>
    <t>RF TPMS SENSOR FAULT. REMOVED TIRE FROM RIM AND REPLACED TPMS SENSOR. REBALANCED TIRE, PERFORMED TPMS CALIBRATION</t>
  </si>
  <si>
    <t>X</t>
  </si>
  <si>
    <t>x</t>
  </si>
  <si>
    <t>M4 vehicle line not referenced on Ford AFW as applicable to this AF%.</t>
  </si>
  <si>
    <t>R2 vehicle line not referenced on Ford AFW as applicable to this AF%.</t>
  </si>
  <si>
    <t>ZE vehicle line not referenced on Ford AFW as applicable to this AF%.</t>
  </si>
  <si>
    <t>Dealer narrative only mentions one suspected faulty TPM sensor, yet replaced all four sensors.  Over-repair by dealer and/or improper diagnosis and dealer failed to follow Ford repair procedure for one suspect TPM sensor.</t>
  </si>
  <si>
    <t>Dealer report of all four TPM sensors leaking from around the valve stem typically indicates either improper installation to the wheel at the Ford Assembly Plant, damage by the customer during maintenance, or unapproved, aftermarket valve stem caps installed with a dissimilar metal that causes corrosion of the valve stem (non-supplier responsible).</t>
  </si>
  <si>
    <t xml:space="preserve">R2 vehicle line not referenced on Ford AFW as applicable to this AF%. </t>
  </si>
  <si>
    <t>"CUSTOMER STATES TPMS LIGHT IS FLASHING AND ALSO BOTH KEYFOBS WILL NOT LOCK OR UNLOCK REMOTE START VEHICLE, YOU HAVE TO BE REALLY CLOSE TO VEHICLE". Dealer confirms in narrative that there is some form of RF interference impacting this vehicle, resulting in the TPM sensors not able to communicate with the TPM receiver module, as well as issues with the RF key fobs.  Possible aftermarket powered equipment in use on vehicle by customer causing RF interference, or noise from nearby wire harnesses.  Contextual information from dealer does not indicate a TPMS problem and this should not have been covered as a warranty claim.</t>
  </si>
  <si>
    <t>"RR SENSOR HAS ALREADY BEEN REPLACED BUT CONCERN IS STILL PRESENT.". Dealer confirms in narrative that there is some form of RF interference impacting this vehicle, resulting in the TPM sensors not able to communicate with the TPM receiver module.  Dealer also states they installed a completely different set of wheels to test and issue persisted with known good TPM sensors.  Possible aftermarket powered equipment in use on vehicle by customer causing RF interference, or noise from nearby wire harnesses.  Contextual information from dealer does not indicate a TPMS problem and this should not have been covered as a warranty claim.</t>
  </si>
  <si>
    <t>Dealer states: "ALL FOUR VALVE STEMS HAD TO BE REPLACED, CUSTOMER PUT ON METAL VALVE CAPS WHEN THEN SEIZED TO VALVE AND COULD NOT BE RE MOVED."  Issue was caused by customer installed unapproved metal valve caps (non-supplier issue).</t>
  </si>
  <si>
    <t>Dealer states: "found 3 valve stems needed replaced as the caps were seized on installed new valve stems Causal: 1700."  Issue was caused by customer installed unapproved metal valve caps (non-supplier issue).</t>
  </si>
  <si>
    <t>Dealer states TPM sensor issue only detected after flat tire incident.  If customer used a Fix-a-Flat style material, the TPM sensor pressure would be blocked and unable to read pressure.  This is not a sensor defect and is not covered under warranty by Ford.  Also possible that the sensor was physically damage if customer drove on the flat tire (non-supplier issue).</t>
  </si>
  <si>
    <t>SUPPLIER DISPUTES VALIDITY?</t>
  </si>
  <si>
    <t>Add'l Columns Required for Each Recovery</t>
  </si>
  <si>
    <t>Labor Cost</t>
  </si>
  <si>
    <t>Material Cost</t>
  </si>
  <si>
    <t>Part MarkUp Amount</t>
  </si>
  <si>
    <t>Core Amount</t>
  </si>
  <si>
    <t>Total Cost Gross (AWS)</t>
  </si>
  <si>
    <t>Dealer Part Cost</t>
  </si>
  <si>
    <t>Total Cost Gross less FCSD Margin and Core</t>
  </si>
  <si>
    <t>AF %</t>
  </si>
  <si>
    <t>Debit amount</t>
  </si>
  <si>
    <t>Total</t>
  </si>
  <si>
    <t>DISPUTED</t>
  </si>
  <si>
    <t>ST Req Total</t>
  </si>
  <si>
    <t>Supplier A DISPUTE REASON</t>
  </si>
  <si>
    <t>Supplier A contractual warranty coverage for this vehicle is 4/50,000; Vehicle is outside of warranty coverage.</t>
  </si>
  <si>
    <t>Supplier A contractual warranty coverage for this vehicle is 3/36,000; Vehicle is outside of warranty coverage.</t>
  </si>
  <si>
    <t>Historic physical part returns to WPAC and analysis by Supplier A and Ford DRE have shown that dealer reports of 3-4 unresponsive TPM sensors is generally due to customer installing aftermarket, non-OEM TPM sensors into their vehicle.  Dealer do not always verify if sensors removed are OEM and will file against warranty.  When returned for analysis, these claims are 100% chargebacks to dealer as erroneous.</t>
  </si>
  <si>
    <t>Dealer clearly states that this issue persisted after multiple TPM sensor replacements, then found that it was being caused by a faulty BCM &gt;&gt; " REMOVED AND REPLACED BCM. FOUND BCM NOT COMMUNICATING WITH FDRS."  Non-Supplier A issue and this is not a valid TPMS warranty claim.</t>
  </si>
  <si>
    <t>Historic physical part returns to WPAC and analysis by Supplier A and Ford DRE have shown that dealer reports of four unresponsive TPM sensors is generally due to customer installing aftermarket, non-OEM TPM sensors into their vehicle.  Dealer do not always verify if sensors removed are OEM and will file against warranty.  When returned for analysis, these claims are 100% chargebacks to dealer as erroneous.</t>
  </si>
  <si>
    <t>Historic physical part returns to WPAC and analysis by Supplier A and Ford DRE have shown that dealer reports of four unresponsive TPM sensors is generally due to customer installing aftermarket, non-OEM TPM sensors into their vehicle.  Dealer do not always verify if sensors removed are OEM and will file against warranty.  When returned for analysis, these claims are 100% chargebacks to dealer as erroneous.  Additonally, the dealer failed to provide sufficient 3C data to understand nature of 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</si>
</sst>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u/>
      <sz val="10"/>
      <color theme="0"/>
      <name val="Arial"/>
      <family val="2"/>
    </font>
    <font>
      <sz val="10"/>
      <name val="Arial"/>
      <family val="2"/>
    </font>
    <font>
      <b/>
      <sz val="12"/>
      <name val="Arial"/>
      <family val="2"/>
    </font>
    <font>
      <b/>
      <u/>
      <sz val="10"/>
      <color theme="1"/>
      <name val="Arial"/>
      <family val="2"/>
    </font>
    <font>
      <b/>
      <u/>
      <sz val="10"/>
      <name val="Arial"/>
      <family val="2"/>
    </font>
  </fonts>
  <fills count="8">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indexed="13"/>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7" fillId="0" borderId="0"/>
    <xf numFmtId="0" fontId="7" fillId="0" borderId="0"/>
  </cellStyleXfs>
  <cellXfs count="62">
    <xf numFmtId="0" fontId="0" fillId="0" borderId="0" xfId="0"/>
    <xf numFmtId="0" fontId="2" fillId="2" borderId="1" xfId="0" applyFont="1" applyFill="1" applyBorder="1" applyAlignment="1">
      <alignment horizontal="center" vertical="center" wrapText="1"/>
    </xf>
    <xf numFmtId="44" fontId="6" fillId="2" borderId="1" xfId="1" applyFont="1" applyFill="1" applyBorder="1" applyAlignment="1">
      <alignment horizontal="center" vertical="center" wrapText="1"/>
    </xf>
    <xf numFmtId="44" fontId="2" fillId="2" borderId="1" xfId="1" applyFont="1" applyFill="1" applyBorder="1" applyAlignment="1">
      <alignment horizontal="center" vertical="center" wrapText="1"/>
    </xf>
    <xf numFmtId="0" fontId="6" fillId="2" borderId="1" xfId="3" applyFont="1" applyFill="1" applyBorder="1" applyAlignment="1">
      <alignment horizontal="center" vertical="center" wrapText="1"/>
    </xf>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horizontal="left" vertical="top"/>
    </xf>
    <xf numFmtId="44" fontId="0" fillId="0" borderId="0" xfId="1" applyFont="1" applyFill="1" applyBorder="1" applyAlignment="1">
      <alignment horizontal="left" vertical="top"/>
    </xf>
    <xf numFmtId="44" fontId="0" fillId="0" borderId="0" xfId="1" applyFont="1" applyBorder="1" applyAlignment="1">
      <alignment horizontal="left" vertical="top"/>
    </xf>
    <xf numFmtId="15" fontId="0" fillId="0" borderId="0" xfId="0" applyNumberFormat="1" applyAlignment="1">
      <alignment horizontal="left" vertical="top"/>
    </xf>
    <xf numFmtId="0" fontId="0" fillId="0" borderId="0" xfId="0" applyAlignment="1" applyProtection="1">
      <alignment horizontal="left" vertical="top"/>
      <protection locked="0"/>
    </xf>
    <xf numFmtId="0" fontId="0" fillId="0" borderId="0" xfId="0" applyAlignment="1">
      <alignment horizontal="center" vertical="top"/>
    </xf>
    <xf numFmtId="44" fontId="0" fillId="0" borderId="0" xfId="1" applyFont="1" applyAlignment="1">
      <alignment horizontal="left" vertical="top"/>
    </xf>
    <xf numFmtId="44" fontId="0" fillId="0" borderId="0" xfId="1" applyFont="1"/>
    <xf numFmtId="0" fontId="0" fillId="0" borderId="0" xfId="0" applyAlignment="1">
      <alignment wrapText="1"/>
    </xf>
    <xf numFmtId="0" fontId="0" fillId="0" borderId="0" xfId="0" applyAlignment="1" applyProtection="1">
      <alignment vertical="top" wrapText="1"/>
      <protection locked="0"/>
    </xf>
    <xf numFmtId="0" fontId="0" fillId="0" borderId="0" xfId="0" applyAlignment="1" applyProtection="1">
      <alignment horizontal="center" vertical="top" wrapText="1"/>
      <protection locked="0"/>
    </xf>
    <xf numFmtId="0" fontId="0" fillId="0" borderId="0" xfId="0" applyAlignment="1">
      <alignment vertical="top"/>
    </xf>
    <xf numFmtId="0" fontId="3" fillId="0" borderId="0" xfId="0" applyFont="1" applyAlignment="1">
      <alignment horizontal="left" vertical="top"/>
    </xf>
    <xf numFmtId="44" fontId="3" fillId="0" borderId="0" xfId="1" applyFont="1" applyFill="1" applyBorder="1" applyAlignment="1">
      <alignment horizontal="left" vertical="top"/>
    </xf>
    <xf numFmtId="44" fontId="3" fillId="0" borderId="0" xfId="1" applyFont="1" applyBorder="1" applyAlignment="1">
      <alignment horizontal="left" vertical="top"/>
    </xf>
    <xf numFmtId="15" fontId="3" fillId="0" borderId="0" xfId="0" applyNumberFormat="1" applyFont="1" applyAlignment="1">
      <alignment horizontal="left" vertical="top"/>
    </xf>
    <xf numFmtId="0" fontId="3" fillId="0" borderId="0" xfId="0" applyFont="1" applyAlignment="1" applyProtection="1">
      <alignment horizontal="left" vertical="top"/>
      <protection locked="0"/>
    </xf>
    <xf numFmtId="0" fontId="3" fillId="0" borderId="0" xfId="0" applyFont="1" applyAlignment="1">
      <alignment horizontal="center" vertical="top"/>
    </xf>
    <xf numFmtId="44" fontId="3" fillId="0" borderId="0" xfId="1" applyFont="1" applyAlignment="1">
      <alignment horizontal="left" vertical="top"/>
    </xf>
    <xf numFmtId="0" fontId="3" fillId="0" borderId="0" xfId="0" applyFont="1"/>
    <xf numFmtId="0" fontId="3" fillId="3" borderId="0" xfId="0" applyFont="1" applyFill="1"/>
    <xf numFmtId="0" fontId="0" fillId="3" borderId="0" xfId="0" applyFill="1"/>
    <xf numFmtId="0" fontId="4" fillId="5" borderId="1" xfId="0" applyFont="1" applyFill="1" applyBorder="1" applyAlignment="1">
      <alignment horizontal="center" vertical="center" wrapText="1"/>
    </xf>
    <xf numFmtId="0" fontId="0" fillId="5" borderId="0" xfId="0" applyFill="1" applyAlignment="1">
      <alignment horizontal="left" vertical="top"/>
    </xf>
    <xf numFmtId="0" fontId="3" fillId="5" borderId="0" xfId="0" applyFont="1" applyFill="1" applyAlignment="1">
      <alignment horizontal="left" vertical="top"/>
    </xf>
    <xf numFmtId="0" fontId="0" fillId="5" borderId="0" xfId="0" applyFill="1"/>
    <xf numFmtId="0" fontId="3" fillId="3" borderId="0" xfId="0" applyFont="1" applyFill="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0" xfId="0" applyFont="1" applyFill="1" applyAlignment="1">
      <alignment horizontal="left"/>
    </xf>
    <xf numFmtId="0" fontId="3" fillId="3" borderId="0" xfId="0" applyFont="1" applyFill="1" applyAlignment="1">
      <alignment horizontal="left" wrapText="1"/>
    </xf>
    <xf numFmtId="0" fontId="3" fillId="3" borderId="0" xfId="0" applyFont="1" applyFill="1" applyAlignment="1">
      <alignment wrapText="1"/>
    </xf>
    <xf numFmtId="0" fontId="7" fillId="6" borderId="0" xfId="4" applyFill="1"/>
    <xf numFmtId="0" fontId="9" fillId="0" borderId="0" xfId="0" applyFont="1" applyAlignment="1">
      <alignment wrapText="1"/>
    </xf>
    <xf numFmtId="0" fontId="10" fillId="6" borderId="0" xfId="4" applyFont="1" applyFill="1" applyAlignment="1">
      <alignment horizontal="center" wrapText="1"/>
    </xf>
    <xf numFmtId="44" fontId="0" fillId="0" borderId="0" xfId="0" applyNumberFormat="1"/>
    <xf numFmtId="44" fontId="0" fillId="3" borderId="0" xfId="0" applyNumberFormat="1" applyFill="1"/>
    <xf numFmtId="10" fontId="0" fillId="3" borderId="0" xfId="2" applyNumberFormat="1" applyFont="1" applyFill="1"/>
    <xf numFmtId="44" fontId="0" fillId="3" borderId="5" xfId="1" applyFont="1" applyFill="1" applyBorder="1"/>
    <xf numFmtId="0" fontId="0" fillId="7" borderId="0" xfId="0" applyFill="1"/>
    <xf numFmtId="44" fontId="0" fillId="7" borderId="0" xfId="0" applyNumberFormat="1" applyFill="1"/>
    <xf numFmtId="0" fontId="4" fillId="4" borderId="0" xfId="0" applyFont="1" applyFill="1" applyAlignment="1">
      <alignment vertical="center"/>
    </xf>
    <xf numFmtId="44" fontId="4" fillId="4" borderId="0" xfId="0" applyNumberFormat="1" applyFont="1" applyFill="1" applyAlignment="1">
      <alignment vertical="center"/>
    </xf>
    <xf numFmtId="10" fontId="4" fillId="4" borderId="0" xfId="0" applyNumberFormat="1" applyFont="1" applyFill="1" applyAlignment="1">
      <alignment vertical="center"/>
    </xf>
    <xf numFmtId="44" fontId="4" fillId="4" borderId="5" xfId="1" applyFont="1" applyFill="1" applyBorder="1" applyAlignment="1">
      <alignment vertical="center"/>
    </xf>
    <xf numFmtId="0" fontId="4" fillId="0" borderId="0" xfId="0" applyFont="1" applyAlignment="1">
      <alignment vertical="center"/>
    </xf>
    <xf numFmtId="44" fontId="3" fillId="0" borderId="0" xfId="1" applyFont="1"/>
    <xf numFmtId="0" fontId="3" fillId="5" borderId="0" xfId="0" applyFont="1" applyFill="1"/>
    <xf numFmtId="0" fontId="3" fillId="0" borderId="0" xfId="0" applyFont="1" applyAlignment="1">
      <alignment wrapText="1"/>
    </xf>
    <xf numFmtId="0" fontId="3" fillId="0" borderId="0" xfId="0" applyFont="1" applyAlignment="1" applyProtection="1">
      <alignment vertical="top" wrapText="1"/>
      <protection locked="0"/>
    </xf>
    <xf numFmtId="0" fontId="3" fillId="0" borderId="0" xfId="0" applyFont="1" applyAlignment="1" applyProtection="1">
      <alignment horizontal="center" vertical="top" wrapText="1"/>
      <protection locked="0"/>
    </xf>
    <xf numFmtId="0" fontId="3" fillId="0" borderId="0" xfId="0" applyFont="1" applyAlignment="1">
      <alignment vertical="top"/>
    </xf>
    <xf numFmtId="0" fontId="8" fillId="6" borderId="2" xfId="4" applyFont="1" applyFill="1" applyBorder="1" applyAlignment="1">
      <alignment horizontal="center" vertical="center" wrapText="1"/>
    </xf>
    <xf numFmtId="0" fontId="8" fillId="6" borderId="3" xfId="4" applyFont="1" applyFill="1" applyBorder="1" applyAlignment="1">
      <alignment horizontal="center" vertical="center" wrapText="1"/>
    </xf>
    <xf numFmtId="0" fontId="8" fillId="6" borderId="4" xfId="4" applyFont="1" applyFill="1" applyBorder="1" applyAlignment="1">
      <alignment horizontal="center" vertical="center" wrapText="1"/>
    </xf>
  </cellXfs>
  <cellStyles count="5">
    <cellStyle name="Currency" xfId="1" builtinId="4"/>
    <cellStyle name="Normal" xfId="0" builtinId="0"/>
    <cellStyle name="Normal 2" xfId="4" xr:uid="{CA87F1E8-0D33-404C-88B7-E3E6DE526EB6}"/>
    <cellStyle name="Normal_claims detail" xfId="3" xr:uid="{B9F65FC3-0EB5-45D2-9E70-168A29C71239}"/>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57150</xdr:rowOff>
    </xdr:from>
    <xdr:to>
      <xdr:col>9</xdr:col>
      <xdr:colOff>1152526</xdr:colOff>
      <xdr:row>0</xdr:row>
      <xdr:rowOff>857250</xdr:rowOff>
    </xdr:to>
    <xdr:sp macro="" textlink="">
      <xdr:nvSpPr>
        <xdr:cNvPr id="2" name="WordArt 1">
          <a:extLst>
            <a:ext uri="{FF2B5EF4-FFF2-40B4-BE49-F238E27FC236}">
              <a16:creationId xmlns:a16="http://schemas.microsoft.com/office/drawing/2014/main" id="{EA008534-DDEC-4F08-A3DB-EBBAB0086897}"/>
            </a:ext>
          </a:extLst>
        </xdr:cNvPr>
        <xdr:cNvSpPr>
          <a:spLocks noChangeArrowheads="1" noChangeShapeType="1" noTextEdit="1"/>
        </xdr:cNvSpPr>
      </xdr:nvSpPr>
      <xdr:spPr bwMode="auto">
        <a:xfrm>
          <a:off x="152401" y="57150"/>
          <a:ext cx="9077325" cy="800100"/>
        </a:xfrm>
        <a:prstGeom prst="rect">
          <a:avLst/>
        </a:prstGeom>
        <a:ln cmpd="dbl">
          <a:noFill/>
        </a:ln>
      </xdr:spPr>
      <xdr:txBody>
        <a:bodyPr vertOverflow="clip" wrap="none" lIns="91440" tIns="45720" rIns="91440" bIns="45720" fromWordArt="1" anchor="t">
          <a:prstTxWarp prst="textPlain">
            <a:avLst>
              <a:gd name="adj" fmla="val 50124"/>
            </a:avLst>
          </a:prstTxWarp>
        </a:bodyPr>
        <a:lstStyle/>
        <a:p>
          <a:pPr algn="ctr" rtl="0">
            <a:buNone/>
          </a:pPr>
          <a:r>
            <a:rPr lang="en-US" sz="3600" u="sng" strike="noStrike" kern="10" cap="small" spc="0">
              <a:ln w="9525">
                <a:solidFill>
                  <a:srgbClr val="000000"/>
                </a:solidFill>
                <a:round/>
                <a:headEnd/>
                <a:tailEnd/>
              </a:ln>
              <a:solidFill>
                <a:srgbClr val="FFFFFF"/>
              </a:solidFill>
              <a:latin typeface="Arial Black"/>
            </a:rPr>
            <a:t>GWC Calculation </a:t>
          </a:r>
        </a:p>
      </xdr:txBody>
    </xdr:sp>
    <xdr:clientData/>
  </xdr:twoCellAnchor>
  <xdr:twoCellAnchor>
    <xdr:from>
      <xdr:col>8</xdr:col>
      <xdr:colOff>415924</xdr:colOff>
      <xdr:row>1</xdr:row>
      <xdr:rowOff>843827</xdr:rowOff>
    </xdr:from>
    <xdr:to>
      <xdr:col>10</xdr:col>
      <xdr:colOff>642255</xdr:colOff>
      <xdr:row>2</xdr:row>
      <xdr:rowOff>34753</xdr:rowOff>
    </xdr:to>
    <xdr:sp macro="" textlink="">
      <xdr:nvSpPr>
        <xdr:cNvPr id="3" name="Text Box 2">
          <a:extLst>
            <a:ext uri="{FF2B5EF4-FFF2-40B4-BE49-F238E27FC236}">
              <a16:creationId xmlns:a16="http://schemas.microsoft.com/office/drawing/2014/main" id="{EC2A3417-8627-4FFF-8FB6-B5745AD8B44A}"/>
            </a:ext>
          </a:extLst>
        </xdr:cNvPr>
        <xdr:cNvSpPr txBox="1">
          <a:spLocks noChangeArrowheads="1"/>
        </xdr:cNvSpPr>
      </xdr:nvSpPr>
      <xdr:spPr bwMode="auto">
        <a:xfrm>
          <a:off x="7283449" y="1815377"/>
          <a:ext cx="2769506" cy="1624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 Material Cost - Part Markup - Core Amount</a:t>
          </a:r>
        </a:p>
      </xdr:txBody>
    </xdr:sp>
    <xdr:clientData/>
  </xdr:twoCellAnchor>
  <xdr:twoCellAnchor>
    <xdr:from>
      <xdr:col>9</xdr:col>
      <xdr:colOff>278230</xdr:colOff>
      <xdr:row>1</xdr:row>
      <xdr:rowOff>574247</xdr:rowOff>
    </xdr:from>
    <xdr:to>
      <xdr:col>11</xdr:col>
      <xdr:colOff>706855</xdr:colOff>
      <xdr:row>1</xdr:row>
      <xdr:rowOff>736172</xdr:rowOff>
    </xdr:to>
    <xdr:sp macro="" textlink="">
      <xdr:nvSpPr>
        <xdr:cNvPr id="4" name="Text Box 3">
          <a:extLst>
            <a:ext uri="{FF2B5EF4-FFF2-40B4-BE49-F238E27FC236}">
              <a16:creationId xmlns:a16="http://schemas.microsoft.com/office/drawing/2014/main" id="{558FEE2C-7F72-4FE1-928C-14D58397AF6F}"/>
            </a:ext>
          </a:extLst>
        </xdr:cNvPr>
        <xdr:cNvSpPr txBox="1">
          <a:spLocks noChangeArrowheads="1"/>
        </xdr:cNvSpPr>
      </xdr:nvSpPr>
      <xdr:spPr bwMode="auto">
        <a:xfrm>
          <a:off x="8355430" y="1545797"/>
          <a:ext cx="2952750"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Dealer Part Cost * FCSD Margin %</a:t>
          </a:r>
        </a:p>
      </xdr:txBody>
    </xdr:sp>
    <xdr:clientData/>
  </xdr:twoCellAnchor>
  <xdr:twoCellAnchor>
    <xdr:from>
      <xdr:col>11</xdr:col>
      <xdr:colOff>908122</xdr:colOff>
      <xdr:row>1</xdr:row>
      <xdr:rowOff>184442</xdr:rowOff>
    </xdr:from>
    <xdr:to>
      <xdr:col>13</xdr:col>
      <xdr:colOff>323742</xdr:colOff>
      <xdr:row>1</xdr:row>
      <xdr:rowOff>349034</xdr:rowOff>
    </xdr:to>
    <xdr:sp macro="" textlink="">
      <xdr:nvSpPr>
        <xdr:cNvPr id="5" name="Text Box 4">
          <a:extLst>
            <a:ext uri="{FF2B5EF4-FFF2-40B4-BE49-F238E27FC236}">
              <a16:creationId xmlns:a16="http://schemas.microsoft.com/office/drawing/2014/main" id="{FA3B3BDB-D6E8-455C-A462-43EE8DD188EB}"/>
            </a:ext>
          </a:extLst>
        </xdr:cNvPr>
        <xdr:cNvSpPr txBox="1">
          <a:spLocks noChangeArrowheads="1"/>
        </xdr:cNvSpPr>
      </xdr:nvSpPr>
      <xdr:spPr bwMode="auto">
        <a:xfrm>
          <a:off x="11509447" y="1155992"/>
          <a:ext cx="2244545" cy="164592"/>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 Agreed to Acceptance Factor</a:t>
          </a:r>
        </a:p>
      </xdr:txBody>
    </xdr:sp>
    <xdr:clientData/>
  </xdr:twoCellAnchor>
  <xdr:twoCellAnchor>
    <xdr:from>
      <xdr:col>10</xdr:col>
      <xdr:colOff>965677</xdr:colOff>
      <xdr:row>1</xdr:row>
      <xdr:rowOff>0</xdr:rowOff>
    </xdr:from>
    <xdr:to>
      <xdr:col>14</xdr:col>
      <xdr:colOff>734455</xdr:colOff>
      <xdr:row>1</xdr:row>
      <xdr:rowOff>161925</xdr:rowOff>
    </xdr:to>
    <xdr:sp macro="" textlink="">
      <xdr:nvSpPr>
        <xdr:cNvPr id="6" name="Text Box 5">
          <a:extLst>
            <a:ext uri="{FF2B5EF4-FFF2-40B4-BE49-F238E27FC236}">
              <a16:creationId xmlns:a16="http://schemas.microsoft.com/office/drawing/2014/main" id="{EDAF3450-7B79-48C4-95FC-A98C29C8135A}"/>
            </a:ext>
          </a:extLst>
        </xdr:cNvPr>
        <xdr:cNvSpPr txBox="1">
          <a:spLocks noChangeArrowheads="1"/>
        </xdr:cNvSpPr>
      </xdr:nvSpPr>
      <xdr:spPr bwMode="auto">
        <a:xfrm>
          <a:off x="10376377" y="971550"/>
          <a:ext cx="4397928"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=(Total Cost Gross - FCSD Margin - Core Amount ) * AF%</a:t>
          </a:r>
        </a:p>
      </xdr:txBody>
    </xdr:sp>
    <xdr:clientData/>
  </xdr:twoCellAnchor>
  <xdr:twoCellAnchor>
    <xdr:from>
      <xdr:col>14</xdr:col>
      <xdr:colOff>515298</xdr:colOff>
      <xdr:row>1</xdr:row>
      <xdr:rowOff>171450</xdr:rowOff>
    </xdr:from>
    <xdr:to>
      <xdr:col>14</xdr:col>
      <xdr:colOff>524823</xdr:colOff>
      <xdr:row>2</xdr:row>
      <xdr:rowOff>304800</xdr:rowOff>
    </xdr:to>
    <xdr:sp macro="" textlink="">
      <xdr:nvSpPr>
        <xdr:cNvPr id="7" name="Line 6">
          <a:extLst>
            <a:ext uri="{FF2B5EF4-FFF2-40B4-BE49-F238E27FC236}">
              <a16:creationId xmlns:a16="http://schemas.microsoft.com/office/drawing/2014/main" id="{DC50C61E-AD66-47A9-9A88-6145CBF1F976}"/>
            </a:ext>
          </a:extLst>
        </xdr:cNvPr>
        <xdr:cNvSpPr>
          <a:spLocks noChangeShapeType="1"/>
        </xdr:cNvSpPr>
      </xdr:nvSpPr>
      <xdr:spPr bwMode="auto">
        <a:xfrm flipH="1">
          <a:off x="14555148" y="1143000"/>
          <a:ext cx="9525" cy="1104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286701</xdr:colOff>
      <xdr:row>1</xdr:row>
      <xdr:rowOff>351367</xdr:rowOff>
    </xdr:from>
    <xdr:to>
      <xdr:col>13</xdr:col>
      <xdr:colOff>291990</xdr:colOff>
      <xdr:row>2</xdr:row>
      <xdr:rowOff>276224</xdr:rowOff>
    </xdr:to>
    <xdr:sp macro="" textlink="">
      <xdr:nvSpPr>
        <xdr:cNvPr id="8" name="Line 7">
          <a:extLst>
            <a:ext uri="{FF2B5EF4-FFF2-40B4-BE49-F238E27FC236}">
              <a16:creationId xmlns:a16="http://schemas.microsoft.com/office/drawing/2014/main" id="{CB8E13D0-1B3C-439E-B1D3-41850A52D037}"/>
            </a:ext>
          </a:extLst>
        </xdr:cNvPr>
        <xdr:cNvSpPr>
          <a:spLocks noChangeShapeType="1"/>
        </xdr:cNvSpPr>
      </xdr:nvSpPr>
      <xdr:spPr bwMode="auto">
        <a:xfrm flipH="1">
          <a:off x="13716951" y="1322917"/>
          <a:ext cx="5289" cy="89640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538666</xdr:colOff>
      <xdr:row>1</xdr:row>
      <xdr:rowOff>732367</xdr:rowOff>
    </xdr:from>
    <xdr:to>
      <xdr:col>11</xdr:col>
      <xdr:colOff>545988</xdr:colOff>
      <xdr:row>2</xdr:row>
      <xdr:rowOff>172507</xdr:rowOff>
    </xdr:to>
    <xdr:sp macro="" textlink="">
      <xdr:nvSpPr>
        <xdr:cNvPr id="9" name="Line 8">
          <a:extLst>
            <a:ext uri="{FF2B5EF4-FFF2-40B4-BE49-F238E27FC236}">
              <a16:creationId xmlns:a16="http://schemas.microsoft.com/office/drawing/2014/main" id="{CCCF48E5-0C80-4135-BAD0-0CCBD8819CDE}"/>
            </a:ext>
          </a:extLst>
        </xdr:cNvPr>
        <xdr:cNvSpPr>
          <a:spLocks noChangeShapeType="1"/>
        </xdr:cNvSpPr>
      </xdr:nvSpPr>
      <xdr:spPr bwMode="auto">
        <a:xfrm flipH="1">
          <a:off x="11139991" y="1703917"/>
          <a:ext cx="7322" cy="41169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601561</xdr:colOff>
      <xdr:row>2</xdr:row>
      <xdr:rowOff>40394</xdr:rowOff>
    </xdr:from>
    <xdr:to>
      <xdr:col>10</xdr:col>
      <xdr:colOff>603584</xdr:colOff>
      <xdr:row>2</xdr:row>
      <xdr:rowOff>245372</xdr:rowOff>
    </xdr:to>
    <xdr:sp macro="" textlink="">
      <xdr:nvSpPr>
        <xdr:cNvPr id="10" name="Line 9">
          <a:extLst>
            <a:ext uri="{FF2B5EF4-FFF2-40B4-BE49-F238E27FC236}">
              <a16:creationId xmlns:a16="http://schemas.microsoft.com/office/drawing/2014/main" id="{E7B2B052-9ADE-4B71-A897-2BB66E206A3F}"/>
            </a:ext>
          </a:extLst>
        </xdr:cNvPr>
        <xdr:cNvSpPr>
          <a:spLocks noChangeShapeType="1"/>
        </xdr:cNvSpPr>
      </xdr:nvSpPr>
      <xdr:spPr bwMode="auto">
        <a:xfrm>
          <a:off x="10012261" y="1983494"/>
          <a:ext cx="2023" cy="20497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1143407</xdr:colOff>
      <xdr:row>1</xdr:row>
      <xdr:rowOff>369651</xdr:rowOff>
    </xdr:from>
    <xdr:to>
      <xdr:col>12</xdr:col>
      <xdr:colOff>1011962</xdr:colOff>
      <xdr:row>1</xdr:row>
      <xdr:rowOff>531576</xdr:rowOff>
    </xdr:to>
    <xdr:sp macro="" textlink="">
      <xdr:nvSpPr>
        <xdr:cNvPr id="11" name="Text Box 3">
          <a:extLst>
            <a:ext uri="{FF2B5EF4-FFF2-40B4-BE49-F238E27FC236}">
              <a16:creationId xmlns:a16="http://schemas.microsoft.com/office/drawing/2014/main" id="{66BAA3E9-288D-4A5A-A03A-B15AE8CB45E5}"/>
            </a:ext>
          </a:extLst>
        </xdr:cNvPr>
        <xdr:cNvSpPr txBox="1">
          <a:spLocks noChangeArrowheads="1"/>
        </xdr:cNvSpPr>
      </xdr:nvSpPr>
      <xdr:spPr bwMode="auto">
        <a:xfrm>
          <a:off x="9220607" y="1341201"/>
          <a:ext cx="3649980"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 Cost Gross - FCSD Margin - Core Amount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774501</xdr:colOff>
      <xdr:row>1</xdr:row>
      <xdr:rowOff>541867</xdr:rowOff>
    </xdr:from>
    <xdr:to>
      <xdr:col>12</xdr:col>
      <xdr:colOff>788346</xdr:colOff>
      <xdr:row>2</xdr:row>
      <xdr:rowOff>142875</xdr:rowOff>
    </xdr:to>
    <xdr:sp macro="" textlink="">
      <xdr:nvSpPr>
        <xdr:cNvPr id="12" name="Line 8">
          <a:extLst>
            <a:ext uri="{FF2B5EF4-FFF2-40B4-BE49-F238E27FC236}">
              <a16:creationId xmlns:a16="http://schemas.microsoft.com/office/drawing/2014/main" id="{CA69FACB-EA85-487A-9B89-75F5795BD254}"/>
            </a:ext>
          </a:extLst>
        </xdr:cNvPr>
        <xdr:cNvSpPr>
          <a:spLocks noChangeShapeType="1"/>
        </xdr:cNvSpPr>
      </xdr:nvSpPr>
      <xdr:spPr bwMode="auto">
        <a:xfrm>
          <a:off x="12633126" y="1513417"/>
          <a:ext cx="13845" cy="57255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payn\AppData\Local\Microsoft\Windows\INetCache\Content.Outlook\LAAH64FU\6001367-265-GWC_SCHRADER_TPMS_2011-22_Feb-23-Apr-23.xlsm" TargetMode="External"/><Relationship Id="rId1" Type="http://schemas.openxmlformats.org/officeDocument/2006/relationships/externalLinkPath" Target="/Users/jpayn/AppData/Local/Microsoft/Windows/INetCache/Content.Outlook/LAAH64FU/6001367-265-GWC_SCHRADER_TPMS_2011-22_Feb-23-Apr-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iteria"/>
      <sheetName val="claims detail"/>
      <sheetName val="Debit"/>
      <sheetName val="AF 5050"/>
      <sheetName val="AF Negotiated"/>
      <sheetName val="AFW"/>
      <sheetName val="Letters"/>
      <sheetName val="Input"/>
    </sheetNames>
    <sheetDataSet>
      <sheetData sheetId="0"/>
      <sheetData sheetId="1">
        <row r="2">
          <cell r="C2">
            <v>70.94</v>
          </cell>
          <cell r="D2">
            <v>128.94</v>
          </cell>
          <cell r="E2">
            <v>36.840000000000003</v>
          </cell>
          <cell r="F2">
            <v>0</v>
          </cell>
          <cell r="G2">
            <v>0</v>
          </cell>
          <cell r="H2">
            <v>0</v>
          </cell>
          <cell r="I2">
            <v>0</v>
          </cell>
          <cell r="J2">
            <v>199.88</v>
          </cell>
        </row>
        <row r="3">
          <cell r="C3">
            <v>35.47</v>
          </cell>
          <cell r="D3">
            <v>64.47</v>
          </cell>
          <cell r="E3">
            <v>18.420000000000002</v>
          </cell>
          <cell r="F3">
            <v>2.59</v>
          </cell>
          <cell r="G3">
            <v>0</v>
          </cell>
          <cell r="H3">
            <v>0</v>
          </cell>
          <cell r="I3">
            <v>0</v>
          </cell>
          <cell r="J3">
            <v>99.94</v>
          </cell>
        </row>
        <row r="4">
          <cell r="C4">
            <v>35.47</v>
          </cell>
          <cell r="D4">
            <v>64.47</v>
          </cell>
          <cell r="E4">
            <v>18.420000000000002</v>
          </cell>
          <cell r="F4">
            <v>2.91</v>
          </cell>
          <cell r="G4">
            <v>0</v>
          </cell>
          <cell r="H4">
            <v>0</v>
          </cell>
          <cell r="I4">
            <v>0</v>
          </cell>
          <cell r="J4">
            <v>99.94</v>
          </cell>
        </row>
        <row r="5">
          <cell r="C5">
            <v>35.47</v>
          </cell>
          <cell r="D5">
            <v>64.47</v>
          </cell>
          <cell r="E5">
            <v>18.420000000000002</v>
          </cell>
          <cell r="F5">
            <v>18.0531570986</v>
          </cell>
          <cell r="G5">
            <v>0</v>
          </cell>
          <cell r="H5">
            <v>0</v>
          </cell>
          <cell r="I5">
            <v>0</v>
          </cell>
          <cell r="J5">
            <v>99.94</v>
          </cell>
        </row>
        <row r="6">
          <cell r="C6">
            <v>35.47</v>
          </cell>
          <cell r="D6">
            <v>64.47</v>
          </cell>
          <cell r="E6">
            <v>18.420000000000002</v>
          </cell>
          <cell r="F6">
            <v>0</v>
          </cell>
          <cell r="G6">
            <v>0</v>
          </cell>
          <cell r="H6">
            <v>0</v>
          </cell>
          <cell r="I6">
            <v>0</v>
          </cell>
          <cell r="J6">
            <v>99.94</v>
          </cell>
        </row>
        <row r="7">
          <cell r="C7">
            <v>70.94</v>
          </cell>
          <cell r="D7">
            <v>128.94</v>
          </cell>
          <cell r="E7">
            <v>36.840000000000003</v>
          </cell>
          <cell r="F7">
            <v>12.920017440000001</v>
          </cell>
          <cell r="G7">
            <v>0</v>
          </cell>
          <cell r="H7">
            <v>0</v>
          </cell>
          <cell r="I7">
            <v>0</v>
          </cell>
          <cell r="J7">
            <v>199.88</v>
          </cell>
        </row>
        <row r="8">
          <cell r="C8">
            <v>35.47</v>
          </cell>
          <cell r="D8">
            <v>64.47</v>
          </cell>
          <cell r="E8">
            <v>18.420000000000002</v>
          </cell>
          <cell r="F8">
            <v>0</v>
          </cell>
          <cell r="G8">
            <v>0</v>
          </cell>
          <cell r="H8">
            <v>0</v>
          </cell>
          <cell r="I8">
            <v>0</v>
          </cell>
          <cell r="J8">
            <v>99.94</v>
          </cell>
        </row>
        <row r="9">
          <cell r="C9">
            <v>35.47</v>
          </cell>
          <cell r="D9">
            <v>64.47</v>
          </cell>
          <cell r="E9">
            <v>18.420000000000002</v>
          </cell>
          <cell r="F9">
            <v>0</v>
          </cell>
          <cell r="G9">
            <v>0</v>
          </cell>
          <cell r="H9">
            <v>0</v>
          </cell>
          <cell r="I9">
            <v>0</v>
          </cell>
          <cell r="J9">
            <v>99.94</v>
          </cell>
        </row>
        <row r="10">
          <cell r="C10">
            <v>35.47</v>
          </cell>
          <cell r="D10">
            <v>64.47</v>
          </cell>
          <cell r="E10">
            <v>18.420000000000002</v>
          </cell>
          <cell r="F10">
            <v>0</v>
          </cell>
          <cell r="G10">
            <v>0</v>
          </cell>
          <cell r="H10">
            <v>0</v>
          </cell>
          <cell r="I10">
            <v>0</v>
          </cell>
          <cell r="J10">
            <v>99.94</v>
          </cell>
        </row>
        <row r="11">
          <cell r="C11">
            <v>35.47</v>
          </cell>
          <cell r="D11">
            <v>64.47</v>
          </cell>
          <cell r="E11">
            <v>18.420000000000002</v>
          </cell>
          <cell r="F11">
            <v>2.2599999999999998</v>
          </cell>
          <cell r="G11">
            <v>0</v>
          </cell>
          <cell r="H11">
            <v>0</v>
          </cell>
          <cell r="I11">
            <v>0</v>
          </cell>
          <cell r="J11">
            <v>99.94</v>
          </cell>
        </row>
        <row r="12">
          <cell r="C12">
            <v>35.47</v>
          </cell>
          <cell r="D12">
            <v>64.47</v>
          </cell>
          <cell r="E12">
            <v>18.420000000000002</v>
          </cell>
          <cell r="F12">
            <v>0</v>
          </cell>
          <cell r="G12">
            <v>0</v>
          </cell>
          <cell r="H12">
            <v>0</v>
          </cell>
          <cell r="I12">
            <v>0</v>
          </cell>
          <cell r="J12">
            <v>99.94</v>
          </cell>
        </row>
        <row r="13">
          <cell r="C13">
            <v>35.47</v>
          </cell>
          <cell r="D13">
            <v>64.47</v>
          </cell>
          <cell r="E13">
            <v>18.420000000000002</v>
          </cell>
          <cell r="F13">
            <v>0</v>
          </cell>
          <cell r="G13">
            <v>0</v>
          </cell>
          <cell r="H13">
            <v>0</v>
          </cell>
          <cell r="I13">
            <v>0</v>
          </cell>
          <cell r="J13">
            <v>99.94</v>
          </cell>
        </row>
        <row r="14">
          <cell r="C14">
            <v>35.47</v>
          </cell>
          <cell r="D14">
            <v>64.47</v>
          </cell>
          <cell r="E14">
            <v>18.420000000000002</v>
          </cell>
          <cell r="F14">
            <v>4.8537951624</v>
          </cell>
          <cell r="G14">
            <v>0</v>
          </cell>
          <cell r="H14">
            <v>0</v>
          </cell>
          <cell r="I14">
            <v>0</v>
          </cell>
          <cell r="J14">
            <v>99.94</v>
          </cell>
        </row>
        <row r="15">
          <cell r="C15">
            <v>35.47</v>
          </cell>
          <cell r="D15">
            <v>64.47</v>
          </cell>
          <cell r="E15">
            <v>18.420000000000002</v>
          </cell>
          <cell r="F15">
            <v>0</v>
          </cell>
          <cell r="G15">
            <v>0</v>
          </cell>
          <cell r="H15">
            <v>0</v>
          </cell>
          <cell r="I15">
            <v>0</v>
          </cell>
          <cell r="J15">
            <v>99.94</v>
          </cell>
        </row>
        <row r="16">
          <cell r="C16">
            <v>35.47</v>
          </cell>
          <cell r="D16">
            <v>64.47</v>
          </cell>
          <cell r="E16">
            <v>18.420000000000002</v>
          </cell>
          <cell r="F16">
            <v>6.4488316230000002</v>
          </cell>
          <cell r="G16">
            <v>0</v>
          </cell>
          <cell r="H16">
            <v>0</v>
          </cell>
          <cell r="I16">
            <v>0</v>
          </cell>
          <cell r="J16">
            <v>99.94</v>
          </cell>
        </row>
        <row r="17">
          <cell r="C17">
            <v>35.47</v>
          </cell>
          <cell r="D17">
            <v>64.47</v>
          </cell>
          <cell r="E17">
            <v>18.420000000000002</v>
          </cell>
          <cell r="F17">
            <v>5.2888051061999999</v>
          </cell>
          <cell r="G17">
            <v>0</v>
          </cell>
          <cell r="H17">
            <v>0</v>
          </cell>
          <cell r="I17">
            <v>0</v>
          </cell>
          <cell r="J17">
            <v>99.94</v>
          </cell>
        </row>
        <row r="18">
          <cell r="C18">
            <v>70.94</v>
          </cell>
          <cell r="D18">
            <v>128.94</v>
          </cell>
          <cell r="E18">
            <v>36.840000000000003</v>
          </cell>
          <cell r="F18">
            <v>14.802229071599999</v>
          </cell>
          <cell r="G18">
            <v>0</v>
          </cell>
          <cell r="H18">
            <v>0</v>
          </cell>
          <cell r="I18">
            <v>0</v>
          </cell>
          <cell r="J18">
            <v>199.88</v>
          </cell>
        </row>
        <row r="19">
          <cell r="C19">
            <v>35.47</v>
          </cell>
          <cell r="D19">
            <v>64.47</v>
          </cell>
          <cell r="E19">
            <v>18.420000000000002</v>
          </cell>
          <cell r="F19">
            <v>8.4038840712000002</v>
          </cell>
          <cell r="G19">
            <v>0</v>
          </cell>
          <cell r="H19">
            <v>0</v>
          </cell>
          <cell r="I19">
            <v>0</v>
          </cell>
          <cell r="J19">
            <v>99.94</v>
          </cell>
        </row>
        <row r="20">
          <cell r="C20">
            <v>35.47</v>
          </cell>
          <cell r="D20">
            <v>64.47</v>
          </cell>
          <cell r="E20">
            <v>18.420000000000002</v>
          </cell>
          <cell r="F20">
            <v>0</v>
          </cell>
          <cell r="G20">
            <v>0</v>
          </cell>
          <cell r="H20">
            <v>0</v>
          </cell>
          <cell r="I20">
            <v>0</v>
          </cell>
          <cell r="J20">
            <v>99.94</v>
          </cell>
        </row>
        <row r="21">
          <cell r="C21">
            <v>35.47</v>
          </cell>
          <cell r="D21">
            <v>64.47</v>
          </cell>
          <cell r="E21">
            <v>18.420000000000002</v>
          </cell>
          <cell r="F21">
            <v>144</v>
          </cell>
          <cell r="G21">
            <v>0</v>
          </cell>
          <cell r="H21">
            <v>0</v>
          </cell>
          <cell r="I21">
            <v>0</v>
          </cell>
          <cell r="J21">
            <v>99.94</v>
          </cell>
        </row>
        <row r="22">
          <cell r="C22">
            <v>70.94</v>
          </cell>
          <cell r="D22">
            <v>128.94</v>
          </cell>
          <cell r="E22">
            <v>36.840000000000003</v>
          </cell>
          <cell r="F22">
            <v>0</v>
          </cell>
          <cell r="G22">
            <v>0</v>
          </cell>
          <cell r="H22">
            <v>0</v>
          </cell>
          <cell r="I22">
            <v>0</v>
          </cell>
          <cell r="J22">
            <v>199.88</v>
          </cell>
        </row>
        <row r="23">
          <cell r="C23">
            <v>35.47</v>
          </cell>
          <cell r="D23">
            <v>64.47</v>
          </cell>
          <cell r="E23">
            <v>18.420000000000002</v>
          </cell>
          <cell r="F23">
            <v>14.009541323400001</v>
          </cell>
          <cell r="G23">
            <v>0</v>
          </cell>
          <cell r="H23">
            <v>0</v>
          </cell>
          <cell r="I23">
            <v>0</v>
          </cell>
          <cell r="J23">
            <v>99.94</v>
          </cell>
        </row>
        <row r="24">
          <cell r="C24">
            <v>35.47</v>
          </cell>
          <cell r="D24">
            <v>64.47</v>
          </cell>
          <cell r="E24">
            <v>18.420000000000002</v>
          </cell>
          <cell r="F24">
            <v>5.6017069955999998</v>
          </cell>
          <cell r="G24">
            <v>0</v>
          </cell>
          <cell r="H24">
            <v>0</v>
          </cell>
          <cell r="I24">
            <v>0</v>
          </cell>
          <cell r="J24">
            <v>99.94</v>
          </cell>
        </row>
        <row r="25">
          <cell r="C25">
            <v>35.47</v>
          </cell>
          <cell r="D25">
            <v>64.47</v>
          </cell>
          <cell r="E25">
            <v>18.420000000000002</v>
          </cell>
          <cell r="F25">
            <v>5.3193321198000003</v>
          </cell>
          <cell r="G25">
            <v>0</v>
          </cell>
          <cell r="H25">
            <v>0</v>
          </cell>
          <cell r="I25">
            <v>0</v>
          </cell>
          <cell r="J25">
            <v>99.94</v>
          </cell>
        </row>
        <row r="26">
          <cell r="C26">
            <v>35.47</v>
          </cell>
          <cell r="D26">
            <v>64.47</v>
          </cell>
          <cell r="E26">
            <v>18.420000000000002</v>
          </cell>
          <cell r="F26">
            <v>0</v>
          </cell>
          <cell r="G26">
            <v>0</v>
          </cell>
          <cell r="H26">
            <v>0</v>
          </cell>
          <cell r="I26">
            <v>0</v>
          </cell>
          <cell r="J26">
            <v>99.94</v>
          </cell>
        </row>
        <row r="27">
          <cell r="C27">
            <v>35.47</v>
          </cell>
          <cell r="D27">
            <v>64.47</v>
          </cell>
          <cell r="E27">
            <v>18.420000000000002</v>
          </cell>
          <cell r="F27">
            <v>0</v>
          </cell>
          <cell r="G27">
            <v>0</v>
          </cell>
          <cell r="H27">
            <v>0</v>
          </cell>
          <cell r="I27">
            <v>0</v>
          </cell>
          <cell r="J27">
            <v>99.94</v>
          </cell>
        </row>
        <row r="28">
          <cell r="C28">
            <v>35.47</v>
          </cell>
          <cell r="D28">
            <v>64.47</v>
          </cell>
          <cell r="E28">
            <v>18.420000000000002</v>
          </cell>
          <cell r="F28">
            <v>0</v>
          </cell>
          <cell r="G28">
            <v>0</v>
          </cell>
          <cell r="H28">
            <v>0</v>
          </cell>
          <cell r="I28">
            <v>0</v>
          </cell>
          <cell r="J28">
            <v>99.94</v>
          </cell>
        </row>
        <row r="29">
          <cell r="C29">
            <v>35.47</v>
          </cell>
          <cell r="D29">
            <v>64.47</v>
          </cell>
          <cell r="E29">
            <v>18.420000000000002</v>
          </cell>
          <cell r="F29">
            <v>0</v>
          </cell>
          <cell r="G29">
            <v>0</v>
          </cell>
          <cell r="H29">
            <v>0</v>
          </cell>
          <cell r="I29">
            <v>0</v>
          </cell>
          <cell r="J29">
            <v>99.94</v>
          </cell>
        </row>
        <row r="30">
          <cell r="C30">
            <v>35.47</v>
          </cell>
          <cell r="D30">
            <v>64.47</v>
          </cell>
          <cell r="E30">
            <v>18.420000000000002</v>
          </cell>
          <cell r="F30">
            <v>0</v>
          </cell>
          <cell r="G30">
            <v>0</v>
          </cell>
          <cell r="H30">
            <v>0</v>
          </cell>
          <cell r="I30">
            <v>0</v>
          </cell>
          <cell r="J30">
            <v>99.94</v>
          </cell>
        </row>
        <row r="31">
          <cell r="C31">
            <v>35.47</v>
          </cell>
          <cell r="D31">
            <v>64.47</v>
          </cell>
          <cell r="E31">
            <v>18.420000000000002</v>
          </cell>
          <cell r="F31">
            <v>0</v>
          </cell>
          <cell r="G31">
            <v>0</v>
          </cell>
          <cell r="H31">
            <v>0</v>
          </cell>
          <cell r="I31">
            <v>0</v>
          </cell>
          <cell r="J31">
            <v>99.94</v>
          </cell>
        </row>
        <row r="32">
          <cell r="C32">
            <v>35.47</v>
          </cell>
          <cell r="D32">
            <v>64.47</v>
          </cell>
          <cell r="E32">
            <v>18.420000000000002</v>
          </cell>
          <cell r="F32">
            <v>0</v>
          </cell>
          <cell r="G32">
            <v>0</v>
          </cell>
          <cell r="H32">
            <v>0</v>
          </cell>
          <cell r="I32">
            <v>0</v>
          </cell>
          <cell r="J32">
            <v>99.94</v>
          </cell>
        </row>
        <row r="33">
          <cell r="C33">
            <v>35.47</v>
          </cell>
          <cell r="D33">
            <v>64.47</v>
          </cell>
          <cell r="E33">
            <v>18.420000000000002</v>
          </cell>
          <cell r="F33">
            <v>0</v>
          </cell>
          <cell r="G33">
            <v>0</v>
          </cell>
          <cell r="H33">
            <v>0</v>
          </cell>
          <cell r="I33">
            <v>0</v>
          </cell>
          <cell r="J33">
            <v>99.94</v>
          </cell>
        </row>
        <row r="34">
          <cell r="C34">
            <v>70.94</v>
          </cell>
          <cell r="D34">
            <v>128.94</v>
          </cell>
          <cell r="E34">
            <v>36.840000000000003</v>
          </cell>
          <cell r="F34">
            <v>11.7452684826</v>
          </cell>
          <cell r="G34">
            <v>0</v>
          </cell>
          <cell r="H34">
            <v>0</v>
          </cell>
          <cell r="I34">
            <v>0</v>
          </cell>
          <cell r="J34">
            <v>199.88</v>
          </cell>
        </row>
        <row r="35">
          <cell r="C35">
            <v>35.47</v>
          </cell>
          <cell r="D35">
            <v>64.47</v>
          </cell>
          <cell r="E35">
            <v>18.420000000000002</v>
          </cell>
          <cell r="F35">
            <v>0</v>
          </cell>
          <cell r="G35">
            <v>0</v>
          </cell>
          <cell r="H35">
            <v>0</v>
          </cell>
          <cell r="I35">
            <v>0</v>
          </cell>
          <cell r="J35">
            <v>99.94</v>
          </cell>
        </row>
        <row r="36">
          <cell r="C36">
            <v>35.47</v>
          </cell>
          <cell r="D36">
            <v>64.47</v>
          </cell>
          <cell r="E36">
            <v>18.420000000000002</v>
          </cell>
          <cell r="F36">
            <v>0</v>
          </cell>
          <cell r="G36">
            <v>0</v>
          </cell>
          <cell r="H36">
            <v>0</v>
          </cell>
          <cell r="I36">
            <v>0</v>
          </cell>
          <cell r="J36">
            <v>99.94</v>
          </cell>
        </row>
        <row r="37">
          <cell r="C37">
            <v>35.47</v>
          </cell>
          <cell r="D37">
            <v>64.47</v>
          </cell>
          <cell r="E37">
            <v>18.420000000000002</v>
          </cell>
          <cell r="F37">
            <v>15.675621483600001</v>
          </cell>
          <cell r="G37">
            <v>0</v>
          </cell>
          <cell r="H37">
            <v>0</v>
          </cell>
          <cell r="I37">
            <v>0</v>
          </cell>
          <cell r="J37">
            <v>99.94</v>
          </cell>
        </row>
        <row r="38">
          <cell r="C38">
            <v>35.47</v>
          </cell>
          <cell r="D38">
            <v>64.47</v>
          </cell>
          <cell r="E38">
            <v>18.420000000000002</v>
          </cell>
          <cell r="F38">
            <v>8.8909927110000009</v>
          </cell>
          <cell r="G38">
            <v>0</v>
          </cell>
          <cell r="H38">
            <v>0</v>
          </cell>
          <cell r="I38">
            <v>0</v>
          </cell>
          <cell r="J38">
            <v>99.94</v>
          </cell>
        </row>
        <row r="39">
          <cell r="C39">
            <v>35.47</v>
          </cell>
          <cell r="D39">
            <v>64.47</v>
          </cell>
          <cell r="E39">
            <v>18.420000000000002</v>
          </cell>
          <cell r="F39">
            <v>0</v>
          </cell>
          <cell r="G39">
            <v>0</v>
          </cell>
          <cell r="H39">
            <v>0</v>
          </cell>
          <cell r="I39">
            <v>0</v>
          </cell>
          <cell r="J39">
            <v>99.94</v>
          </cell>
        </row>
        <row r="40">
          <cell r="C40">
            <v>35.47</v>
          </cell>
          <cell r="D40">
            <v>64.47</v>
          </cell>
          <cell r="E40">
            <v>18.420000000000002</v>
          </cell>
          <cell r="F40">
            <v>0</v>
          </cell>
          <cell r="G40">
            <v>0</v>
          </cell>
          <cell r="H40">
            <v>0</v>
          </cell>
          <cell r="I40">
            <v>0</v>
          </cell>
          <cell r="J40">
            <v>99.94</v>
          </cell>
        </row>
        <row r="41">
          <cell r="C41">
            <v>35.47</v>
          </cell>
          <cell r="D41">
            <v>64.47</v>
          </cell>
          <cell r="E41">
            <v>18.420000000000002</v>
          </cell>
          <cell r="F41">
            <v>0</v>
          </cell>
          <cell r="G41">
            <v>0</v>
          </cell>
          <cell r="H41">
            <v>0</v>
          </cell>
          <cell r="I41">
            <v>0</v>
          </cell>
          <cell r="J41">
            <v>99.94</v>
          </cell>
        </row>
        <row r="42">
          <cell r="C42">
            <v>35.47</v>
          </cell>
          <cell r="D42">
            <v>64.47</v>
          </cell>
          <cell r="E42">
            <v>18.420000000000002</v>
          </cell>
          <cell r="F42">
            <v>14.520527278399999</v>
          </cell>
          <cell r="G42">
            <v>0</v>
          </cell>
          <cell r="H42">
            <v>0</v>
          </cell>
          <cell r="I42">
            <v>0</v>
          </cell>
          <cell r="J42">
            <v>99.94</v>
          </cell>
        </row>
        <row r="43">
          <cell r="C43">
            <v>35.47</v>
          </cell>
          <cell r="D43">
            <v>64.47</v>
          </cell>
          <cell r="E43">
            <v>18.420000000000002</v>
          </cell>
          <cell r="F43">
            <v>0</v>
          </cell>
          <cell r="G43">
            <v>0</v>
          </cell>
          <cell r="H43">
            <v>0</v>
          </cell>
          <cell r="I43">
            <v>0</v>
          </cell>
          <cell r="J43">
            <v>99.94</v>
          </cell>
        </row>
        <row r="44">
          <cell r="C44">
            <v>35.47</v>
          </cell>
          <cell r="D44">
            <v>64.47</v>
          </cell>
          <cell r="E44">
            <v>18.420000000000002</v>
          </cell>
          <cell r="F44">
            <v>7.0822671552000003</v>
          </cell>
          <cell r="G44">
            <v>0</v>
          </cell>
          <cell r="H44">
            <v>0</v>
          </cell>
          <cell r="I44">
            <v>0</v>
          </cell>
          <cell r="J44">
            <v>99.94</v>
          </cell>
        </row>
        <row r="45">
          <cell r="C45">
            <v>35.47</v>
          </cell>
          <cell r="D45">
            <v>64.47</v>
          </cell>
          <cell r="E45">
            <v>18.420000000000002</v>
          </cell>
          <cell r="F45">
            <v>5.4338084208000001</v>
          </cell>
          <cell r="G45">
            <v>0</v>
          </cell>
          <cell r="H45">
            <v>0</v>
          </cell>
          <cell r="I45">
            <v>0</v>
          </cell>
          <cell r="J45">
            <v>99.94</v>
          </cell>
        </row>
        <row r="46">
          <cell r="C46">
            <v>35.47</v>
          </cell>
          <cell r="D46">
            <v>64.47</v>
          </cell>
          <cell r="E46">
            <v>18.420000000000002</v>
          </cell>
          <cell r="F46">
            <v>0</v>
          </cell>
          <cell r="G46">
            <v>0</v>
          </cell>
          <cell r="H46">
            <v>0</v>
          </cell>
          <cell r="I46">
            <v>0</v>
          </cell>
          <cell r="J46">
            <v>99.94</v>
          </cell>
        </row>
        <row r="47">
          <cell r="C47">
            <v>35.47</v>
          </cell>
          <cell r="D47">
            <v>64.47</v>
          </cell>
          <cell r="E47">
            <v>18.420000000000002</v>
          </cell>
          <cell r="F47">
            <v>15.6547339216</v>
          </cell>
          <cell r="G47">
            <v>0</v>
          </cell>
          <cell r="H47">
            <v>0</v>
          </cell>
          <cell r="I47">
            <v>0</v>
          </cell>
          <cell r="J47">
            <v>99.94</v>
          </cell>
        </row>
        <row r="48">
          <cell r="C48">
            <v>35.47</v>
          </cell>
          <cell r="D48">
            <v>64.47</v>
          </cell>
          <cell r="E48">
            <v>18.420000000000002</v>
          </cell>
          <cell r="F48">
            <v>0</v>
          </cell>
          <cell r="G48">
            <v>0</v>
          </cell>
          <cell r="H48">
            <v>0</v>
          </cell>
          <cell r="I48">
            <v>0</v>
          </cell>
          <cell r="J48">
            <v>99.94</v>
          </cell>
        </row>
        <row r="49">
          <cell r="C49">
            <v>35.47</v>
          </cell>
          <cell r="D49">
            <v>64.47</v>
          </cell>
          <cell r="E49">
            <v>18.420000000000002</v>
          </cell>
          <cell r="F49">
            <v>0</v>
          </cell>
          <cell r="G49">
            <v>0</v>
          </cell>
          <cell r="H49">
            <v>0</v>
          </cell>
          <cell r="I49">
            <v>0</v>
          </cell>
          <cell r="J49">
            <v>99.94</v>
          </cell>
        </row>
        <row r="50">
          <cell r="C50">
            <v>35.47</v>
          </cell>
          <cell r="D50">
            <v>64.47</v>
          </cell>
          <cell r="E50">
            <v>18.420000000000002</v>
          </cell>
          <cell r="F50">
            <v>0</v>
          </cell>
          <cell r="G50">
            <v>0</v>
          </cell>
          <cell r="H50">
            <v>0</v>
          </cell>
          <cell r="I50">
            <v>0</v>
          </cell>
          <cell r="J50">
            <v>99.94</v>
          </cell>
        </row>
        <row r="51">
          <cell r="C51">
            <v>35.47</v>
          </cell>
          <cell r="D51">
            <v>64.47</v>
          </cell>
          <cell r="E51">
            <v>18.420000000000002</v>
          </cell>
          <cell r="F51">
            <v>0</v>
          </cell>
          <cell r="G51">
            <v>0</v>
          </cell>
          <cell r="H51">
            <v>0</v>
          </cell>
          <cell r="I51">
            <v>0</v>
          </cell>
          <cell r="J51">
            <v>99.94</v>
          </cell>
        </row>
        <row r="52">
          <cell r="C52">
            <v>35.47</v>
          </cell>
          <cell r="D52">
            <v>64.47</v>
          </cell>
          <cell r="E52">
            <v>18.420000000000002</v>
          </cell>
          <cell r="F52">
            <v>0</v>
          </cell>
          <cell r="G52">
            <v>0</v>
          </cell>
          <cell r="H52">
            <v>0</v>
          </cell>
          <cell r="I52">
            <v>0</v>
          </cell>
          <cell r="J52">
            <v>99.94</v>
          </cell>
        </row>
        <row r="53">
          <cell r="C53">
            <v>70.94</v>
          </cell>
          <cell r="D53">
            <v>128.94</v>
          </cell>
          <cell r="E53">
            <v>36.840000000000003</v>
          </cell>
          <cell r="F53">
            <v>0</v>
          </cell>
          <cell r="G53">
            <v>0</v>
          </cell>
          <cell r="H53">
            <v>0</v>
          </cell>
          <cell r="I53">
            <v>0</v>
          </cell>
          <cell r="J53">
            <v>199.88</v>
          </cell>
        </row>
        <row r="54">
          <cell r="C54">
            <v>35.47</v>
          </cell>
          <cell r="D54">
            <v>64.47</v>
          </cell>
          <cell r="E54">
            <v>18.420000000000002</v>
          </cell>
          <cell r="F54">
            <v>0</v>
          </cell>
          <cell r="G54">
            <v>0</v>
          </cell>
          <cell r="H54">
            <v>0</v>
          </cell>
          <cell r="I54">
            <v>0</v>
          </cell>
          <cell r="J54">
            <v>99.94</v>
          </cell>
        </row>
        <row r="55">
          <cell r="C55">
            <v>35.47</v>
          </cell>
          <cell r="D55">
            <v>64.47</v>
          </cell>
          <cell r="E55">
            <v>18.420000000000002</v>
          </cell>
          <cell r="F55">
            <v>0</v>
          </cell>
          <cell r="G55">
            <v>0</v>
          </cell>
          <cell r="H55">
            <v>0</v>
          </cell>
          <cell r="I55">
            <v>0</v>
          </cell>
          <cell r="J55">
            <v>99.94</v>
          </cell>
        </row>
        <row r="56">
          <cell r="C56">
            <v>35.47</v>
          </cell>
          <cell r="D56">
            <v>64.47</v>
          </cell>
          <cell r="E56">
            <v>18.420000000000002</v>
          </cell>
          <cell r="F56">
            <v>8.700198876</v>
          </cell>
          <cell r="G56">
            <v>0</v>
          </cell>
          <cell r="H56">
            <v>0</v>
          </cell>
          <cell r="I56">
            <v>0</v>
          </cell>
          <cell r="J56">
            <v>99.94</v>
          </cell>
        </row>
        <row r="57">
          <cell r="C57">
            <v>35.47</v>
          </cell>
          <cell r="D57">
            <v>64.47</v>
          </cell>
          <cell r="E57">
            <v>18.420000000000002</v>
          </cell>
          <cell r="F57">
            <v>6.8151557862000001</v>
          </cell>
          <cell r="G57">
            <v>0</v>
          </cell>
          <cell r="H57">
            <v>0</v>
          </cell>
          <cell r="I57">
            <v>0</v>
          </cell>
          <cell r="J57">
            <v>99.94</v>
          </cell>
        </row>
        <row r="58">
          <cell r="C58">
            <v>35.47</v>
          </cell>
          <cell r="D58">
            <v>64.47</v>
          </cell>
          <cell r="E58">
            <v>18.420000000000002</v>
          </cell>
          <cell r="F58">
            <v>5.7390785568</v>
          </cell>
          <cell r="G58">
            <v>0</v>
          </cell>
          <cell r="H58">
            <v>0</v>
          </cell>
          <cell r="I58">
            <v>0</v>
          </cell>
          <cell r="J58">
            <v>99.94</v>
          </cell>
        </row>
        <row r="59">
          <cell r="C59">
            <v>35.47</v>
          </cell>
          <cell r="D59">
            <v>64.47</v>
          </cell>
          <cell r="E59">
            <v>18.420000000000002</v>
          </cell>
          <cell r="F59">
            <v>9.5702187635999998</v>
          </cell>
          <cell r="G59">
            <v>0</v>
          </cell>
          <cell r="H59">
            <v>0</v>
          </cell>
          <cell r="I59">
            <v>0</v>
          </cell>
          <cell r="J59">
            <v>99.94</v>
          </cell>
        </row>
        <row r="60">
          <cell r="C60">
            <v>35.47</v>
          </cell>
          <cell r="D60">
            <v>64.47</v>
          </cell>
          <cell r="E60">
            <v>18.420000000000002</v>
          </cell>
          <cell r="F60">
            <v>5.7696055704000004</v>
          </cell>
          <cell r="G60">
            <v>0</v>
          </cell>
          <cell r="H60">
            <v>0</v>
          </cell>
          <cell r="I60">
            <v>0</v>
          </cell>
          <cell r="J60">
            <v>99.94</v>
          </cell>
        </row>
        <row r="61">
          <cell r="C61">
            <v>35.47</v>
          </cell>
          <cell r="D61">
            <v>64.47</v>
          </cell>
          <cell r="E61">
            <v>18.420000000000002</v>
          </cell>
          <cell r="F61">
            <v>0</v>
          </cell>
          <cell r="G61">
            <v>0</v>
          </cell>
          <cell r="H61">
            <v>0</v>
          </cell>
          <cell r="I61">
            <v>0</v>
          </cell>
          <cell r="J61">
            <v>99.94</v>
          </cell>
        </row>
        <row r="62">
          <cell r="C62">
            <v>35.47</v>
          </cell>
          <cell r="D62">
            <v>64.47</v>
          </cell>
          <cell r="E62">
            <v>18.420000000000002</v>
          </cell>
          <cell r="F62">
            <v>0</v>
          </cell>
          <cell r="G62">
            <v>0</v>
          </cell>
          <cell r="H62">
            <v>0</v>
          </cell>
          <cell r="I62">
            <v>0</v>
          </cell>
          <cell r="J62">
            <v>99.94</v>
          </cell>
        </row>
        <row r="63">
          <cell r="C63">
            <v>35.47</v>
          </cell>
          <cell r="D63">
            <v>64.47</v>
          </cell>
          <cell r="E63">
            <v>18.420000000000002</v>
          </cell>
          <cell r="F63">
            <v>0</v>
          </cell>
          <cell r="G63">
            <v>0</v>
          </cell>
          <cell r="H63">
            <v>0</v>
          </cell>
          <cell r="I63">
            <v>0</v>
          </cell>
          <cell r="J63">
            <v>99.94</v>
          </cell>
        </row>
        <row r="64">
          <cell r="C64">
            <v>35.47</v>
          </cell>
          <cell r="D64">
            <v>64.47</v>
          </cell>
          <cell r="E64">
            <v>18.420000000000002</v>
          </cell>
          <cell r="F64">
            <v>0</v>
          </cell>
          <cell r="G64">
            <v>0</v>
          </cell>
          <cell r="H64">
            <v>0</v>
          </cell>
          <cell r="I64">
            <v>0</v>
          </cell>
          <cell r="J64">
            <v>99.94</v>
          </cell>
        </row>
        <row r="65">
          <cell r="C65">
            <v>35.47</v>
          </cell>
          <cell r="D65">
            <v>64.47</v>
          </cell>
          <cell r="E65">
            <v>18.420000000000002</v>
          </cell>
          <cell r="F65">
            <v>0</v>
          </cell>
          <cell r="G65">
            <v>0</v>
          </cell>
          <cell r="H65">
            <v>0</v>
          </cell>
          <cell r="I65">
            <v>0</v>
          </cell>
          <cell r="J65">
            <v>99.94</v>
          </cell>
        </row>
        <row r="66">
          <cell r="C66">
            <v>35.47</v>
          </cell>
          <cell r="D66">
            <v>64.47</v>
          </cell>
          <cell r="E66">
            <v>18.420000000000002</v>
          </cell>
          <cell r="F66">
            <v>0</v>
          </cell>
          <cell r="G66">
            <v>0</v>
          </cell>
          <cell r="H66">
            <v>0</v>
          </cell>
          <cell r="I66">
            <v>0</v>
          </cell>
          <cell r="J66">
            <v>99.94</v>
          </cell>
        </row>
        <row r="67">
          <cell r="C67">
            <v>35.47</v>
          </cell>
          <cell r="D67">
            <v>64.47</v>
          </cell>
          <cell r="E67">
            <v>18.420000000000002</v>
          </cell>
          <cell r="F67">
            <v>0</v>
          </cell>
          <cell r="G67">
            <v>0</v>
          </cell>
          <cell r="H67">
            <v>0</v>
          </cell>
          <cell r="I67">
            <v>0</v>
          </cell>
          <cell r="J67">
            <v>99.94</v>
          </cell>
        </row>
        <row r="68">
          <cell r="C68">
            <v>35.47</v>
          </cell>
          <cell r="D68">
            <v>64.47</v>
          </cell>
          <cell r="E68">
            <v>18.420000000000002</v>
          </cell>
          <cell r="F68">
            <v>0</v>
          </cell>
          <cell r="G68">
            <v>0</v>
          </cell>
          <cell r="H68">
            <v>0</v>
          </cell>
          <cell r="I68">
            <v>0</v>
          </cell>
          <cell r="J68">
            <v>99.94</v>
          </cell>
        </row>
        <row r="69">
          <cell r="C69">
            <v>35.47</v>
          </cell>
          <cell r="D69">
            <v>64.47</v>
          </cell>
          <cell r="E69">
            <v>18.420000000000002</v>
          </cell>
          <cell r="F69">
            <v>0</v>
          </cell>
          <cell r="G69">
            <v>0</v>
          </cell>
          <cell r="H69">
            <v>0</v>
          </cell>
          <cell r="I69">
            <v>0</v>
          </cell>
          <cell r="J69">
            <v>99.94</v>
          </cell>
        </row>
        <row r="70">
          <cell r="C70">
            <v>35.47</v>
          </cell>
          <cell r="D70">
            <v>64.47</v>
          </cell>
          <cell r="E70">
            <v>18.420000000000002</v>
          </cell>
          <cell r="F70">
            <v>0</v>
          </cell>
          <cell r="G70">
            <v>0</v>
          </cell>
          <cell r="H70">
            <v>0</v>
          </cell>
          <cell r="I70">
            <v>0</v>
          </cell>
          <cell r="J70">
            <v>99.94</v>
          </cell>
        </row>
        <row r="71">
          <cell r="C71">
            <v>35.47</v>
          </cell>
          <cell r="D71">
            <v>64.47</v>
          </cell>
          <cell r="E71">
            <v>18.420000000000002</v>
          </cell>
          <cell r="F71">
            <v>0</v>
          </cell>
          <cell r="G71">
            <v>0</v>
          </cell>
          <cell r="H71">
            <v>0</v>
          </cell>
          <cell r="I71">
            <v>0</v>
          </cell>
          <cell r="J71">
            <v>99.94</v>
          </cell>
        </row>
        <row r="72">
          <cell r="C72">
            <v>35.47</v>
          </cell>
          <cell r="D72">
            <v>64.47</v>
          </cell>
          <cell r="E72">
            <v>18.420000000000002</v>
          </cell>
          <cell r="F72">
            <v>0</v>
          </cell>
          <cell r="G72">
            <v>0</v>
          </cell>
          <cell r="H72">
            <v>0</v>
          </cell>
          <cell r="I72">
            <v>0</v>
          </cell>
          <cell r="J72">
            <v>99.94</v>
          </cell>
        </row>
        <row r="73">
          <cell r="C73">
            <v>35.47</v>
          </cell>
          <cell r="D73">
            <v>64.47</v>
          </cell>
          <cell r="E73">
            <v>18.420000000000002</v>
          </cell>
          <cell r="F73">
            <v>0</v>
          </cell>
          <cell r="G73">
            <v>0</v>
          </cell>
          <cell r="H73">
            <v>0</v>
          </cell>
          <cell r="I73">
            <v>0</v>
          </cell>
          <cell r="J73">
            <v>99.94</v>
          </cell>
        </row>
        <row r="74">
          <cell r="C74">
            <v>35.47</v>
          </cell>
          <cell r="D74">
            <v>64.47</v>
          </cell>
          <cell r="E74">
            <v>18.420000000000002</v>
          </cell>
          <cell r="F74">
            <v>0</v>
          </cell>
          <cell r="G74">
            <v>0</v>
          </cell>
          <cell r="H74">
            <v>0</v>
          </cell>
          <cell r="I74">
            <v>0</v>
          </cell>
          <cell r="J74">
            <v>99.94</v>
          </cell>
        </row>
        <row r="75">
          <cell r="C75">
            <v>35.47</v>
          </cell>
          <cell r="D75">
            <v>64.47</v>
          </cell>
          <cell r="E75">
            <v>18.420000000000002</v>
          </cell>
          <cell r="F75">
            <v>0</v>
          </cell>
          <cell r="G75">
            <v>0</v>
          </cell>
          <cell r="H75">
            <v>0</v>
          </cell>
          <cell r="I75">
            <v>0</v>
          </cell>
          <cell r="J75">
            <v>99.94</v>
          </cell>
        </row>
        <row r="76">
          <cell r="C76">
            <v>35.47</v>
          </cell>
          <cell r="D76">
            <v>64.47</v>
          </cell>
          <cell r="E76">
            <v>18.420000000000002</v>
          </cell>
          <cell r="F76">
            <v>0</v>
          </cell>
          <cell r="G76">
            <v>0</v>
          </cell>
          <cell r="H76">
            <v>0</v>
          </cell>
          <cell r="I76">
            <v>0</v>
          </cell>
          <cell r="J76">
            <v>99.94</v>
          </cell>
        </row>
        <row r="77">
          <cell r="C77">
            <v>141.88</v>
          </cell>
          <cell r="D77">
            <v>257.88</v>
          </cell>
          <cell r="E77">
            <v>73.680000000000007</v>
          </cell>
          <cell r="F77">
            <v>0</v>
          </cell>
          <cell r="G77">
            <v>0</v>
          </cell>
          <cell r="H77">
            <v>0</v>
          </cell>
          <cell r="I77">
            <v>0</v>
          </cell>
          <cell r="J77">
            <v>399.76</v>
          </cell>
        </row>
        <row r="78">
          <cell r="C78">
            <v>35.47</v>
          </cell>
          <cell r="D78">
            <v>64.47</v>
          </cell>
          <cell r="E78">
            <v>18.420000000000002</v>
          </cell>
          <cell r="F78">
            <v>0</v>
          </cell>
          <cell r="G78">
            <v>0</v>
          </cell>
          <cell r="H78">
            <v>0</v>
          </cell>
          <cell r="I78">
            <v>0</v>
          </cell>
          <cell r="J78">
            <v>99.94</v>
          </cell>
        </row>
        <row r="79">
          <cell r="C79">
            <v>35.47</v>
          </cell>
          <cell r="D79">
            <v>64.47</v>
          </cell>
          <cell r="E79">
            <v>18.420000000000002</v>
          </cell>
          <cell r="F79">
            <v>0</v>
          </cell>
          <cell r="G79">
            <v>0</v>
          </cell>
          <cell r="H79">
            <v>0</v>
          </cell>
          <cell r="I79">
            <v>0</v>
          </cell>
          <cell r="J79">
            <v>99.94</v>
          </cell>
        </row>
        <row r="80">
          <cell r="C80">
            <v>35.47</v>
          </cell>
          <cell r="D80">
            <v>64.47</v>
          </cell>
          <cell r="E80">
            <v>18.420000000000002</v>
          </cell>
          <cell r="F80">
            <v>15.2940338136</v>
          </cell>
          <cell r="G80">
            <v>0</v>
          </cell>
          <cell r="H80">
            <v>0</v>
          </cell>
          <cell r="I80">
            <v>0</v>
          </cell>
          <cell r="J80">
            <v>99.94</v>
          </cell>
        </row>
        <row r="81">
          <cell r="C81">
            <v>35.47</v>
          </cell>
          <cell r="D81">
            <v>64.47</v>
          </cell>
          <cell r="E81">
            <v>18.420000000000002</v>
          </cell>
          <cell r="F81">
            <v>4.9911667236000001</v>
          </cell>
          <cell r="G81">
            <v>0</v>
          </cell>
          <cell r="H81">
            <v>0</v>
          </cell>
          <cell r="I81">
            <v>0</v>
          </cell>
          <cell r="J81">
            <v>99.94</v>
          </cell>
        </row>
        <row r="82">
          <cell r="C82">
            <v>35.47</v>
          </cell>
          <cell r="D82">
            <v>64.47</v>
          </cell>
          <cell r="E82">
            <v>18.420000000000002</v>
          </cell>
          <cell r="F82">
            <v>0</v>
          </cell>
          <cell r="G82">
            <v>0</v>
          </cell>
          <cell r="H82">
            <v>0</v>
          </cell>
          <cell r="I82">
            <v>0</v>
          </cell>
          <cell r="J82">
            <v>99.94</v>
          </cell>
        </row>
        <row r="83">
          <cell r="C83">
            <v>35.47</v>
          </cell>
          <cell r="D83">
            <v>64.47</v>
          </cell>
          <cell r="E83">
            <v>18.420000000000002</v>
          </cell>
          <cell r="F83">
            <v>0</v>
          </cell>
          <cell r="G83">
            <v>0</v>
          </cell>
          <cell r="H83">
            <v>0</v>
          </cell>
          <cell r="I83">
            <v>0</v>
          </cell>
          <cell r="J83">
            <v>99.94</v>
          </cell>
        </row>
        <row r="84">
          <cell r="C84">
            <v>70.94</v>
          </cell>
          <cell r="D84">
            <v>128.94</v>
          </cell>
          <cell r="E84">
            <v>36.840000000000003</v>
          </cell>
          <cell r="F84">
            <v>0</v>
          </cell>
          <cell r="G84">
            <v>0</v>
          </cell>
          <cell r="H84">
            <v>0</v>
          </cell>
          <cell r="I84">
            <v>0</v>
          </cell>
          <cell r="J84">
            <v>199.88</v>
          </cell>
        </row>
        <row r="85">
          <cell r="C85">
            <v>35.47</v>
          </cell>
          <cell r="D85">
            <v>64.47</v>
          </cell>
          <cell r="E85">
            <v>18.420000000000002</v>
          </cell>
          <cell r="F85">
            <v>0</v>
          </cell>
          <cell r="G85">
            <v>0</v>
          </cell>
          <cell r="H85">
            <v>0</v>
          </cell>
          <cell r="I85">
            <v>0</v>
          </cell>
          <cell r="J85">
            <v>99.94</v>
          </cell>
        </row>
        <row r="86">
          <cell r="C86">
            <v>35.47</v>
          </cell>
          <cell r="D86">
            <v>64.47</v>
          </cell>
          <cell r="E86">
            <v>18.420000000000002</v>
          </cell>
          <cell r="F86">
            <v>0</v>
          </cell>
          <cell r="G86">
            <v>0</v>
          </cell>
          <cell r="H86">
            <v>0</v>
          </cell>
          <cell r="I86">
            <v>0</v>
          </cell>
          <cell r="J86">
            <v>99.94</v>
          </cell>
        </row>
        <row r="87">
          <cell r="C87">
            <v>35.47</v>
          </cell>
          <cell r="D87">
            <v>64.47</v>
          </cell>
          <cell r="E87">
            <v>18.420000000000002</v>
          </cell>
          <cell r="F87">
            <v>0</v>
          </cell>
          <cell r="G87">
            <v>0</v>
          </cell>
          <cell r="H87">
            <v>0</v>
          </cell>
          <cell r="I87">
            <v>0</v>
          </cell>
          <cell r="J87">
            <v>99.94</v>
          </cell>
        </row>
        <row r="88">
          <cell r="C88">
            <v>35.47</v>
          </cell>
          <cell r="D88">
            <v>64.47</v>
          </cell>
          <cell r="E88">
            <v>18.420000000000002</v>
          </cell>
          <cell r="F88">
            <v>0</v>
          </cell>
          <cell r="G88">
            <v>0</v>
          </cell>
          <cell r="H88">
            <v>0</v>
          </cell>
          <cell r="I88">
            <v>0</v>
          </cell>
          <cell r="J88">
            <v>99.94</v>
          </cell>
        </row>
        <row r="89">
          <cell r="C89">
            <v>35.47</v>
          </cell>
          <cell r="D89">
            <v>64.47</v>
          </cell>
          <cell r="E89">
            <v>18.420000000000002</v>
          </cell>
          <cell r="F89">
            <v>5.68</v>
          </cell>
          <cell r="G89">
            <v>0</v>
          </cell>
          <cell r="H89">
            <v>0</v>
          </cell>
          <cell r="I89">
            <v>0</v>
          </cell>
          <cell r="J89">
            <v>99.94</v>
          </cell>
        </row>
        <row r="90">
          <cell r="C90">
            <v>35.47</v>
          </cell>
          <cell r="D90">
            <v>64.47</v>
          </cell>
          <cell r="E90">
            <v>18.420000000000002</v>
          </cell>
          <cell r="F90">
            <v>0</v>
          </cell>
          <cell r="G90">
            <v>0</v>
          </cell>
          <cell r="H90">
            <v>0</v>
          </cell>
          <cell r="I90">
            <v>0</v>
          </cell>
          <cell r="J90">
            <v>99.94</v>
          </cell>
        </row>
        <row r="91">
          <cell r="C91">
            <v>35.47</v>
          </cell>
          <cell r="D91">
            <v>64.47</v>
          </cell>
          <cell r="E91">
            <v>18.420000000000002</v>
          </cell>
          <cell r="F91">
            <v>0</v>
          </cell>
          <cell r="G91">
            <v>0</v>
          </cell>
          <cell r="H91">
            <v>0</v>
          </cell>
          <cell r="I91">
            <v>0</v>
          </cell>
          <cell r="J91">
            <v>99.94</v>
          </cell>
        </row>
        <row r="92">
          <cell r="C92">
            <v>35.47</v>
          </cell>
          <cell r="D92">
            <v>64.47</v>
          </cell>
          <cell r="E92">
            <v>18.420000000000002</v>
          </cell>
          <cell r="F92">
            <v>0</v>
          </cell>
          <cell r="G92">
            <v>0</v>
          </cell>
          <cell r="H92">
            <v>0</v>
          </cell>
          <cell r="I92">
            <v>0</v>
          </cell>
          <cell r="J92">
            <v>99.94</v>
          </cell>
        </row>
        <row r="93">
          <cell r="C93">
            <v>35.47</v>
          </cell>
          <cell r="D93">
            <v>64.47</v>
          </cell>
          <cell r="E93">
            <v>18.420000000000002</v>
          </cell>
          <cell r="F93">
            <v>0</v>
          </cell>
          <cell r="G93">
            <v>0</v>
          </cell>
          <cell r="H93">
            <v>0</v>
          </cell>
          <cell r="I93">
            <v>0</v>
          </cell>
          <cell r="J93">
            <v>99.94</v>
          </cell>
        </row>
        <row r="94">
          <cell r="C94">
            <v>35.47</v>
          </cell>
          <cell r="D94">
            <v>64.47</v>
          </cell>
          <cell r="E94">
            <v>18.420000000000002</v>
          </cell>
          <cell r="F94">
            <v>0</v>
          </cell>
          <cell r="G94">
            <v>0</v>
          </cell>
          <cell r="H94">
            <v>0</v>
          </cell>
          <cell r="I94">
            <v>0</v>
          </cell>
          <cell r="J94">
            <v>99.94</v>
          </cell>
        </row>
        <row r="95">
          <cell r="C95">
            <v>35.47</v>
          </cell>
          <cell r="D95">
            <v>64.47</v>
          </cell>
          <cell r="E95">
            <v>18.420000000000002</v>
          </cell>
          <cell r="F95">
            <v>0</v>
          </cell>
          <cell r="G95">
            <v>0</v>
          </cell>
          <cell r="H95">
            <v>0</v>
          </cell>
          <cell r="I95">
            <v>0</v>
          </cell>
          <cell r="J95">
            <v>99.94</v>
          </cell>
        </row>
        <row r="96">
          <cell r="C96">
            <v>106.41</v>
          </cell>
          <cell r="D96">
            <v>193.41</v>
          </cell>
          <cell r="E96">
            <v>55.26</v>
          </cell>
          <cell r="F96">
            <v>10.951566129</v>
          </cell>
          <cell r="G96">
            <v>0</v>
          </cell>
          <cell r="H96">
            <v>0</v>
          </cell>
          <cell r="I96">
            <v>0</v>
          </cell>
          <cell r="J96">
            <v>299.82</v>
          </cell>
        </row>
        <row r="97">
          <cell r="C97">
            <v>35.47</v>
          </cell>
          <cell r="D97">
            <v>64.47</v>
          </cell>
          <cell r="E97">
            <v>18.420000000000002</v>
          </cell>
          <cell r="F97">
            <v>9.1428405732000009</v>
          </cell>
          <cell r="G97">
            <v>0</v>
          </cell>
          <cell r="H97">
            <v>0</v>
          </cell>
          <cell r="I97">
            <v>0</v>
          </cell>
          <cell r="J97">
            <v>99.94</v>
          </cell>
        </row>
        <row r="98">
          <cell r="C98">
            <v>35.47</v>
          </cell>
          <cell r="D98">
            <v>64.47</v>
          </cell>
          <cell r="E98">
            <v>18.420000000000002</v>
          </cell>
          <cell r="F98">
            <v>13.012139547</v>
          </cell>
          <cell r="G98">
            <v>0</v>
          </cell>
          <cell r="H98">
            <v>0</v>
          </cell>
          <cell r="I98">
            <v>0</v>
          </cell>
          <cell r="J98">
            <v>99.94</v>
          </cell>
        </row>
        <row r="99">
          <cell r="C99">
            <v>35.47</v>
          </cell>
          <cell r="D99">
            <v>64.47</v>
          </cell>
          <cell r="E99">
            <v>18.420000000000002</v>
          </cell>
          <cell r="F99">
            <v>7.8836012622</v>
          </cell>
          <cell r="G99">
            <v>0</v>
          </cell>
          <cell r="H99">
            <v>0</v>
          </cell>
          <cell r="I99">
            <v>0</v>
          </cell>
          <cell r="J99">
            <v>99.94</v>
          </cell>
        </row>
        <row r="100">
          <cell r="C100">
            <v>70.94</v>
          </cell>
          <cell r="D100">
            <v>128.94</v>
          </cell>
          <cell r="E100">
            <v>36.840000000000003</v>
          </cell>
          <cell r="F100">
            <v>20.475994372199999</v>
          </cell>
          <cell r="G100">
            <v>0</v>
          </cell>
          <cell r="H100">
            <v>0</v>
          </cell>
          <cell r="I100">
            <v>0</v>
          </cell>
          <cell r="J100">
            <v>199.88</v>
          </cell>
        </row>
        <row r="101">
          <cell r="C101">
            <v>35.47</v>
          </cell>
          <cell r="D101">
            <v>64.47</v>
          </cell>
          <cell r="E101">
            <v>18.420000000000002</v>
          </cell>
          <cell r="F101">
            <v>8.5475638079999996</v>
          </cell>
          <cell r="G101">
            <v>0</v>
          </cell>
          <cell r="H101">
            <v>0</v>
          </cell>
          <cell r="I101">
            <v>0</v>
          </cell>
          <cell r="J101">
            <v>99.94</v>
          </cell>
        </row>
        <row r="102">
          <cell r="C102">
            <v>35.47</v>
          </cell>
          <cell r="D102">
            <v>64.47</v>
          </cell>
          <cell r="E102">
            <v>18.420000000000002</v>
          </cell>
          <cell r="F102">
            <v>0</v>
          </cell>
          <cell r="G102">
            <v>0</v>
          </cell>
          <cell r="H102">
            <v>0</v>
          </cell>
          <cell r="I102">
            <v>0</v>
          </cell>
          <cell r="J102">
            <v>99.94</v>
          </cell>
        </row>
        <row r="103">
          <cell r="C103">
            <v>35.47</v>
          </cell>
          <cell r="D103">
            <v>64.47</v>
          </cell>
          <cell r="E103">
            <v>18.420000000000002</v>
          </cell>
          <cell r="F103">
            <v>0</v>
          </cell>
          <cell r="G103">
            <v>0</v>
          </cell>
          <cell r="H103">
            <v>0</v>
          </cell>
          <cell r="I103">
            <v>0</v>
          </cell>
          <cell r="J103">
            <v>99.94</v>
          </cell>
        </row>
        <row r="104">
          <cell r="C104">
            <v>35.47</v>
          </cell>
          <cell r="D104">
            <v>64.47</v>
          </cell>
          <cell r="E104">
            <v>18.420000000000002</v>
          </cell>
          <cell r="F104">
            <v>0</v>
          </cell>
          <cell r="G104">
            <v>0</v>
          </cell>
          <cell r="H104">
            <v>0</v>
          </cell>
          <cell r="I104">
            <v>0</v>
          </cell>
          <cell r="J104">
            <v>99.94</v>
          </cell>
        </row>
        <row r="105">
          <cell r="C105">
            <v>35.47</v>
          </cell>
          <cell r="D105">
            <v>64.47</v>
          </cell>
          <cell r="E105">
            <v>18.420000000000002</v>
          </cell>
          <cell r="F105">
            <v>0</v>
          </cell>
          <cell r="G105">
            <v>0</v>
          </cell>
          <cell r="H105">
            <v>0</v>
          </cell>
          <cell r="I105">
            <v>0</v>
          </cell>
          <cell r="J105">
            <v>99.94</v>
          </cell>
        </row>
        <row r="106">
          <cell r="C106">
            <v>70.94</v>
          </cell>
          <cell r="D106">
            <v>128.94</v>
          </cell>
          <cell r="E106">
            <v>36.840000000000003</v>
          </cell>
          <cell r="F106">
            <v>0</v>
          </cell>
          <cell r="G106">
            <v>0</v>
          </cell>
          <cell r="H106">
            <v>0</v>
          </cell>
          <cell r="I106">
            <v>0</v>
          </cell>
          <cell r="J106">
            <v>199.88</v>
          </cell>
        </row>
        <row r="107">
          <cell r="C107">
            <v>35.47</v>
          </cell>
          <cell r="D107">
            <v>64.47</v>
          </cell>
          <cell r="E107">
            <v>18.420000000000002</v>
          </cell>
          <cell r="F107">
            <v>0</v>
          </cell>
          <cell r="G107">
            <v>0</v>
          </cell>
          <cell r="H107">
            <v>0</v>
          </cell>
          <cell r="I107">
            <v>0</v>
          </cell>
          <cell r="J107">
            <v>99.94</v>
          </cell>
        </row>
        <row r="108">
          <cell r="C108">
            <v>35.47</v>
          </cell>
          <cell r="D108">
            <v>64.47</v>
          </cell>
          <cell r="E108">
            <v>18.420000000000002</v>
          </cell>
          <cell r="F108">
            <v>0</v>
          </cell>
          <cell r="G108">
            <v>0</v>
          </cell>
          <cell r="H108">
            <v>0</v>
          </cell>
          <cell r="I108">
            <v>0</v>
          </cell>
          <cell r="J108">
            <v>99.94</v>
          </cell>
        </row>
        <row r="109">
          <cell r="C109">
            <v>141.88</v>
          </cell>
          <cell r="D109">
            <v>257.88</v>
          </cell>
          <cell r="E109">
            <v>73.680000000000007</v>
          </cell>
          <cell r="F109">
            <v>0</v>
          </cell>
          <cell r="G109">
            <v>0</v>
          </cell>
          <cell r="H109">
            <v>0</v>
          </cell>
          <cell r="I109">
            <v>0</v>
          </cell>
          <cell r="J109">
            <v>399.76</v>
          </cell>
        </row>
        <row r="110">
          <cell r="C110">
            <v>35.47</v>
          </cell>
          <cell r="D110">
            <v>64.47</v>
          </cell>
          <cell r="E110">
            <v>18.420000000000002</v>
          </cell>
          <cell r="F110">
            <v>0</v>
          </cell>
          <cell r="G110">
            <v>0</v>
          </cell>
          <cell r="H110">
            <v>0</v>
          </cell>
          <cell r="I110">
            <v>0</v>
          </cell>
          <cell r="J110">
            <v>99.94</v>
          </cell>
        </row>
        <row r="111">
          <cell r="C111">
            <v>106.41</v>
          </cell>
          <cell r="D111">
            <v>193.41</v>
          </cell>
          <cell r="E111">
            <v>55.26</v>
          </cell>
          <cell r="F111">
            <v>0</v>
          </cell>
          <cell r="G111">
            <v>0</v>
          </cell>
          <cell r="H111">
            <v>0</v>
          </cell>
          <cell r="I111">
            <v>0</v>
          </cell>
          <cell r="J111">
            <v>299.82</v>
          </cell>
        </row>
        <row r="112">
          <cell r="C112">
            <v>35.47</v>
          </cell>
          <cell r="D112">
            <v>64.47</v>
          </cell>
          <cell r="E112">
            <v>18.420000000000002</v>
          </cell>
          <cell r="F112">
            <v>0</v>
          </cell>
          <cell r="G112">
            <v>0</v>
          </cell>
          <cell r="H112">
            <v>0</v>
          </cell>
          <cell r="I112">
            <v>0</v>
          </cell>
          <cell r="J112">
            <v>99.94</v>
          </cell>
        </row>
        <row r="113">
          <cell r="C113">
            <v>35.47</v>
          </cell>
          <cell r="D113">
            <v>64.47</v>
          </cell>
          <cell r="E113">
            <v>18.420000000000002</v>
          </cell>
          <cell r="F113">
            <v>14.3782234056</v>
          </cell>
          <cell r="G113">
            <v>0</v>
          </cell>
          <cell r="H113">
            <v>0</v>
          </cell>
          <cell r="I113">
            <v>0</v>
          </cell>
          <cell r="J113">
            <v>99.94</v>
          </cell>
        </row>
        <row r="114">
          <cell r="C114">
            <v>35.47</v>
          </cell>
          <cell r="D114">
            <v>64.47</v>
          </cell>
          <cell r="E114">
            <v>18.420000000000002</v>
          </cell>
          <cell r="F114">
            <v>23.177635075800001</v>
          </cell>
          <cell r="G114">
            <v>0</v>
          </cell>
          <cell r="H114">
            <v>0</v>
          </cell>
          <cell r="I114">
            <v>0</v>
          </cell>
          <cell r="J114">
            <v>99.94</v>
          </cell>
        </row>
        <row r="115">
          <cell r="C115">
            <v>106.41</v>
          </cell>
          <cell r="D115">
            <v>193.41</v>
          </cell>
          <cell r="E115">
            <v>55.26</v>
          </cell>
          <cell r="F115">
            <v>23.177635075800001</v>
          </cell>
          <cell r="G115">
            <v>0</v>
          </cell>
          <cell r="H115">
            <v>0</v>
          </cell>
          <cell r="I115">
            <v>0</v>
          </cell>
          <cell r="J115">
            <v>299.82</v>
          </cell>
        </row>
        <row r="116">
          <cell r="C116">
            <v>35.47</v>
          </cell>
          <cell r="D116">
            <v>64.47</v>
          </cell>
          <cell r="E116">
            <v>18.420000000000002</v>
          </cell>
          <cell r="F116">
            <v>5.2888051061999999</v>
          </cell>
          <cell r="G116">
            <v>0</v>
          </cell>
          <cell r="H116">
            <v>0</v>
          </cell>
          <cell r="I116">
            <v>0</v>
          </cell>
          <cell r="J116">
            <v>99.94</v>
          </cell>
        </row>
        <row r="117">
          <cell r="C117">
            <v>35.47</v>
          </cell>
          <cell r="D117">
            <v>64.47</v>
          </cell>
          <cell r="E117">
            <v>18.420000000000002</v>
          </cell>
          <cell r="F117">
            <v>11.691846208799999</v>
          </cell>
          <cell r="G117">
            <v>0</v>
          </cell>
          <cell r="H117">
            <v>0</v>
          </cell>
          <cell r="I117">
            <v>0</v>
          </cell>
          <cell r="J117">
            <v>99.94</v>
          </cell>
        </row>
        <row r="118">
          <cell r="C118">
            <v>35.47</v>
          </cell>
          <cell r="D118">
            <v>64.47</v>
          </cell>
          <cell r="E118">
            <v>18.420000000000002</v>
          </cell>
          <cell r="F118">
            <v>0</v>
          </cell>
          <cell r="G118">
            <v>0</v>
          </cell>
          <cell r="H118">
            <v>0</v>
          </cell>
          <cell r="I118">
            <v>0</v>
          </cell>
          <cell r="J118">
            <v>99.94</v>
          </cell>
        </row>
        <row r="119">
          <cell r="C119">
            <v>35.47</v>
          </cell>
          <cell r="D119">
            <v>64.47</v>
          </cell>
          <cell r="E119">
            <v>18.420000000000002</v>
          </cell>
          <cell r="F119">
            <v>0</v>
          </cell>
          <cell r="G119">
            <v>0</v>
          </cell>
          <cell r="H119">
            <v>0</v>
          </cell>
          <cell r="I119">
            <v>0</v>
          </cell>
          <cell r="J119">
            <v>99.94</v>
          </cell>
        </row>
        <row r="120">
          <cell r="C120">
            <v>35.47</v>
          </cell>
          <cell r="D120">
            <v>64.47</v>
          </cell>
          <cell r="E120">
            <v>18.420000000000002</v>
          </cell>
          <cell r="F120">
            <v>0</v>
          </cell>
          <cell r="G120">
            <v>0</v>
          </cell>
          <cell r="H120">
            <v>0</v>
          </cell>
          <cell r="I120">
            <v>0</v>
          </cell>
          <cell r="J120">
            <v>99.94</v>
          </cell>
        </row>
        <row r="121">
          <cell r="C121">
            <v>35.47</v>
          </cell>
          <cell r="D121">
            <v>64.47</v>
          </cell>
          <cell r="E121">
            <v>18.420000000000002</v>
          </cell>
          <cell r="F121">
            <v>0</v>
          </cell>
          <cell r="G121">
            <v>0</v>
          </cell>
          <cell r="H121">
            <v>0</v>
          </cell>
          <cell r="I121">
            <v>0</v>
          </cell>
          <cell r="J121">
            <v>99.94</v>
          </cell>
        </row>
        <row r="122">
          <cell r="C122">
            <v>35.47</v>
          </cell>
          <cell r="D122">
            <v>64.47</v>
          </cell>
          <cell r="E122">
            <v>18.420000000000002</v>
          </cell>
          <cell r="F122">
            <v>0</v>
          </cell>
          <cell r="G122">
            <v>0</v>
          </cell>
          <cell r="H122">
            <v>0</v>
          </cell>
          <cell r="I122">
            <v>0</v>
          </cell>
          <cell r="J122">
            <v>99.94</v>
          </cell>
        </row>
        <row r="123">
          <cell r="C123">
            <v>141.88</v>
          </cell>
          <cell r="D123">
            <v>257.88</v>
          </cell>
          <cell r="E123">
            <v>73.680000000000007</v>
          </cell>
          <cell r="F123">
            <v>0</v>
          </cell>
          <cell r="G123">
            <v>0</v>
          </cell>
          <cell r="H123">
            <v>0</v>
          </cell>
          <cell r="I123">
            <v>0</v>
          </cell>
          <cell r="J123">
            <v>399.76</v>
          </cell>
        </row>
        <row r="124">
          <cell r="C124">
            <v>35.47</v>
          </cell>
          <cell r="D124">
            <v>64.47</v>
          </cell>
          <cell r="E124">
            <v>18.420000000000002</v>
          </cell>
          <cell r="F124">
            <v>0</v>
          </cell>
          <cell r="G124">
            <v>0</v>
          </cell>
          <cell r="H124">
            <v>0</v>
          </cell>
          <cell r="I124">
            <v>0</v>
          </cell>
          <cell r="J124">
            <v>99.94</v>
          </cell>
        </row>
        <row r="125">
          <cell r="C125">
            <v>70.94</v>
          </cell>
          <cell r="D125">
            <v>128.94</v>
          </cell>
          <cell r="E125">
            <v>36.840000000000003</v>
          </cell>
          <cell r="F125">
            <v>0</v>
          </cell>
          <cell r="G125">
            <v>0</v>
          </cell>
          <cell r="H125">
            <v>0</v>
          </cell>
          <cell r="I125">
            <v>0</v>
          </cell>
          <cell r="J125">
            <v>199.88</v>
          </cell>
        </row>
        <row r="126">
          <cell r="C126">
            <v>35.47</v>
          </cell>
          <cell r="D126">
            <v>64.47</v>
          </cell>
          <cell r="E126">
            <v>18.420000000000002</v>
          </cell>
          <cell r="F126">
            <v>0</v>
          </cell>
          <cell r="G126">
            <v>0</v>
          </cell>
          <cell r="H126">
            <v>0</v>
          </cell>
          <cell r="I126">
            <v>0</v>
          </cell>
          <cell r="J126">
            <v>99.94</v>
          </cell>
        </row>
        <row r="127">
          <cell r="C127">
            <v>35.47</v>
          </cell>
          <cell r="D127">
            <v>64.47</v>
          </cell>
          <cell r="E127">
            <v>18.420000000000002</v>
          </cell>
          <cell r="F127">
            <v>0</v>
          </cell>
          <cell r="G127">
            <v>0</v>
          </cell>
          <cell r="H127">
            <v>0</v>
          </cell>
          <cell r="I127">
            <v>0</v>
          </cell>
          <cell r="J127">
            <v>99.94</v>
          </cell>
        </row>
        <row r="128">
          <cell r="C128">
            <v>35.47</v>
          </cell>
          <cell r="D128">
            <v>64.47</v>
          </cell>
          <cell r="E128">
            <v>18.420000000000002</v>
          </cell>
          <cell r="F128">
            <v>0</v>
          </cell>
          <cell r="G128">
            <v>0</v>
          </cell>
          <cell r="H128">
            <v>0</v>
          </cell>
          <cell r="I128">
            <v>0</v>
          </cell>
          <cell r="J128">
            <v>99.94</v>
          </cell>
        </row>
        <row r="129">
          <cell r="C129">
            <v>70.94</v>
          </cell>
          <cell r="D129">
            <v>128.94</v>
          </cell>
          <cell r="E129">
            <v>36.840000000000003</v>
          </cell>
          <cell r="F129">
            <v>0</v>
          </cell>
          <cell r="G129">
            <v>0</v>
          </cell>
          <cell r="H129">
            <v>0</v>
          </cell>
          <cell r="I129">
            <v>0</v>
          </cell>
          <cell r="J129">
            <v>199.88</v>
          </cell>
        </row>
        <row r="130">
          <cell r="C130">
            <v>35.47</v>
          </cell>
          <cell r="D130">
            <v>64.47</v>
          </cell>
          <cell r="E130">
            <v>18.420000000000002</v>
          </cell>
          <cell r="F130">
            <v>0</v>
          </cell>
          <cell r="G130">
            <v>0</v>
          </cell>
          <cell r="H130">
            <v>0</v>
          </cell>
          <cell r="I130">
            <v>0</v>
          </cell>
          <cell r="J130">
            <v>99.94</v>
          </cell>
        </row>
        <row r="131">
          <cell r="C131">
            <v>35.47</v>
          </cell>
          <cell r="D131">
            <v>64.47</v>
          </cell>
          <cell r="E131">
            <v>18.420000000000002</v>
          </cell>
          <cell r="F131">
            <v>0</v>
          </cell>
          <cell r="G131">
            <v>0</v>
          </cell>
          <cell r="H131">
            <v>0</v>
          </cell>
          <cell r="I131">
            <v>0</v>
          </cell>
          <cell r="J131">
            <v>99.94</v>
          </cell>
        </row>
        <row r="132">
          <cell r="C132">
            <v>35.47</v>
          </cell>
          <cell r="D132">
            <v>64.47</v>
          </cell>
          <cell r="E132">
            <v>18.420000000000002</v>
          </cell>
          <cell r="F132">
            <v>0</v>
          </cell>
          <cell r="G132">
            <v>0</v>
          </cell>
          <cell r="H132">
            <v>0</v>
          </cell>
          <cell r="I132">
            <v>0</v>
          </cell>
          <cell r="J132">
            <v>99.94</v>
          </cell>
        </row>
        <row r="133">
          <cell r="C133">
            <v>106.41</v>
          </cell>
          <cell r="D133">
            <v>193.41</v>
          </cell>
          <cell r="E133">
            <v>55.26</v>
          </cell>
          <cell r="F133">
            <v>0</v>
          </cell>
          <cell r="G133">
            <v>0</v>
          </cell>
          <cell r="H133">
            <v>0</v>
          </cell>
          <cell r="I133">
            <v>0</v>
          </cell>
          <cell r="J133">
            <v>299.82</v>
          </cell>
        </row>
        <row r="134">
          <cell r="C134">
            <v>35.47</v>
          </cell>
          <cell r="D134">
            <v>64.47</v>
          </cell>
          <cell r="E134">
            <v>18.420000000000002</v>
          </cell>
          <cell r="F134">
            <v>15.675621483600001</v>
          </cell>
          <cell r="G134">
            <v>0</v>
          </cell>
          <cell r="H134">
            <v>0</v>
          </cell>
          <cell r="I134">
            <v>0</v>
          </cell>
          <cell r="J134">
            <v>99.94</v>
          </cell>
        </row>
        <row r="135">
          <cell r="C135">
            <v>35.47</v>
          </cell>
          <cell r="D135">
            <v>64.47</v>
          </cell>
          <cell r="E135">
            <v>18.420000000000002</v>
          </cell>
          <cell r="F135">
            <v>11.3560490592</v>
          </cell>
          <cell r="G135">
            <v>0</v>
          </cell>
          <cell r="H135">
            <v>0</v>
          </cell>
          <cell r="I135">
            <v>0</v>
          </cell>
          <cell r="J135">
            <v>99.94</v>
          </cell>
        </row>
        <row r="136">
          <cell r="C136">
            <v>70.94</v>
          </cell>
          <cell r="D136">
            <v>128.94</v>
          </cell>
          <cell r="E136">
            <v>36.840000000000003</v>
          </cell>
          <cell r="F136">
            <v>7.8683377553999998</v>
          </cell>
          <cell r="G136">
            <v>0</v>
          </cell>
          <cell r="H136">
            <v>0</v>
          </cell>
          <cell r="I136">
            <v>0</v>
          </cell>
          <cell r="J136">
            <v>199.88</v>
          </cell>
        </row>
        <row r="137">
          <cell r="C137">
            <v>35.47</v>
          </cell>
          <cell r="D137">
            <v>64.47</v>
          </cell>
          <cell r="E137">
            <v>18.420000000000002</v>
          </cell>
          <cell r="F137">
            <v>5.8382913509999996</v>
          </cell>
          <cell r="G137">
            <v>0</v>
          </cell>
          <cell r="H137">
            <v>0</v>
          </cell>
          <cell r="I137">
            <v>0</v>
          </cell>
          <cell r="J137">
            <v>99.94</v>
          </cell>
        </row>
        <row r="138">
          <cell r="C138">
            <v>35.47</v>
          </cell>
          <cell r="D138">
            <v>64.47</v>
          </cell>
          <cell r="E138">
            <v>18.420000000000002</v>
          </cell>
          <cell r="F138">
            <v>12.0123798516</v>
          </cell>
          <cell r="G138">
            <v>0</v>
          </cell>
          <cell r="H138">
            <v>0</v>
          </cell>
          <cell r="I138">
            <v>0</v>
          </cell>
          <cell r="J138">
            <v>99.94</v>
          </cell>
        </row>
        <row r="139">
          <cell r="C139">
            <v>35.47</v>
          </cell>
          <cell r="D139">
            <v>64.47</v>
          </cell>
          <cell r="E139">
            <v>18.420000000000002</v>
          </cell>
          <cell r="F139">
            <v>143.30143359179999</v>
          </cell>
          <cell r="G139">
            <v>0</v>
          </cell>
          <cell r="H139">
            <v>0</v>
          </cell>
          <cell r="I139">
            <v>0</v>
          </cell>
          <cell r="J139">
            <v>99.94</v>
          </cell>
        </row>
        <row r="140">
          <cell r="C140">
            <v>35.47</v>
          </cell>
          <cell r="D140">
            <v>64.47</v>
          </cell>
          <cell r="E140">
            <v>18.420000000000002</v>
          </cell>
          <cell r="F140">
            <v>0</v>
          </cell>
          <cell r="G140">
            <v>0</v>
          </cell>
          <cell r="H140">
            <v>0</v>
          </cell>
          <cell r="I140">
            <v>0</v>
          </cell>
          <cell r="J140">
            <v>99.94</v>
          </cell>
        </row>
        <row r="141">
          <cell r="C141">
            <v>141.88</v>
          </cell>
          <cell r="D141">
            <v>257.88</v>
          </cell>
          <cell r="E141">
            <v>73.680000000000007</v>
          </cell>
          <cell r="F141">
            <v>0</v>
          </cell>
          <cell r="G141">
            <v>0</v>
          </cell>
          <cell r="H141">
            <v>0</v>
          </cell>
          <cell r="I141">
            <v>0</v>
          </cell>
          <cell r="J141">
            <v>399.76</v>
          </cell>
        </row>
        <row r="142">
          <cell r="C142">
            <v>35.47</v>
          </cell>
          <cell r="D142">
            <v>64.47</v>
          </cell>
          <cell r="E142">
            <v>18.420000000000002</v>
          </cell>
          <cell r="F142">
            <v>11.8995903056</v>
          </cell>
          <cell r="G142">
            <v>0</v>
          </cell>
          <cell r="H142">
            <v>0</v>
          </cell>
          <cell r="I142">
            <v>0</v>
          </cell>
          <cell r="J142">
            <v>99.94</v>
          </cell>
        </row>
        <row r="143">
          <cell r="C143">
            <v>35.47</v>
          </cell>
          <cell r="D143">
            <v>64.47</v>
          </cell>
          <cell r="E143">
            <v>18.420000000000002</v>
          </cell>
          <cell r="F143">
            <v>0</v>
          </cell>
          <cell r="G143">
            <v>0</v>
          </cell>
          <cell r="H143">
            <v>0</v>
          </cell>
          <cell r="I143">
            <v>0</v>
          </cell>
          <cell r="J143">
            <v>99.94</v>
          </cell>
        </row>
        <row r="144">
          <cell r="C144">
            <v>35.47</v>
          </cell>
          <cell r="D144">
            <v>64.47</v>
          </cell>
          <cell r="E144">
            <v>18.420000000000002</v>
          </cell>
          <cell r="F144">
            <v>0</v>
          </cell>
          <cell r="G144">
            <v>0</v>
          </cell>
          <cell r="H144">
            <v>0</v>
          </cell>
          <cell r="I144">
            <v>0</v>
          </cell>
          <cell r="J144">
            <v>99.94</v>
          </cell>
        </row>
        <row r="145">
          <cell r="C145">
            <v>35.47</v>
          </cell>
          <cell r="D145">
            <v>64.47</v>
          </cell>
          <cell r="E145">
            <v>18.420000000000002</v>
          </cell>
          <cell r="F145">
            <v>0</v>
          </cell>
          <cell r="G145">
            <v>0</v>
          </cell>
          <cell r="H145">
            <v>0</v>
          </cell>
          <cell r="I145">
            <v>0</v>
          </cell>
          <cell r="J145">
            <v>99.94</v>
          </cell>
        </row>
        <row r="146">
          <cell r="C146">
            <v>35.47</v>
          </cell>
          <cell r="D146">
            <v>64.47</v>
          </cell>
          <cell r="E146">
            <v>18.420000000000002</v>
          </cell>
          <cell r="F146">
            <v>0</v>
          </cell>
          <cell r="G146">
            <v>0</v>
          </cell>
          <cell r="H146">
            <v>0</v>
          </cell>
          <cell r="I146">
            <v>0</v>
          </cell>
          <cell r="J146">
            <v>99.94</v>
          </cell>
        </row>
        <row r="147">
          <cell r="C147">
            <v>35.47</v>
          </cell>
          <cell r="D147">
            <v>64.47</v>
          </cell>
          <cell r="E147">
            <v>18.420000000000002</v>
          </cell>
          <cell r="F147">
            <v>0</v>
          </cell>
          <cell r="G147">
            <v>0</v>
          </cell>
          <cell r="H147">
            <v>0</v>
          </cell>
          <cell r="I147">
            <v>0</v>
          </cell>
          <cell r="J147">
            <v>99.94</v>
          </cell>
        </row>
        <row r="148">
          <cell r="C148">
            <v>70.94</v>
          </cell>
          <cell r="D148">
            <v>128.94</v>
          </cell>
          <cell r="E148">
            <v>36.840000000000003</v>
          </cell>
          <cell r="F148">
            <v>0</v>
          </cell>
          <cell r="G148">
            <v>0</v>
          </cell>
          <cell r="H148">
            <v>0</v>
          </cell>
          <cell r="I148">
            <v>0</v>
          </cell>
          <cell r="J148">
            <v>199.88</v>
          </cell>
        </row>
        <row r="149">
          <cell r="C149">
            <v>35.47</v>
          </cell>
          <cell r="D149">
            <v>64.47</v>
          </cell>
          <cell r="E149">
            <v>18.420000000000002</v>
          </cell>
          <cell r="F149">
            <v>0</v>
          </cell>
          <cell r="G149">
            <v>0</v>
          </cell>
          <cell r="H149">
            <v>0</v>
          </cell>
          <cell r="I149">
            <v>0</v>
          </cell>
          <cell r="J149">
            <v>99.94</v>
          </cell>
        </row>
        <row r="150">
          <cell r="C150">
            <v>35.47</v>
          </cell>
          <cell r="D150">
            <v>64.47</v>
          </cell>
          <cell r="E150">
            <v>18.420000000000002</v>
          </cell>
          <cell r="F150">
            <v>0</v>
          </cell>
          <cell r="G150">
            <v>0</v>
          </cell>
          <cell r="H150">
            <v>0</v>
          </cell>
          <cell r="I150">
            <v>0</v>
          </cell>
          <cell r="J150">
            <v>99.94</v>
          </cell>
        </row>
        <row r="151">
          <cell r="C151">
            <v>35.47</v>
          </cell>
          <cell r="D151">
            <v>64.47</v>
          </cell>
          <cell r="E151">
            <v>18.420000000000002</v>
          </cell>
          <cell r="F151">
            <v>0</v>
          </cell>
          <cell r="G151">
            <v>0</v>
          </cell>
          <cell r="H151">
            <v>0</v>
          </cell>
          <cell r="I151">
            <v>0</v>
          </cell>
          <cell r="J151">
            <v>99.94</v>
          </cell>
        </row>
        <row r="152">
          <cell r="C152">
            <v>70.94</v>
          </cell>
          <cell r="D152">
            <v>128.94</v>
          </cell>
          <cell r="E152">
            <v>36.840000000000003</v>
          </cell>
          <cell r="F152">
            <v>0</v>
          </cell>
          <cell r="G152">
            <v>0</v>
          </cell>
          <cell r="H152">
            <v>0</v>
          </cell>
          <cell r="I152">
            <v>0</v>
          </cell>
          <cell r="J152">
            <v>199.88</v>
          </cell>
        </row>
        <row r="153">
          <cell r="C153">
            <v>35.47</v>
          </cell>
          <cell r="D153">
            <v>64.47</v>
          </cell>
          <cell r="E153">
            <v>18.420000000000002</v>
          </cell>
          <cell r="F153">
            <v>15.2406115398</v>
          </cell>
          <cell r="G153">
            <v>0</v>
          </cell>
          <cell r="H153">
            <v>0</v>
          </cell>
          <cell r="I153">
            <v>0</v>
          </cell>
          <cell r="J153">
            <v>99.94</v>
          </cell>
        </row>
        <row r="154">
          <cell r="C154">
            <v>70.94</v>
          </cell>
          <cell r="D154">
            <v>128.94</v>
          </cell>
          <cell r="E154">
            <v>36.840000000000003</v>
          </cell>
          <cell r="F154">
            <v>11.1194647038</v>
          </cell>
          <cell r="G154">
            <v>0</v>
          </cell>
          <cell r="H154">
            <v>0</v>
          </cell>
          <cell r="I154">
            <v>0</v>
          </cell>
          <cell r="J154">
            <v>199.88</v>
          </cell>
        </row>
        <row r="155">
          <cell r="C155">
            <v>35.47</v>
          </cell>
          <cell r="D155">
            <v>64.47</v>
          </cell>
          <cell r="E155">
            <v>18.420000000000002</v>
          </cell>
          <cell r="F155">
            <v>5.7925008305999999</v>
          </cell>
          <cell r="G155">
            <v>0</v>
          </cell>
          <cell r="H155">
            <v>0</v>
          </cell>
          <cell r="I155">
            <v>0</v>
          </cell>
          <cell r="J155">
            <v>99.94</v>
          </cell>
        </row>
        <row r="156">
          <cell r="C156">
            <v>35.47</v>
          </cell>
          <cell r="D156">
            <v>64.47</v>
          </cell>
          <cell r="E156">
            <v>18.420000000000002</v>
          </cell>
          <cell r="F156">
            <v>6.9906861143999999</v>
          </cell>
          <cell r="G156">
            <v>0</v>
          </cell>
          <cell r="H156">
            <v>0</v>
          </cell>
          <cell r="I156">
            <v>0</v>
          </cell>
          <cell r="J156">
            <v>99.94</v>
          </cell>
        </row>
        <row r="157">
          <cell r="C157">
            <v>35.47</v>
          </cell>
          <cell r="D157">
            <v>64.47</v>
          </cell>
          <cell r="E157">
            <v>18.420000000000002</v>
          </cell>
          <cell r="F157">
            <v>12.948060889200001</v>
          </cell>
          <cell r="G157">
            <v>0</v>
          </cell>
          <cell r="H157">
            <v>0</v>
          </cell>
          <cell r="I157">
            <v>0</v>
          </cell>
          <cell r="J157">
            <v>99.94</v>
          </cell>
        </row>
        <row r="158">
          <cell r="C158">
            <v>35.47</v>
          </cell>
          <cell r="D158">
            <v>64.47</v>
          </cell>
          <cell r="E158">
            <v>18.420000000000002</v>
          </cell>
          <cell r="F158">
            <v>0</v>
          </cell>
          <cell r="G158">
            <v>0</v>
          </cell>
          <cell r="H158">
            <v>0</v>
          </cell>
          <cell r="I158">
            <v>0</v>
          </cell>
          <cell r="J158">
            <v>99.94</v>
          </cell>
        </row>
        <row r="159">
          <cell r="C159">
            <v>35.47</v>
          </cell>
          <cell r="D159">
            <v>64.47</v>
          </cell>
          <cell r="E159">
            <v>18.420000000000002</v>
          </cell>
          <cell r="F159">
            <v>0</v>
          </cell>
          <cell r="G159">
            <v>0</v>
          </cell>
          <cell r="H159">
            <v>0</v>
          </cell>
          <cell r="I159">
            <v>0</v>
          </cell>
          <cell r="J159">
            <v>99.94</v>
          </cell>
        </row>
        <row r="160">
          <cell r="C160">
            <v>35.47</v>
          </cell>
          <cell r="D160">
            <v>64.47</v>
          </cell>
          <cell r="E160">
            <v>18.420000000000002</v>
          </cell>
          <cell r="F160">
            <v>0</v>
          </cell>
          <cell r="G160">
            <v>0</v>
          </cell>
          <cell r="H160">
            <v>0</v>
          </cell>
          <cell r="I160">
            <v>0</v>
          </cell>
          <cell r="J160">
            <v>99.94</v>
          </cell>
        </row>
        <row r="161">
          <cell r="C161">
            <v>35.47</v>
          </cell>
          <cell r="D161">
            <v>64.47</v>
          </cell>
          <cell r="E161">
            <v>18.420000000000002</v>
          </cell>
          <cell r="F161">
            <v>0</v>
          </cell>
          <cell r="G161">
            <v>0</v>
          </cell>
          <cell r="H161">
            <v>0</v>
          </cell>
          <cell r="I161">
            <v>0</v>
          </cell>
          <cell r="J161">
            <v>99.94</v>
          </cell>
        </row>
        <row r="162">
          <cell r="C162">
            <v>35.47</v>
          </cell>
          <cell r="D162">
            <v>64.47</v>
          </cell>
          <cell r="E162">
            <v>18.420000000000002</v>
          </cell>
          <cell r="F162">
            <v>0</v>
          </cell>
          <cell r="G162">
            <v>0</v>
          </cell>
          <cell r="H162">
            <v>0</v>
          </cell>
          <cell r="I162">
            <v>0</v>
          </cell>
          <cell r="J162">
            <v>99.94</v>
          </cell>
        </row>
        <row r="163">
          <cell r="C163">
            <v>35.47</v>
          </cell>
          <cell r="D163">
            <v>64.47</v>
          </cell>
          <cell r="E163">
            <v>18.420000000000002</v>
          </cell>
          <cell r="F163">
            <v>0</v>
          </cell>
          <cell r="G163">
            <v>0</v>
          </cell>
          <cell r="H163">
            <v>0</v>
          </cell>
          <cell r="I163">
            <v>0</v>
          </cell>
          <cell r="J163">
            <v>99.94</v>
          </cell>
        </row>
        <row r="164">
          <cell r="C164">
            <v>35.47</v>
          </cell>
          <cell r="D164">
            <v>64.47</v>
          </cell>
          <cell r="E164">
            <v>18.420000000000002</v>
          </cell>
          <cell r="F164">
            <v>0</v>
          </cell>
          <cell r="G164">
            <v>0</v>
          </cell>
          <cell r="H164">
            <v>0</v>
          </cell>
          <cell r="I164">
            <v>0</v>
          </cell>
          <cell r="J164">
            <v>99.94</v>
          </cell>
        </row>
        <row r="165">
          <cell r="C165">
            <v>35.47</v>
          </cell>
          <cell r="D165">
            <v>64.47</v>
          </cell>
          <cell r="E165">
            <v>18.420000000000002</v>
          </cell>
          <cell r="F165">
            <v>0</v>
          </cell>
          <cell r="G165">
            <v>0</v>
          </cell>
          <cell r="H165">
            <v>0</v>
          </cell>
          <cell r="I165">
            <v>0</v>
          </cell>
          <cell r="J165">
            <v>99.94</v>
          </cell>
        </row>
        <row r="166">
          <cell r="C166">
            <v>35.47</v>
          </cell>
          <cell r="D166">
            <v>64.47</v>
          </cell>
          <cell r="E166">
            <v>18.420000000000002</v>
          </cell>
          <cell r="F166">
            <v>0</v>
          </cell>
          <cell r="G166">
            <v>0</v>
          </cell>
          <cell r="H166">
            <v>0</v>
          </cell>
          <cell r="I166">
            <v>0</v>
          </cell>
          <cell r="J166">
            <v>99.94</v>
          </cell>
        </row>
        <row r="167">
          <cell r="C167">
            <v>141.88</v>
          </cell>
          <cell r="D167">
            <v>257.88</v>
          </cell>
          <cell r="E167">
            <v>73.680000000000007</v>
          </cell>
          <cell r="F167">
            <v>45</v>
          </cell>
          <cell r="G167">
            <v>0</v>
          </cell>
          <cell r="H167">
            <v>0</v>
          </cell>
          <cell r="I167">
            <v>0</v>
          </cell>
          <cell r="J167">
            <v>399.76</v>
          </cell>
        </row>
        <row r="168">
          <cell r="C168">
            <v>35.47</v>
          </cell>
          <cell r="D168">
            <v>64.47</v>
          </cell>
          <cell r="E168">
            <v>18.420000000000002</v>
          </cell>
          <cell r="F168">
            <v>15.843520058399999</v>
          </cell>
          <cell r="G168">
            <v>0</v>
          </cell>
          <cell r="H168">
            <v>0</v>
          </cell>
          <cell r="I168">
            <v>0</v>
          </cell>
          <cell r="J168">
            <v>99.94</v>
          </cell>
        </row>
        <row r="169">
          <cell r="C169">
            <v>35.47</v>
          </cell>
          <cell r="D169">
            <v>64.47</v>
          </cell>
          <cell r="E169">
            <v>18.420000000000002</v>
          </cell>
          <cell r="F169">
            <v>19.6441332516</v>
          </cell>
          <cell r="G169">
            <v>0</v>
          </cell>
          <cell r="H169">
            <v>0</v>
          </cell>
          <cell r="I169">
            <v>0</v>
          </cell>
          <cell r="J169">
            <v>99.94</v>
          </cell>
        </row>
        <row r="170">
          <cell r="C170">
            <v>141.88</v>
          </cell>
          <cell r="D170">
            <v>257.88</v>
          </cell>
          <cell r="E170">
            <v>73.680000000000007</v>
          </cell>
          <cell r="F170">
            <v>13.309777929599999</v>
          </cell>
          <cell r="G170">
            <v>0</v>
          </cell>
          <cell r="H170">
            <v>0</v>
          </cell>
          <cell r="I170">
            <v>0</v>
          </cell>
          <cell r="J170">
            <v>399.76</v>
          </cell>
        </row>
        <row r="171">
          <cell r="C171">
            <v>35.47</v>
          </cell>
          <cell r="D171">
            <v>64.47</v>
          </cell>
          <cell r="E171">
            <v>18.420000000000002</v>
          </cell>
          <cell r="F171">
            <v>4.6324743138000004</v>
          </cell>
          <cell r="G171">
            <v>0</v>
          </cell>
          <cell r="H171">
            <v>0</v>
          </cell>
          <cell r="I171">
            <v>0</v>
          </cell>
          <cell r="J171">
            <v>99.94</v>
          </cell>
        </row>
        <row r="172">
          <cell r="C172">
            <v>35.47</v>
          </cell>
          <cell r="D172">
            <v>64.47</v>
          </cell>
          <cell r="E172">
            <v>18.420000000000002</v>
          </cell>
          <cell r="F172">
            <v>5.8382913509999996</v>
          </cell>
          <cell r="G172">
            <v>0</v>
          </cell>
          <cell r="H172">
            <v>0</v>
          </cell>
          <cell r="I172">
            <v>0</v>
          </cell>
          <cell r="J172">
            <v>99.94</v>
          </cell>
        </row>
        <row r="173">
          <cell r="C173">
            <v>141.88</v>
          </cell>
          <cell r="D173">
            <v>257.88</v>
          </cell>
          <cell r="E173">
            <v>73.680000000000007</v>
          </cell>
          <cell r="F173">
            <v>15.1261352388</v>
          </cell>
          <cell r="G173">
            <v>0</v>
          </cell>
          <cell r="H173">
            <v>0</v>
          </cell>
          <cell r="I173">
            <v>0</v>
          </cell>
          <cell r="J173">
            <v>399.76</v>
          </cell>
        </row>
        <row r="174">
          <cell r="C174">
            <v>35.47</v>
          </cell>
          <cell r="D174">
            <v>64.47</v>
          </cell>
          <cell r="E174">
            <v>18.420000000000002</v>
          </cell>
          <cell r="F174">
            <v>5.3727543936000002</v>
          </cell>
          <cell r="G174">
            <v>0</v>
          </cell>
          <cell r="H174">
            <v>0</v>
          </cell>
          <cell r="I174">
            <v>0</v>
          </cell>
          <cell r="J174">
            <v>99.94</v>
          </cell>
        </row>
        <row r="175">
          <cell r="C175">
            <v>35.47</v>
          </cell>
          <cell r="D175">
            <v>64.47</v>
          </cell>
          <cell r="E175">
            <v>18.420000000000002</v>
          </cell>
          <cell r="F175">
            <v>4.8995856827999997</v>
          </cell>
          <cell r="G175">
            <v>0</v>
          </cell>
          <cell r="H175">
            <v>0</v>
          </cell>
          <cell r="I175">
            <v>0</v>
          </cell>
          <cell r="J175">
            <v>99.94</v>
          </cell>
        </row>
        <row r="176">
          <cell r="C176">
            <v>70.94</v>
          </cell>
          <cell r="D176">
            <v>128.94</v>
          </cell>
          <cell r="E176">
            <v>36.840000000000003</v>
          </cell>
          <cell r="F176">
            <v>17.9193569832</v>
          </cell>
          <cell r="G176">
            <v>0</v>
          </cell>
          <cell r="H176">
            <v>0</v>
          </cell>
          <cell r="I176">
            <v>0</v>
          </cell>
          <cell r="J176">
            <v>199.88</v>
          </cell>
        </row>
        <row r="177">
          <cell r="C177">
            <v>35.47</v>
          </cell>
          <cell r="D177">
            <v>64.47</v>
          </cell>
          <cell r="E177">
            <v>18.420000000000002</v>
          </cell>
          <cell r="F177">
            <v>8.4038840712000002</v>
          </cell>
          <cell r="G177">
            <v>0</v>
          </cell>
          <cell r="H177">
            <v>0</v>
          </cell>
          <cell r="I177">
            <v>0</v>
          </cell>
          <cell r="J177">
            <v>99.94</v>
          </cell>
        </row>
        <row r="178">
          <cell r="C178">
            <v>35.47</v>
          </cell>
          <cell r="D178">
            <v>64.47</v>
          </cell>
          <cell r="E178">
            <v>18.420000000000002</v>
          </cell>
          <cell r="F178">
            <v>0</v>
          </cell>
          <cell r="G178">
            <v>0</v>
          </cell>
          <cell r="H178">
            <v>0</v>
          </cell>
          <cell r="I178">
            <v>0</v>
          </cell>
          <cell r="J178">
            <v>99.94</v>
          </cell>
        </row>
        <row r="179">
          <cell r="C179">
            <v>35.47</v>
          </cell>
          <cell r="D179">
            <v>64.47</v>
          </cell>
          <cell r="E179">
            <v>18.420000000000002</v>
          </cell>
          <cell r="F179">
            <v>0</v>
          </cell>
          <cell r="G179">
            <v>0</v>
          </cell>
          <cell r="H179">
            <v>0</v>
          </cell>
          <cell r="I179">
            <v>0</v>
          </cell>
          <cell r="J179">
            <v>99.94</v>
          </cell>
        </row>
        <row r="180">
          <cell r="C180">
            <v>35.47</v>
          </cell>
          <cell r="D180">
            <v>64.47</v>
          </cell>
          <cell r="E180">
            <v>18.420000000000002</v>
          </cell>
          <cell r="F180">
            <v>0</v>
          </cell>
          <cell r="G180">
            <v>0</v>
          </cell>
          <cell r="H180">
            <v>0</v>
          </cell>
          <cell r="I180">
            <v>0</v>
          </cell>
          <cell r="J180">
            <v>99.94</v>
          </cell>
        </row>
        <row r="181">
          <cell r="C181">
            <v>35.47</v>
          </cell>
          <cell r="D181">
            <v>64.47</v>
          </cell>
          <cell r="E181">
            <v>18.420000000000002</v>
          </cell>
          <cell r="F181">
            <v>0</v>
          </cell>
          <cell r="G181">
            <v>0</v>
          </cell>
          <cell r="H181">
            <v>0</v>
          </cell>
          <cell r="I181">
            <v>0</v>
          </cell>
          <cell r="J181">
            <v>99.94</v>
          </cell>
        </row>
        <row r="182">
          <cell r="C182">
            <v>35.47</v>
          </cell>
          <cell r="D182">
            <v>64.47</v>
          </cell>
          <cell r="E182">
            <v>18.420000000000002</v>
          </cell>
          <cell r="F182">
            <v>0</v>
          </cell>
          <cell r="G182">
            <v>0</v>
          </cell>
          <cell r="H182">
            <v>0</v>
          </cell>
          <cell r="I182">
            <v>0</v>
          </cell>
          <cell r="J182">
            <v>99.94</v>
          </cell>
        </row>
        <row r="183">
          <cell r="C183">
            <v>35.47</v>
          </cell>
          <cell r="D183">
            <v>64.47</v>
          </cell>
          <cell r="E183">
            <v>18.420000000000002</v>
          </cell>
          <cell r="F183">
            <v>0</v>
          </cell>
          <cell r="G183">
            <v>0</v>
          </cell>
          <cell r="H183">
            <v>0</v>
          </cell>
          <cell r="I183">
            <v>0</v>
          </cell>
          <cell r="J183">
            <v>99.94</v>
          </cell>
        </row>
        <row r="184">
          <cell r="C184">
            <v>35.47</v>
          </cell>
          <cell r="D184">
            <v>64.47</v>
          </cell>
          <cell r="E184">
            <v>18.420000000000002</v>
          </cell>
          <cell r="F184">
            <v>0</v>
          </cell>
          <cell r="G184">
            <v>0</v>
          </cell>
          <cell r="H184">
            <v>0</v>
          </cell>
          <cell r="I184">
            <v>0</v>
          </cell>
          <cell r="J184">
            <v>99.94</v>
          </cell>
        </row>
        <row r="185">
          <cell r="C185">
            <v>35.47</v>
          </cell>
          <cell r="D185">
            <v>64.47</v>
          </cell>
          <cell r="E185">
            <v>18.420000000000002</v>
          </cell>
          <cell r="F185">
            <v>0</v>
          </cell>
          <cell r="G185">
            <v>0</v>
          </cell>
          <cell r="H185">
            <v>0</v>
          </cell>
          <cell r="I185">
            <v>0</v>
          </cell>
          <cell r="J185">
            <v>99.94</v>
          </cell>
        </row>
        <row r="186">
          <cell r="C186">
            <v>35.47</v>
          </cell>
          <cell r="D186">
            <v>64.47</v>
          </cell>
          <cell r="E186">
            <v>18.420000000000002</v>
          </cell>
          <cell r="F186">
            <v>0</v>
          </cell>
          <cell r="G186">
            <v>0</v>
          </cell>
          <cell r="H186">
            <v>0</v>
          </cell>
          <cell r="I186">
            <v>0</v>
          </cell>
          <cell r="J186">
            <v>99.94</v>
          </cell>
        </row>
        <row r="187">
          <cell r="C187">
            <v>35.47</v>
          </cell>
          <cell r="D187">
            <v>64.47</v>
          </cell>
          <cell r="E187">
            <v>18.420000000000002</v>
          </cell>
          <cell r="F187">
            <v>0</v>
          </cell>
          <cell r="G187">
            <v>0</v>
          </cell>
          <cell r="H187">
            <v>0</v>
          </cell>
          <cell r="I187">
            <v>0</v>
          </cell>
          <cell r="J187">
            <v>99.94</v>
          </cell>
        </row>
        <row r="188">
          <cell r="C188">
            <v>35.47</v>
          </cell>
          <cell r="D188">
            <v>64.47</v>
          </cell>
          <cell r="E188">
            <v>18.420000000000002</v>
          </cell>
          <cell r="F188">
            <v>5.3727543936000002</v>
          </cell>
          <cell r="G188">
            <v>0</v>
          </cell>
          <cell r="H188">
            <v>0</v>
          </cell>
          <cell r="I188">
            <v>0</v>
          </cell>
          <cell r="J188">
            <v>99.94</v>
          </cell>
        </row>
        <row r="189">
          <cell r="C189">
            <v>35.47</v>
          </cell>
          <cell r="D189">
            <v>64.47</v>
          </cell>
          <cell r="E189">
            <v>18.420000000000002</v>
          </cell>
          <cell r="F189">
            <v>0</v>
          </cell>
          <cell r="G189">
            <v>0</v>
          </cell>
          <cell r="H189">
            <v>0</v>
          </cell>
          <cell r="I189">
            <v>0</v>
          </cell>
          <cell r="J189">
            <v>99.94</v>
          </cell>
        </row>
        <row r="190">
          <cell r="C190">
            <v>35.47</v>
          </cell>
          <cell r="D190">
            <v>64.47</v>
          </cell>
          <cell r="E190">
            <v>18.420000000000002</v>
          </cell>
          <cell r="F190">
            <v>0</v>
          </cell>
          <cell r="G190">
            <v>0</v>
          </cell>
          <cell r="H190">
            <v>0</v>
          </cell>
          <cell r="I190">
            <v>0</v>
          </cell>
          <cell r="J190">
            <v>99.94</v>
          </cell>
        </row>
        <row r="191">
          <cell r="C191">
            <v>35.47</v>
          </cell>
          <cell r="D191">
            <v>64.47</v>
          </cell>
          <cell r="E191">
            <v>18.420000000000002</v>
          </cell>
          <cell r="F191">
            <v>0</v>
          </cell>
          <cell r="G191">
            <v>0</v>
          </cell>
          <cell r="H191">
            <v>0</v>
          </cell>
          <cell r="I191">
            <v>0</v>
          </cell>
          <cell r="J191">
            <v>99.94</v>
          </cell>
        </row>
        <row r="192">
          <cell r="C192">
            <v>35.47</v>
          </cell>
          <cell r="D192">
            <v>64.47</v>
          </cell>
          <cell r="E192">
            <v>18.420000000000002</v>
          </cell>
          <cell r="F192">
            <v>0</v>
          </cell>
          <cell r="G192">
            <v>0</v>
          </cell>
          <cell r="H192">
            <v>0</v>
          </cell>
          <cell r="I192">
            <v>0</v>
          </cell>
          <cell r="J192">
            <v>99.94</v>
          </cell>
        </row>
        <row r="193">
          <cell r="C193">
            <v>35.47</v>
          </cell>
          <cell r="D193">
            <v>64.47</v>
          </cell>
          <cell r="E193">
            <v>18.420000000000002</v>
          </cell>
          <cell r="F193">
            <v>0</v>
          </cell>
          <cell r="G193">
            <v>0</v>
          </cell>
          <cell r="H193">
            <v>0</v>
          </cell>
          <cell r="I193">
            <v>0</v>
          </cell>
          <cell r="J193">
            <v>99.94</v>
          </cell>
        </row>
        <row r="194">
          <cell r="C194">
            <v>35.47</v>
          </cell>
          <cell r="D194">
            <v>64.47</v>
          </cell>
          <cell r="E194">
            <v>18.420000000000002</v>
          </cell>
          <cell r="F194">
            <v>0</v>
          </cell>
          <cell r="G194">
            <v>0</v>
          </cell>
          <cell r="H194">
            <v>0</v>
          </cell>
          <cell r="I194">
            <v>0</v>
          </cell>
          <cell r="J194">
            <v>99.94</v>
          </cell>
        </row>
        <row r="195">
          <cell r="C195">
            <v>35.47</v>
          </cell>
          <cell r="D195">
            <v>64.47</v>
          </cell>
          <cell r="E195">
            <v>18.420000000000002</v>
          </cell>
          <cell r="F195">
            <v>0</v>
          </cell>
          <cell r="G195">
            <v>0</v>
          </cell>
          <cell r="H195">
            <v>0</v>
          </cell>
          <cell r="I195">
            <v>0</v>
          </cell>
          <cell r="J195">
            <v>99.94</v>
          </cell>
        </row>
        <row r="196">
          <cell r="C196">
            <v>35.47</v>
          </cell>
          <cell r="D196">
            <v>64.47</v>
          </cell>
          <cell r="E196">
            <v>18.420000000000002</v>
          </cell>
          <cell r="F196">
            <v>0</v>
          </cell>
          <cell r="G196">
            <v>0</v>
          </cell>
          <cell r="H196">
            <v>0</v>
          </cell>
          <cell r="I196">
            <v>0</v>
          </cell>
          <cell r="J196">
            <v>99.94</v>
          </cell>
        </row>
        <row r="197">
          <cell r="C197">
            <v>35.47</v>
          </cell>
          <cell r="D197">
            <v>64.47</v>
          </cell>
          <cell r="E197">
            <v>18.420000000000002</v>
          </cell>
          <cell r="F197">
            <v>0</v>
          </cell>
          <cell r="G197">
            <v>0</v>
          </cell>
          <cell r="H197">
            <v>0</v>
          </cell>
          <cell r="I197">
            <v>0</v>
          </cell>
          <cell r="J197">
            <v>99.94</v>
          </cell>
        </row>
        <row r="198">
          <cell r="C198">
            <v>35.47</v>
          </cell>
          <cell r="D198">
            <v>64.47</v>
          </cell>
          <cell r="E198">
            <v>18.420000000000002</v>
          </cell>
          <cell r="F198">
            <v>0</v>
          </cell>
          <cell r="G198">
            <v>0</v>
          </cell>
          <cell r="H198">
            <v>0</v>
          </cell>
          <cell r="I198">
            <v>0</v>
          </cell>
          <cell r="J198">
            <v>99.94</v>
          </cell>
        </row>
        <row r="199">
          <cell r="C199">
            <v>35.47</v>
          </cell>
          <cell r="D199">
            <v>64.47</v>
          </cell>
          <cell r="E199">
            <v>18.420000000000002</v>
          </cell>
          <cell r="F199">
            <v>0</v>
          </cell>
          <cell r="G199">
            <v>0</v>
          </cell>
          <cell r="H199">
            <v>0</v>
          </cell>
          <cell r="I199">
            <v>0</v>
          </cell>
          <cell r="J199">
            <v>99.94</v>
          </cell>
        </row>
        <row r="200">
          <cell r="C200">
            <v>35.47</v>
          </cell>
          <cell r="D200">
            <v>64.47</v>
          </cell>
          <cell r="E200">
            <v>18.420000000000002</v>
          </cell>
          <cell r="F200">
            <v>0</v>
          </cell>
          <cell r="G200">
            <v>0</v>
          </cell>
          <cell r="H200">
            <v>0</v>
          </cell>
          <cell r="I200">
            <v>0</v>
          </cell>
          <cell r="J200">
            <v>99.94</v>
          </cell>
        </row>
        <row r="201">
          <cell r="C201">
            <v>70.94</v>
          </cell>
          <cell r="D201">
            <v>128.94</v>
          </cell>
          <cell r="E201">
            <v>36.840000000000003</v>
          </cell>
          <cell r="F201">
            <v>0</v>
          </cell>
          <cell r="G201">
            <v>0</v>
          </cell>
          <cell r="H201">
            <v>0</v>
          </cell>
          <cell r="I201">
            <v>0</v>
          </cell>
          <cell r="J201">
            <v>199.88</v>
          </cell>
        </row>
        <row r="202">
          <cell r="C202">
            <v>35.47</v>
          </cell>
          <cell r="D202">
            <v>64.47</v>
          </cell>
          <cell r="E202">
            <v>18.420000000000002</v>
          </cell>
          <cell r="F202">
            <v>5.6474975159999996</v>
          </cell>
          <cell r="G202">
            <v>0</v>
          </cell>
          <cell r="H202">
            <v>0</v>
          </cell>
          <cell r="I202">
            <v>0</v>
          </cell>
          <cell r="J202">
            <v>99.94</v>
          </cell>
        </row>
        <row r="203">
          <cell r="C203">
            <v>35.47</v>
          </cell>
          <cell r="D203">
            <v>64.47</v>
          </cell>
          <cell r="E203">
            <v>18.420000000000002</v>
          </cell>
          <cell r="F203">
            <v>0</v>
          </cell>
          <cell r="G203">
            <v>0</v>
          </cell>
          <cell r="H203">
            <v>0</v>
          </cell>
          <cell r="I203">
            <v>0</v>
          </cell>
          <cell r="J203">
            <v>99.94</v>
          </cell>
        </row>
        <row r="204">
          <cell r="C204">
            <v>35.47</v>
          </cell>
          <cell r="D204">
            <v>64.47</v>
          </cell>
          <cell r="E204">
            <v>18.420000000000002</v>
          </cell>
          <cell r="F204">
            <v>0</v>
          </cell>
          <cell r="G204">
            <v>0</v>
          </cell>
          <cell r="H204">
            <v>0</v>
          </cell>
          <cell r="I204">
            <v>0</v>
          </cell>
          <cell r="J204">
            <v>99.94</v>
          </cell>
        </row>
        <row r="205">
          <cell r="C205">
            <v>35.47</v>
          </cell>
          <cell r="D205">
            <v>64.47</v>
          </cell>
          <cell r="E205">
            <v>18.420000000000002</v>
          </cell>
          <cell r="F205">
            <v>105</v>
          </cell>
          <cell r="G205">
            <v>0</v>
          </cell>
          <cell r="H205">
            <v>0</v>
          </cell>
          <cell r="I205">
            <v>0</v>
          </cell>
          <cell r="J205">
            <v>99.94</v>
          </cell>
        </row>
        <row r="206">
          <cell r="C206">
            <v>35.47</v>
          </cell>
          <cell r="D206">
            <v>64.47</v>
          </cell>
          <cell r="E206">
            <v>18.420000000000002</v>
          </cell>
          <cell r="F206">
            <v>5.9451358986000002</v>
          </cell>
          <cell r="G206">
            <v>0</v>
          </cell>
          <cell r="H206">
            <v>0</v>
          </cell>
          <cell r="I206">
            <v>0</v>
          </cell>
          <cell r="J206">
            <v>99.94</v>
          </cell>
        </row>
        <row r="207">
          <cell r="C207">
            <v>35.47</v>
          </cell>
          <cell r="D207">
            <v>64.47</v>
          </cell>
          <cell r="E207">
            <v>18.420000000000002</v>
          </cell>
          <cell r="F207">
            <v>0</v>
          </cell>
          <cell r="G207">
            <v>0</v>
          </cell>
          <cell r="H207">
            <v>0</v>
          </cell>
          <cell r="I207">
            <v>0</v>
          </cell>
          <cell r="J207">
            <v>99.94</v>
          </cell>
        </row>
        <row r="208">
          <cell r="C208">
            <v>35.47</v>
          </cell>
          <cell r="D208">
            <v>64.47</v>
          </cell>
          <cell r="E208">
            <v>18.420000000000002</v>
          </cell>
          <cell r="F208">
            <v>11.691846208799999</v>
          </cell>
          <cell r="G208">
            <v>0</v>
          </cell>
          <cell r="H208">
            <v>0</v>
          </cell>
          <cell r="I208">
            <v>0</v>
          </cell>
          <cell r="J208">
            <v>99.94</v>
          </cell>
        </row>
        <row r="209">
          <cell r="C209">
            <v>35.47</v>
          </cell>
          <cell r="D209">
            <v>64.47</v>
          </cell>
          <cell r="E209">
            <v>18.420000000000002</v>
          </cell>
          <cell r="F209">
            <v>3.02</v>
          </cell>
          <cell r="G209">
            <v>0</v>
          </cell>
          <cell r="H209">
            <v>0</v>
          </cell>
          <cell r="I209">
            <v>0</v>
          </cell>
          <cell r="J209">
            <v>99.94</v>
          </cell>
        </row>
        <row r="210">
          <cell r="C210">
            <v>35.47</v>
          </cell>
          <cell r="D210">
            <v>64.47</v>
          </cell>
          <cell r="E210">
            <v>18.420000000000002</v>
          </cell>
          <cell r="F210">
            <v>0</v>
          </cell>
          <cell r="G210">
            <v>0</v>
          </cell>
          <cell r="H210">
            <v>0</v>
          </cell>
          <cell r="I210">
            <v>0</v>
          </cell>
          <cell r="J210">
            <v>99.94</v>
          </cell>
        </row>
        <row r="211">
          <cell r="C211">
            <v>35.47</v>
          </cell>
          <cell r="D211">
            <v>64.47</v>
          </cell>
          <cell r="E211">
            <v>18.420000000000002</v>
          </cell>
          <cell r="F211">
            <v>0</v>
          </cell>
          <cell r="G211">
            <v>0</v>
          </cell>
          <cell r="H211">
            <v>0</v>
          </cell>
          <cell r="I211">
            <v>0</v>
          </cell>
          <cell r="J211">
            <v>99.94</v>
          </cell>
        </row>
        <row r="212">
          <cell r="C212">
            <v>35.47</v>
          </cell>
          <cell r="D212">
            <v>64.47</v>
          </cell>
          <cell r="E212">
            <v>18.420000000000002</v>
          </cell>
          <cell r="F212">
            <v>0</v>
          </cell>
          <cell r="G212">
            <v>0</v>
          </cell>
          <cell r="H212">
            <v>0</v>
          </cell>
          <cell r="I212">
            <v>0</v>
          </cell>
          <cell r="J212">
            <v>99.94</v>
          </cell>
        </row>
        <row r="213">
          <cell r="C213">
            <v>35.47</v>
          </cell>
          <cell r="D213">
            <v>64.47</v>
          </cell>
          <cell r="E213">
            <v>18.420000000000002</v>
          </cell>
          <cell r="F213">
            <v>0</v>
          </cell>
          <cell r="G213">
            <v>0</v>
          </cell>
          <cell r="H213">
            <v>0</v>
          </cell>
          <cell r="I213">
            <v>0</v>
          </cell>
          <cell r="J213">
            <v>99.94</v>
          </cell>
        </row>
        <row r="214">
          <cell r="C214">
            <v>35.47</v>
          </cell>
          <cell r="D214">
            <v>64.47</v>
          </cell>
          <cell r="E214">
            <v>18.420000000000002</v>
          </cell>
          <cell r="F214">
            <v>3.24</v>
          </cell>
          <cell r="G214">
            <v>0</v>
          </cell>
          <cell r="H214">
            <v>0</v>
          </cell>
          <cell r="I214">
            <v>0</v>
          </cell>
          <cell r="J214">
            <v>99.94</v>
          </cell>
        </row>
        <row r="215">
          <cell r="C215">
            <v>35.47</v>
          </cell>
          <cell r="D215">
            <v>64.47</v>
          </cell>
          <cell r="E215">
            <v>18.420000000000002</v>
          </cell>
          <cell r="F215">
            <v>7.0364766347999996</v>
          </cell>
          <cell r="G215">
            <v>0</v>
          </cell>
          <cell r="H215">
            <v>0</v>
          </cell>
          <cell r="I215">
            <v>0</v>
          </cell>
          <cell r="J215">
            <v>99.94</v>
          </cell>
        </row>
        <row r="216">
          <cell r="C216">
            <v>35.47</v>
          </cell>
          <cell r="D216">
            <v>64.47</v>
          </cell>
          <cell r="E216">
            <v>18.420000000000002</v>
          </cell>
          <cell r="F216">
            <v>0</v>
          </cell>
          <cell r="G216">
            <v>0</v>
          </cell>
          <cell r="H216">
            <v>0</v>
          </cell>
          <cell r="I216">
            <v>0</v>
          </cell>
          <cell r="J216">
            <v>99.94</v>
          </cell>
        </row>
        <row r="217">
          <cell r="C217">
            <v>35.47</v>
          </cell>
          <cell r="D217">
            <v>64.47</v>
          </cell>
          <cell r="E217">
            <v>18.420000000000002</v>
          </cell>
          <cell r="F217">
            <v>0</v>
          </cell>
          <cell r="G217">
            <v>0</v>
          </cell>
          <cell r="H217">
            <v>0</v>
          </cell>
          <cell r="I217">
            <v>0</v>
          </cell>
          <cell r="J217">
            <v>99.94</v>
          </cell>
        </row>
        <row r="218">
          <cell r="C218">
            <v>35.47</v>
          </cell>
          <cell r="D218">
            <v>64.47</v>
          </cell>
          <cell r="E218">
            <v>18.420000000000002</v>
          </cell>
          <cell r="F218">
            <v>0</v>
          </cell>
          <cell r="G218">
            <v>0</v>
          </cell>
          <cell r="H218">
            <v>0</v>
          </cell>
          <cell r="I218">
            <v>0</v>
          </cell>
          <cell r="J218">
            <v>99.94</v>
          </cell>
        </row>
        <row r="219">
          <cell r="C219">
            <v>35.47</v>
          </cell>
          <cell r="D219">
            <v>64.47</v>
          </cell>
          <cell r="E219">
            <v>18.420000000000002</v>
          </cell>
          <cell r="F219">
            <v>0</v>
          </cell>
          <cell r="G219">
            <v>0</v>
          </cell>
          <cell r="H219">
            <v>0</v>
          </cell>
          <cell r="I219">
            <v>0</v>
          </cell>
          <cell r="J219">
            <v>99.94</v>
          </cell>
        </row>
        <row r="220">
          <cell r="C220">
            <v>35.47</v>
          </cell>
          <cell r="D220">
            <v>64.47</v>
          </cell>
          <cell r="E220">
            <v>18.420000000000002</v>
          </cell>
          <cell r="F220">
            <v>0</v>
          </cell>
          <cell r="G220">
            <v>0</v>
          </cell>
          <cell r="H220">
            <v>0</v>
          </cell>
          <cell r="I220">
            <v>0</v>
          </cell>
          <cell r="J220">
            <v>99.94</v>
          </cell>
        </row>
        <row r="221">
          <cell r="C221">
            <v>35.47</v>
          </cell>
          <cell r="D221">
            <v>64.47</v>
          </cell>
          <cell r="E221">
            <v>18.420000000000002</v>
          </cell>
          <cell r="F221">
            <v>0</v>
          </cell>
          <cell r="G221">
            <v>0</v>
          </cell>
          <cell r="H221">
            <v>0</v>
          </cell>
          <cell r="I221">
            <v>0</v>
          </cell>
          <cell r="J221">
            <v>99.94</v>
          </cell>
        </row>
        <row r="222">
          <cell r="C222">
            <v>35.47</v>
          </cell>
          <cell r="D222">
            <v>64.47</v>
          </cell>
          <cell r="E222">
            <v>18.420000000000002</v>
          </cell>
          <cell r="F222">
            <v>0</v>
          </cell>
          <cell r="G222">
            <v>0</v>
          </cell>
          <cell r="H222">
            <v>0</v>
          </cell>
          <cell r="I222">
            <v>0</v>
          </cell>
          <cell r="J222">
            <v>99.94</v>
          </cell>
        </row>
        <row r="223">
          <cell r="C223">
            <v>35.47</v>
          </cell>
          <cell r="D223">
            <v>64.47</v>
          </cell>
          <cell r="E223">
            <v>18.420000000000002</v>
          </cell>
          <cell r="F223">
            <v>0</v>
          </cell>
          <cell r="G223">
            <v>0</v>
          </cell>
          <cell r="H223">
            <v>0</v>
          </cell>
          <cell r="I223">
            <v>0</v>
          </cell>
          <cell r="J223">
            <v>99.94</v>
          </cell>
        </row>
        <row r="224">
          <cell r="C224">
            <v>35.47</v>
          </cell>
          <cell r="D224">
            <v>64.47</v>
          </cell>
          <cell r="E224">
            <v>18.420000000000002</v>
          </cell>
          <cell r="F224">
            <v>0</v>
          </cell>
          <cell r="G224">
            <v>0</v>
          </cell>
          <cell r="H224">
            <v>0</v>
          </cell>
          <cell r="I224">
            <v>0</v>
          </cell>
          <cell r="J224">
            <v>99.94</v>
          </cell>
        </row>
        <row r="225">
          <cell r="C225">
            <v>35.47</v>
          </cell>
          <cell r="D225">
            <v>64.47</v>
          </cell>
          <cell r="E225">
            <v>18.420000000000002</v>
          </cell>
          <cell r="F225">
            <v>0</v>
          </cell>
          <cell r="G225">
            <v>0</v>
          </cell>
          <cell r="H225">
            <v>0</v>
          </cell>
          <cell r="I225">
            <v>0</v>
          </cell>
          <cell r="J225">
            <v>99.94</v>
          </cell>
        </row>
        <row r="226">
          <cell r="C226">
            <v>35.47</v>
          </cell>
          <cell r="D226">
            <v>64.47</v>
          </cell>
          <cell r="E226">
            <v>18.420000000000002</v>
          </cell>
          <cell r="F226">
            <v>4.8308999021999997</v>
          </cell>
          <cell r="G226">
            <v>0</v>
          </cell>
          <cell r="H226">
            <v>0</v>
          </cell>
          <cell r="I226">
            <v>0</v>
          </cell>
          <cell r="J226">
            <v>99.94</v>
          </cell>
        </row>
        <row r="227">
          <cell r="C227">
            <v>35.47</v>
          </cell>
          <cell r="D227">
            <v>64.47</v>
          </cell>
          <cell r="E227">
            <v>18.420000000000002</v>
          </cell>
          <cell r="F227">
            <v>0</v>
          </cell>
          <cell r="G227">
            <v>0</v>
          </cell>
          <cell r="H227">
            <v>0</v>
          </cell>
          <cell r="I227">
            <v>0</v>
          </cell>
          <cell r="J227">
            <v>99.94</v>
          </cell>
        </row>
        <row r="228">
          <cell r="C228">
            <v>35.47</v>
          </cell>
          <cell r="D228">
            <v>64.47</v>
          </cell>
          <cell r="E228">
            <v>18.420000000000002</v>
          </cell>
          <cell r="F228">
            <v>0</v>
          </cell>
          <cell r="G228">
            <v>0</v>
          </cell>
          <cell r="H228">
            <v>0</v>
          </cell>
          <cell r="I228">
            <v>0</v>
          </cell>
          <cell r="J228">
            <v>99.94</v>
          </cell>
        </row>
        <row r="229">
          <cell r="C229">
            <v>35.47</v>
          </cell>
          <cell r="D229">
            <v>64.47</v>
          </cell>
          <cell r="E229">
            <v>18.420000000000002</v>
          </cell>
          <cell r="F229">
            <v>11.4552618534</v>
          </cell>
          <cell r="G229">
            <v>0</v>
          </cell>
          <cell r="H229">
            <v>0</v>
          </cell>
          <cell r="I229">
            <v>0</v>
          </cell>
          <cell r="J229">
            <v>99.94</v>
          </cell>
        </row>
        <row r="230">
          <cell r="C230">
            <v>35.47</v>
          </cell>
          <cell r="D230">
            <v>64.47</v>
          </cell>
          <cell r="E230">
            <v>18.420000000000002</v>
          </cell>
          <cell r="F230">
            <v>0</v>
          </cell>
          <cell r="G230">
            <v>0</v>
          </cell>
          <cell r="H230">
            <v>0</v>
          </cell>
          <cell r="I230">
            <v>0</v>
          </cell>
          <cell r="J230">
            <v>99.94</v>
          </cell>
        </row>
        <row r="231">
          <cell r="C231">
            <v>35.47</v>
          </cell>
          <cell r="D231">
            <v>64.47</v>
          </cell>
          <cell r="E231">
            <v>18.420000000000002</v>
          </cell>
          <cell r="F231">
            <v>11.8750082904</v>
          </cell>
          <cell r="G231">
            <v>0</v>
          </cell>
          <cell r="H231">
            <v>0</v>
          </cell>
          <cell r="I231">
            <v>0</v>
          </cell>
          <cell r="J231">
            <v>99.94</v>
          </cell>
        </row>
        <row r="232">
          <cell r="C232">
            <v>35.47</v>
          </cell>
          <cell r="D232">
            <v>64.47</v>
          </cell>
          <cell r="E232">
            <v>18.420000000000002</v>
          </cell>
          <cell r="F232">
            <v>16.703204505199999</v>
          </cell>
          <cell r="G232">
            <v>0</v>
          </cell>
          <cell r="H232">
            <v>0</v>
          </cell>
          <cell r="I232">
            <v>0</v>
          </cell>
          <cell r="J232">
            <v>99.94</v>
          </cell>
        </row>
        <row r="233">
          <cell r="C233">
            <v>35.47</v>
          </cell>
          <cell r="D233">
            <v>64.47</v>
          </cell>
          <cell r="E233">
            <v>18.420000000000002</v>
          </cell>
          <cell r="F233">
            <v>0</v>
          </cell>
          <cell r="G233">
            <v>0</v>
          </cell>
          <cell r="H233">
            <v>0</v>
          </cell>
          <cell r="I233">
            <v>0</v>
          </cell>
          <cell r="J233">
            <v>99.94</v>
          </cell>
        </row>
        <row r="234">
          <cell r="C234">
            <v>35.47</v>
          </cell>
          <cell r="D234">
            <v>64.47</v>
          </cell>
          <cell r="E234">
            <v>18.420000000000002</v>
          </cell>
          <cell r="F234">
            <v>0</v>
          </cell>
          <cell r="G234">
            <v>0</v>
          </cell>
          <cell r="H234">
            <v>0</v>
          </cell>
          <cell r="I234">
            <v>0</v>
          </cell>
          <cell r="J234">
            <v>99.94</v>
          </cell>
        </row>
        <row r="235">
          <cell r="C235">
            <v>35.47</v>
          </cell>
          <cell r="D235">
            <v>64.47</v>
          </cell>
          <cell r="E235">
            <v>18.420000000000002</v>
          </cell>
          <cell r="F235">
            <v>17.537769313199998</v>
          </cell>
          <cell r="G235">
            <v>0</v>
          </cell>
          <cell r="H235">
            <v>0</v>
          </cell>
          <cell r="I235">
            <v>0</v>
          </cell>
          <cell r="J235">
            <v>99.94</v>
          </cell>
        </row>
        <row r="236">
          <cell r="C236">
            <v>35.47</v>
          </cell>
          <cell r="D236">
            <v>64.47</v>
          </cell>
          <cell r="E236">
            <v>18.420000000000002</v>
          </cell>
          <cell r="F236">
            <v>5.2888051061999999</v>
          </cell>
          <cell r="G236">
            <v>0</v>
          </cell>
          <cell r="H236">
            <v>0</v>
          </cell>
          <cell r="I236">
            <v>0</v>
          </cell>
          <cell r="J236">
            <v>99.94</v>
          </cell>
        </row>
        <row r="237">
          <cell r="C237">
            <v>35.47</v>
          </cell>
          <cell r="D237">
            <v>64.47</v>
          </cell>
          <cell r="E237">
            <v>18.420000000000002</v>
          </cell>
          <cell r="F237">
            <v>11.7071097156</v>
          </cell>
          <cell r="G237">
            <v>0</v>
          </cell>
          <cell r="H237">
            <v>0</v>
          </cell>
          <cell r="I237">
            <v>0</v>
          </cell>
          <cell r="J237">
            <v>99.94</v>
          </cell>
        </row>
        <row r="238">
          <cell r="C238">
            <v>35.47</v>
          </cell>
          <cell r="D238">
            <v>64.47</v>
          </cell>
          <cell r="E238">
            <v>18.420000000000002</v>
          </cell>
          <cell r="F238">
            <v>0</v>
          </cell>
          <cell r="G238">
            <v>0</v>
          </cell>
          <cell r="H238">
            <v>0</v>
          </cell>
          <cell r="I238">
            <v>0</v>
          </cell>
          <cell r="J238">
            <v>99.94</v>
          </cell>
        </row>
        <row r="239">
          <cell r="C239">
            <v>35.47</v>
          </cell>
          <cell r="D239">
            <v>64.47</v>
          </cell>
          <cell r="E239">
            <v>18.420000000000002</v>
          </cell>
          <cell r="F239">
            <v>0</v>
          </cell>
          <cell r="G239">
            <v>0</v>
          </cell>
          <cell r="H239">
            <v>0</v>
          </cell>
          <cell r="I239">
            <v>0</v>
          </cell>
          <cell r="J239">
            <v>99.94</v>
          </cell>
        </row>
        <row r="240">
          <cell r="C240">
            <v>35.47</v>
          </cell>
          <cell r="D240">
            <v>64.47</v>
          </cell>
          <cell r="E240">
            <v>18.420000000000002</v>
          </cell>
          <cell r="F240">
            <v>7.8836012622</v>
          </cell>
          <cell r="G240">
            <v>0</v>
          </cell>
          <cell r="H240">
            <v>0</v>
          </cell>
          <cell r="I240">
            <v>0</v>
          </cell>
          <cell r="J240">
            <v>99.94</v>
          </cell>
        </row>
        <row r="241">
          <cell r="C241">
            <v>35.47</v>
          </cell>
          <cell r="D241">
            <v>64.47</v>
          </cell>
          <cell r="E241">
            <v>18.420000000000002</v>
          </cell>
          <cell r="F241">
            <v>0</v>
          </cell>
          <cell r="G241">
            <v>0</v>
          </cell>
          <cell r="H241">
            <v>0</v>
          </cell>
          <cell r="I241">
            <v>0</v>
          </cell>
          <cell r="J241">
            <v>99.94</v>
          </cell>
        </row>
        <row r="242">
          <cell r="C242">
            <v>35.47</v>
          </cell>
          <cell r="D242">
            <v>64.47</v>
          </cell>
          <cell r="E242">
            <v>18.420000000000002</v>
          </cell>
          <cell r="F242">
            <v>0</v>
          </cell>
          <cell r="G242">
            <v>0</v>
          </cell>
          <cell r="H242">
            <v>0</v>
          </cell>
          <cell r="I242">
            <v>0</v>
          </cell>
          <cell r="J242">
            <v>99.94</v>
          </cell>
        </row>
        <row r="243">
          <cell r="C243">
            <v>35.47</v>
          </cell>
          <cell r="D243">
            <v>64.47</v>
          </cell>
          <cell r="E243">
            <v>18.420000000000002</v>
          </cell>
          <cell r="F243">
            <v>0</v>
          </cell>
          <cell r="G243">
            <v>0</v>
          </cell>
          <cell r="H243">
            <v>0</v>
          </cell>
          <cell r="I243">
            <v>0</v>
          </cell>
          <cell r="J243">
            <v>99.94</v>
          </cell>
        </row>
        <row r="244">
          <cell r="C244">
            <v>35.47</v>
          </cell>
          <cell r="D244">
            <v>64.47</v>
          </cell>
          <cell r="E244">
            <v>18.420000000000002</v>
          </cell>
          <cell r="F244">
            <v>8.3262429594</v>
          </cell>
          <cell r="G244">
            <v>0</v>
          </cell>
          <cell r="H244">
            <v>0</v>
          </cell>
          <cell r="I244">
            <v>0</v>
          </cell>
          <cell r="J244">
            <v>99.94</v>
          </cell>
        </row>
        <row r="245">
          <cell r="C245">
            <v>35.47</v>
          </cell>
          <cell r="D245">
            <v>64.47</v>
          </cell>
          <cell r="E245">
            <v>18.420000000000002</v>
          </cell>
          <cell r="F245">
            <v>0</v>
          </cell>
          <cell r="G245">
            <v>0</v>
          </cell>
          <cell r="H245">
            <v>0</v>
          </cell>
          <cell r="I245">
            <v>0</v>
          </cell>
          <cell r="J245">
            <v>99.94</v>
          </cell>
        </row>
        <row r="246">
          <cell r="C246">
            <v>35.47</v>
          </cell>
          <cell r="D246">
            <v>64.47</v>
          </cell>
          <cell r="E246">
            <v>18.420000000000002</v>
          </cell>
          <cell r="F246">
            <v>0</v>
          </cell>
          <cell r="G246">
            <v>0</v>
          </cell>
          <cell r="H246">
            <v>0</v>
          </cell>
          <cell r="I246">
            <v>0</v>
          </cell>
          <cell r="J246">
            <v>99.94</v>
          </cell>
        </row>
        <row r="247">
          <cell r="C247">
            <v>141.88</v>
          </cell>
          <cell r="D247">
            <v>257.88</v>
          </cell>
          <cell r="E247">
            <v>73.680000000000007</v>
          </cell>
          <cell r="F247">
            <v>0</v>
          </cell>
          <cell r="G247">
            <v>0</v>
          </cell>
          <cell r="H247">
            <v>0</v>
          </cell>
          <cell r="I247">
            <v>0</v>
          </cell>
          <cell r="J247">
            <v>399.76</v>
          </cell>
        </row>
        <row r="248">
          <cell r="C248">
            <v>35.47</v>
          </cell>
          <cell r="D248">
            <v>64.47</v>
          </cell>
          <cell r="E248">
            <v>18.420000000000002</v>
          </cell>
          <cell r="F248">
            <v>13.8974229414</v>
          </cell>
          <cell r="G248">
            <v>0</v>
          </cell>
          <cell r="H248">
            <v>0</v>
          </cell>
          <cell r="I248">
            <v>0</v>
          </cell>
          <cell r="J248">
            <v>99.94</v>
          </cell>
        </row>
        <row r="249">
          <cell r="C249">
            <v>70.94</v>
          </cell>
          <cell r="D249">
            <v>128.94</v>
          </cell>
          <cell r="E249">
            <v>36.840000000000003</v>
          </cell>
          <cell r="F249">
            <v>6.73</v>
          </cell>
          <cell r="G249">
            <v>0</v>
          </cell>
          <cell r="H249">
            <v>0</v>
          </cell>
          <cell r="I249">
            <v>0</v>
          </cell>
          <cell r="J249">
            <v>199.88</v>
          </cell>
        </row>
        <row r="250">
          <cell r="C250">
            <v>35.47</v>
          </cell>
          <cell r="D250">
            <v>64.47</v>
          </cell>
          <cell r="E250">
            <v>18.420000000000002</v>
          </cell>
          <cell r="F250">
            <v>0</v>
          </cell>
          <cell r="G250">
            <v>0</v>
          </cell>
          <cell r="H250">
            <v>0</v>
          </cell>
          <cell r="I250">
            <v>0</v>
          </cell>
          <cell r="J250">
            <v>99.94</v>
          </cell>
        </row>
        <row r="251">
          <cell r="C251">
            <v>35.47</v>
          </cell>
          <cell r="D251">
            <v>64.47</v>
          </cell>
          <cell r="E251">
            <v>18.420000000000002</v>
          </cell>
          <cell r="F251">
            <v>12.9391038294</v>
          </cell>
          <cell r="G251">
            <v>0</v>
          </cell>
          <cell r="H251">
            <v>0</v>
          </cell>
          <cell r="I251">
            <v>0</v>
          </cell>
          <cell r="J251">
            <v>99.94</v>
          </cell>
        </row>
        <row r="252">
          <cell r="C252">
            <v>35.47</v>
          </cell>
          <cell r="D252">
            <v>64.47</v>
          </cell>
          <cell r="E252">
            <v>18.420000000000002</v>
          </cell>
          <cell r="F252">
            <v>0</v>
          </cell>
          <cell r="G252">
            <v>0</v>
          </cell>
          <cell r="H252">
            <v>0</v>
          </cell>
          <cell r="I252">
            <v>0</v>
          </cell>
          <cell r="J252">
            <v>99.94</v>
          </cell>
        </row>
        <row r="253">
          <cell r="C253">
            <v>35.47</v>
          </cell>
          <cell r="D253">
            <v>64.47</v>
          </cell>
          <cell r="E253">
            <v>18.420000000000002</v>
          </cell>
          <cell r="F253">
            <v>0</v>
          </cell>
          <cell r="G253">
            <v>0</v>
          </cell>
          <cell r="H253">
            <v>0</v>
          </cell>
          <cell r="I253">
            <v>0</v>
          </cell>
          <cell r="J253">
            <v>99.94</v>
          </cell>
        </row>
        <row r="254">
          <cell r="C254">
            <v>35.47</v>
          </cell>
          <cell r="D254">
            <v>64.47</v>
          </cell>
          <cell r="E254">
            <v>18.420000000000002</v>
          </cell>
          <cell r="F254">
            <v>7.3417467708000004</v>
          </cell>
          <cell r="G254">
            <v>0</v>
          </cell>
          <cell r="H254">
            <v>0</v>
          </cell>
          <cell r="I254">
            <v>0</v>
          </cell>
          <cell r="J254">
            <v>99.94</v>
          </cell>
        </row>
        <row r="255">
          <cell r="C255">
            <v>35.47</v>
          </cell>
          <cell r="D255">
            <v>64.47</v>
          </cell>
          <cell r="E255">
            <v>18.420000000000002</v>
          </cell>
          <cell r="F255">
            <v>7.5172770990000002</v>
          </cell>
          <cell r="G255">
            <v>0</v>
          </cell>
          <cell r="H255">
            <v>0</v>
          </cell>
          <cell r="I255">
            <v>0</v>
          </cell>
          <cell r="J255">
            <v>99.94</v>
          </cell>
        </row>
        <row r="256">
          <cell r="C256">
            <v>35.47</v>
          </cell>
          <cell r="D256">
            <v>64.47</v>
          </cell>
          <cell r="E256">
            <v>18.420000000000002</v>
          </cell>
          <cell r="F256">
            <v>3.02</v>
          </cell>
          <cell r="G256">
            <v>0</v>
          </cell>
          <cell r="H256">
            <v>0</v>
          </cell>
          <cell r="I256">
            <v>0</v>
          </cell>
          <cell r="J256">
            <v>99.94</v>
          </cell>
        </row>
        <row r="257">
          <cell r="C257">
            <v>35.47</v>
          </cell>
          <cell r="D257">
            <v>64.47</v>
          </cell>
          <cell r="E257">
            <v>18.420000000000002</v>
          </cell>
          <cell r="F257">
            <v>0</v>
          </cell>
          <cell r="G257">
            <v>0</v>
          </cell>
          <cell r="H257">
            <v>0</v>
          </cell>
          <cell r="I257">
            <v>0</v>
          </cell>
          <cell r="J257">
            <v>99.94</v>
          </cell>
        </row>
        <row r="258">
          <cell r="C258">
            <v>35.47</v>
          </cell>
          <cell r="D258">
            <v>64.47</v>
          </cell>
          <cell r="E258">
            <v>18.420000000000002</v>
          </cell>
          <cell r="F258">
            <v>0</v>
          </cell>
          <cell r="G258">
            <v>0</v>
          </cell>
          <cell r="H258">
            <v>0</v>
          </cell>
          <cell r="I258">
            <v>0</v>
          </cell>
          <cell r="J258">
            <v>99.94</v>
          </cell>
        </row>
        <row r="259">
          <cell r="C259">
            <v>35.47</v>
          </cell>
          <cell r="D259">
            <v>64.47</v>
          </cell>
          <cell r="E259">
            <v>18.420000000000002</v>
          </cell>
          <cell r="F259">
            <v>5.6169705024000001</v>
          </cell>
          <cell r="G259">
            <v>0</v>
          </cell>
          <cell r="H259">
            <v>0</v>
          </cell>
          <cell r="I259">
            <v>0</v>
          </cell>
          <cell r="J259">
            <v>99.94</v>
          </cell>
        </row>
        <row r="260">
          <cell r="C260">
            <v>35.47</v>
          </cell>
          <cell r="D260">
            <v>64.47</v>
          </cell>
          <cell r="E260">
            <v>18.420000000000002</v>
          </cell>
          <cell r="F260">
            <v>0</v>
          </cell>
          <cell r="G260">
            <v>0</v>
          </cell>
          <cell r="H260">
            <v>0</v>
          </cell>
          <cell r="I260">
            <v>0</v>
          </cell>
          <cell r="J260">
            <v>99.94</v>
          </cell>
        </row>
        <row r="261">
          <cell r="C261">
            <v>35.47</v>
          </cell>
          <cell r="D261">
            <v>64.47</v>
          </cell>
          <cell r="E261">
            <v>18.420000000000002</v>
          </cell>
          <cell r="F261">
            <v>5.7772373237999997</v>
          </cell>
          <cell r="G261">
            <v>0</v>
          </cell>
          <cell r="H261">
            <v>0</v>
          </cell>
          <cell r="I261">
            <v>0</v>
          </cell>
          <cell r="J261">
            <v>99.94</v>
          </cell>
        </row>
        <row r="262">
          <cell r="C262">
            <v>35.47</v>
          </cell>
          <cell r="D262">
            <v>64.47</v>
          </cell>
          <cell r="E262">
            <v>18.420000000000002</v>
          </cell>
          <cell r="F262">
            <v>12.790818698400001</v>
          </cell>
          <cell r="G262">
            <v>0</v>
          </cell>
          <cell r="H262">
            <v>0</v>
          </cell>
          <cell r="I262">
            <v>0</v>
          </cell>
          <cell r="J262">
            <v>99.94</v>
          </cell>
        </row>
        <row r="263">
          <cell r="C263">
            <v>106.41</v>
          </cell>
          <cell r="D263">
            <v>193.41</v>
          </cell>
          <cell r="E263">
            <v>55.26</v>
          </cell>
          <cell r="F263">
            <v>36.960581716199997</v>
          </cell>
          <cell r="G263">
            <v>0</v>
          </cell>
          <cell r="H263">
            <v>0</v>
          </cell>
          <cell r="I263">
            <v>0</v>
          </cell>
          <cell r="J263">
            <v>299.82</v>
          </cell>
        </row>
        <row r="264">
          <cell r="C264">
            <v>35.47</v>
          </cell>
          <cell r="D264">
            <v>64.47</v>
          </cell>
          <cell r="E264">
            <v>18.420000000000002</v>
          </cell>
          <cell r="F264">
            <v>60</v>
          </cell>
          <cell r="G264">
            <v>0</v>
          </cell>
          <cell r="H264">
            <v>0</v>
          </cell>
          <cell r="I264">
            <v>0</v>
          </cell>
          <cell r="J264">
            <v>99.94</v>
          </cell>
        </row>
        <row r="265">
          <cell r="C265">
            <v>70.94</v>
          </cell>
          <cell r="D265">
            <v>128.94</v>
          </cell>
          <cell r="E265">
            <v>36.840000000000003</v>
          </cell>
          <cell r="F265">
            <v>0</v>
          </cell>
          <cell r="G265">
            <v>0</v>
          </cell>
          <cell r="H265">
            <v>0</v>
          </cell>
          <cell r="I265">
            <v>0</v>
          </cell>
          <cell r="J265">
            <v>199.88</v>
          </cell>
        </row>
        <row r="266">
          <cell r="C266">
            <v>35.47</v>
          </cell>
          <cell r="D266">
            <v>64.47</v>
          </cell>
          <cell r="E266">
            <v>18.420000000000002</v>
          </cell>
          <cell r="F266">
            <v>0</v>
          </cell>
          <cell r="G266">
            <v>0</v>
          </cell>
          <cell r="H266">
            <v>0</v>
          </cell>
          <cell r="I266">
            <v>0</v>
          </cell>
          <cell r="J266">
            <v>99.94</v>
          </cell>
        </row>
        <row r="267">
          <cell r="C267">
            <v>35.47</v>
          </cell>
          <cell r="D267">
            <v>64.47</v>
          </cell>
          <cell r="E267">
            <v>18.420000000000002</v>
          </cell>
          <cell r="F267">
            <v>0</v>
          </cell>
          <cell r="G267">
            <v>0</v>
          </cell>
          <cell r="H267">
            <v>0</v>
          </cell>
          <cell r="I267">
            <v>0</v>
          </cell>
          <cell r="J267">
            <v>99.94</v>
          </cell>
        </row>
        <row r="268">
          <cell r="C268">
            <v>35.47</v>
          </cell>
          <cell r="D268">
            <v>64.47</v>
          </cell>
          <cell r="E268">
            <v>18.420000000000002</v>
          </cell>
          <cell r="F268">
            <v>0</v>
          </cell>
          <cell r="G268">
            <v>0</v>
          </cell>
          <cell r="H268">
            <v>0</v>
          </cell>
          <cell r="I268">
            <v>0</v>
          </cell>
          <cell r="J268">
            <v>99.94</v>
          </cell>
        </row>
        <row r="269">
          <cell r="C269">
            <v>35.47</v>
          </cell>
          <cell r="D269">
            <v>64.47</v>
          </cell>
          <cell r="E269">
            <v>18.420000000000002</v>
          </cell>
          <cell r="F269">
            <v>0</v>
          </cell>
          <cell r="G269">
            <v>0</v>
          </cell>
          <cell r="H269">
            <v>0</v>
          </cell>
          <cell r="I269">
            <v>0</v>
          </cell>
          <cell r="J269">
            <v>99.94</v>
          </cell>
        </row>
        <row r="270">
          <cell r="C270">
            <v>35.47</v>
          </cell>
          <cell r="D270">
            <v>64.47</v>
          </cell>
          <cell r="E270">
            <v>18.420000000000002</v>
          </cell>
          <cell r="F270">
            <v>6.2198790209999997</v>
          </cell>
          <cell r="G270">
            <v>0</v>
          </cell>
          <cell r="H270">
            <v>0</v>
          </cell>
          <cell r="I270">
            <v>0</v>
          </cell>
          <cell r="J270">
            <v>99.94</v>
          </cell>
        </row>
        <row r="271">
          <cell r="C271">
            <v>70.94</v>
          </cell>
          <cell r="D271">
            <v>128.94</v>
          </cell>
          <cell r="E271">
            <v>36.840000000000003</v>
          </cell>
          <cell r="F271">
            <v>0</v>
          </cell>
          <cell r="G271">
            <v>0</v>
          </cell>
          <cell r="H271">
            <v>0</v>
          </cell>
          <cell r="I271">
            <v>0</v>
          </cell>
          <cell r="J271">
            <v>199.88</v>
          </cell>
        </row>
        <row r="272">
          <cell r="C272">
            <v>35.47</v>
          </cell>
          <cell r="D272">
            <v>64.47</v>
          </cell>
          <cell r="E272">
            <v>18.420000000000002</v>
          </cell>
          <cell r="F272">
            <v>0</v>
          </cell>
          <cell r="G272">
            <v>0</v>
          </cell>
          <cell r="H272">
            <v>0</v>
          </cell>
          <cell r="I272">
            <v>0</v>
          </cell>
          <cell r="J272">
            <v>99.94</v>
          </cell>
        </row>
        <row r="273">
          <cell r="C273">
            <v>35.47</v>
          </cell>
          <cell r="D273">
            <v>64.47</v>
          </cell>
          <cell r="E273">
            <v>18.420000000000002</v>
          </cell>
          <cell r="F273">
            <v>5.0445889974</v>
          </cell>
          <cell r="G273">
            <v>0</v>
          </cell>
          <cell r="H273">
            <v>0</v>
          </cell>
          <cell r="I273">
            <v>0</v>
          </cell>
          <cell r="J273">
            <v>99.94</v>
          </cell>
        </row>
        <row r="274">
          <cell r="C274">
            <v>35.47</v>
          </cell>
          <cell r="D274">
            <v>64.47</v>
          </cell>
          <cell r="E274">
            <v>18.420000000000002</v>
          </cell>
          <cell r="F274">
            <v>0</v>
          </cell>
          <cell r="G274">
            <v>0</v>
          </cell>
          <cell r="H274">
            <v>0</v>
          </cell>
          <cell r="I274">
            <v>0</v>
          </cell>
          <cell r="J274">
            <v>99.94</v>
          </cell>
        </row>
        <row r="275">
          <cell r="C275">
            <v>35.47</v>
          </cell>
          <cell r="D275">
            <v>64.47</v>
          </cell>
          <cell r="E275">
            <v>18.420000000000002</v>
          </cell>
          <cell r="F275">
            <v>0</v>
          </cell>
          <cell r="G275">
            <v>0</v>
          </cell>
          <cell r="H275">
            <v>0</v>
          </cell>
          <cell r="I275">
            <v>0</v>
          </cell>
          <cell r="J275">
            <v>99.94</v>
          </cell>
        </row>
        <row r="276">
          <cell r="C276">
            <v>70.94</v>
          </cell>
          <cell r="D276">
            <v>128.94</v>
          </cell>
          <cell r="E276">
            <v>36.840000000000003</v>
          </cell>
          <cell r="F276">
            <v>0</v>
          </cell>
          <cell r="G276">
            <v>0</v>
          </cell>
          <cell r="H276">
            <v>0</v>
          </cell>
          <cell r="I276">
            <v>0</v>
          </cell>
          <cell r="J276">
            <v>199.88</v>
          </cell>
        </row>
        <row r="277">
          <cell r="C277">
            <v>35.47</v>
          </cell>
          <cell r="D277">
            <v>64.47</v>
          </cell>
          <cell r="E277">
            <v>18.420000000000002</v>
          </cell>
          <cell r="F277">
            <v>0</v>
          </cell>
          <cell r="G277">
            <v>0</v>
          </cell>
          <cell r="H277">
            <v>0</v>
          </cell>
          <cell r="I277">
            <v>0</v>
          </cell>
          <cell r="J277">
            <v>99.94</v>
          </cell>
        </row>
        <row r="278">
          <cell r="C278">
            <v>35.47</v>
          </cell>
          <cell r="D278">
            <v>64.47</v>
          </cell>
          <cell r="E278">
            <v>18.420000000000002</v>
          </cell>
          <cell r="F278">
            <v>0</v>
          </cell>
          <cell r="G278">
            <v>0</v>
          </cell>
          <cell r="H278">
            <v>0</v>
          </cell>
          <cell r="I278">
            <v>0</v>
          </cell>
          <cell r="J278">
            <v>99.94</v>
          </cell>
        </row>
        <row r="279">
          <cell r="C279">
            <v>35.47</v>
          </cell>
          <cell r="D279">
            <v>64.47</v>
          </cell>
          <cell r="E279">
            <v>18.420000000000002</v>
          </cell>
          <cell r="F279">
            <v>0</v>
          </cell>
          <cell r="G279">
            <v>0</v>
          </cell>
          <cell r="H279">
            <v>0</v>
          </cell>
          <cell r="I279">
            <v>0</v>
          </cell>
          <cell r="J279">
            <v>99.94</v>
          </cell>
        </row>
        <row r="280">
          <cell r="C280">
            <v>35.47</v>
          </cell>
          <cell r="D280">
            <v>64.47</v>
          </cell>
          <cell r="E280">
            <v>18.420000000000002</v>
          </cell>
          <cell r="F280">
            <v>0</v>
          </cell>
          <cell r="G280">
            <v>0</v>
          </cell>
          <cell r="H280">
            <v>0</v>
          </cell>
          <cell r="I280">
            <v>0</v>
          </cell>
          <cell r="J280">
            <v>99.94</v>
          </cell>
        </row>
        <row r="281">
          <cell r="C281">
            <v>106.41</v>
          </cell>
          <cell r="D281">
            <v>193.41</v>
          </cell>
          <cell r="E281">
            <v>55.26</v>
          </cell>
          <cell r="F281">
            <v>0</v>
          </cell>
          <cell r="G281">
            <v>0</v>
          </cell>
          <cell r="H281">
            <v>0</v>
          </cell>
          <cell r="I281">
            <v>0</v>
          </cell>
          <cell r="J281">
            <v>299.82</v>
          </cell>
        </row>
        <row r="282">
          <cell r="C282">
            <v>35.47</v>
          </cell>
          <cell r="D282">
            <v>64.47</v>
          </cell>
          <cell r="E282">
            <v>18.420000000000002</v>
          </cell>
          <cell r="F282">
            <v>0</v>
          </cell>
          <cell r="G282">
            <v>0</v>
          </cell>
          <cell r="H282">
            <v>0</v>
          </cell>
          <cell r="I282">
            <v>0</v>
          </cell>
          <cell r="J282">
            <v>99.94</v>
          </cell>
        </row>
        <row r="283">
          <cell r="C283">
            <v>141.88</v>
          </cell>
          <cell r="D283">
            <v>257.88</v>
          </cell>
          <cell r="E283">
            <v>73.680000000000007</v>
          </cell>
          <cell r="F283">
            <v>14.996395431</v>
          </cell>
          <cell r="G283">
            <v>0</v>
          </cell>
          <cell r="H283">
            <v>0</v>
          </cell>
          <cell r="I283">
            <v>0</v>
          </cell>
          <cell r="J283">
            <v>399.76</v>
          </cell>
        </row>
        <row r="284">
          <cell r="C284">
            <v>35.47</v>
          </cell>
          <cell r="D284">
            <v>64.47</v>
          </cell>
          <cell r="E284">
            <v>18.420000000000002</v>
          </cell>
          <cell r="F284">
            <v>2.0224146510000001</v>
          </cell>
          <cell r="G284">
            <v>0</v>
          </cell>
          <cell r="H284">
            <v>0</v>
          </cell>
          <cell r="I284">
            <v>0</v>
          </cell>
          <cell r="J284">
            <v>99.94</v>
          </cell>
        </row>
        <row r="285">
          <cell r="C285">
            <v>35.47</v>
          </cell>
          <cell r="D285">
            <v>64.47</v>
          </cell>
          <cell r="E285">
            <v>18.420000000000002</v>
          </cell>
          <cell r="F285">
            <v>0</v>
          </cell>
          <cell r="G285">
            <v>0</v>
          </cell>
          <cell r="H285">
            <v>0</v>
          </cell>
          <cell r="I285">
            <v>0</v>
          </cell>
          <cell r="J285">
            <v>99.94</v>
          </cell>
        </row>
        <row r="286">
          <cell r="C286">
            <v>35.47</v>
          </cell>
          <cell r="D286">
            <v>64.47</v>
          </cell>
          <cell r="E286">
            <v>18.420000000000002</v>
          </cell>
          <cell r="F286">
            <v>0</v>
          </cell>
          <cell r="G286">
            <v>0</v>
          </cell>
          <cell r="H286">
            <v>0</v>
          </cell>
          <cell r="I286">
            <v>0</v>
          </cell>
          <cell r="J286">
            <v>99.94</v>
          </cell>
        </row>
        <row r="287">
          <cell r="C287">
            <v>35.47</v>
          </cell>
          <cell r="D287">
            <v>64.47</v>
          </cell>
          <cell r="E287">
            <v>18.420000000000002</v>
          </cell>
          <cell r="F287">
            <v>8.5333722783999999</v>
          </cell>
          <cell r="G287">
            <v>0</v>
          </cell>
          <cell r="H287">
            <v>0</v>
          </cell>
          <cell r="I287">
            <v>0</v>
          </cell>
          <cell r="J287">
            <v>99.94</v>
          </cell>
        </row>
        <row r="288">
          <cell r="C288">
            <v>35.47</v>
          </cell>
          <cell r="D288">
            <v>64.47</v>
          </cell>
          <cell r="E288">
            <v>18.420000000000002</v>
          </cell>
          <cell r="F288">
            <v>5.15</v>
          </cell>
          <cell r="G288">
            <v>0</v>
          </cell>
          <cell r="H288">
            <v>0</v>
          </cell>
          <cell r="I288">
            <v>0</v>
          </cell>
          <cell r="J288">
            <v>99.94</v>
          </cell>
        </row>
        <row r="289">
          <cell r="C289">
            <v>35.47</v>
          </cell>
          <cell r="D289">
            <v>64.47</v>
          </cell>
          <cell r="E289">
            <v>18.420000000000002</v>
          </cell>
          <cell r="F289">
            <v>0</v>
          </cell>
          <cell r="G289">
            <v>0</v>
          </cell>
          <cell r="H289">
            <v>0</v>
          </cell>
          <cell r="I289">
            <v>0</v>
          </cell>
          <cell r="J289">
            <v>99.94</v>
          </cell>
        </row>
        <row r="290">
          <cell r="C290">
            <v>35.47</v>
          </cell>
          <cell r="D290">
            <v>64.47</v>
          </cell>
          <cell r="E290">
            <v>18.420000000000002</v>
          </cell>
          <cell r="F290">
            <v>0</v>
          </cell>
          <cell r="G290">
            <v>0</v>
          </cell>
          <cell r="H290">
            <v>0</v>
          </cell>
          <cell r="I290">
            <v>0</v>
          </cell>
          <cell r="J290">
            <v>99.94</v>
          </cell>
        </row>
        <row r="291">
          <cell r="C291">
            <v>35.47</v>
          </cell>
          <cell r="D291">
            <v>64.47</v>
          </cell>
          <cell r="E291">
            <v>18.420000000000002</v>
          </cell>
          <cell r="F291">
            <v>0</v>
          </cell>
          <cell r="G291">
            <v>0</v>
          </cell>
          <cell r="H291">
            <v>0</v>
          </cell>
          <cell r="I291">
            <v>0</v>
          </cell>
          <cell r="J291">
            <v>99.94</v>
          </cell>
        </row>
        <row r="292">
          <cell r="C292">
            <v>35.47</v>
          </cell>
          <cell r="D292">
            <v>64.47</v>
          </cell>
          <cell r="E292">
            <v>18.420000000000002</v>
          </cell>
          <cell r="F292">
            <v>0</v>
          </cell>
          <cell r="G292">
            <v>0</v>
          </cell>
          <cell r="H292">
            <v>0</v>
          </cell>
          <cell r="I292">
            <v>0</v>
          </cell>
          <cell r="J292">
            <v>99.94</v>
          </cell>
        </row>
        <row r="293">
          <cell r="C293">
            <v>35.47</v>
          </cell>
          <cell r="D293">
            <v>64.47</v>
          </cell>
          <cell r="E293">
            <v>18.420000000000002</v>
          </cell>
          <cell r="F293">
            <v>0</v>
          </cell>
          <cell r="G293">
            <v>0</v>
          </cell>
          <cell r="H293">
            <v>0</v>
          </cell>
          <cell r="I293">
            <v>0</v>
          </cell>
          <cell r="J293">
            <v>99.94</v>
          </cell>
        </row>
        <row r="294">
          <cell r="C294">
            <v>35.47</v>
          </cell>
          <cell r="D294">
            <v>64.47</v>
          </cell>
          <cell r="E294">
            <v>18.420000000000002</v>
          </cell>
          <cell r="F294">
            <v>0</v>
          </cell>
          <cell r="G294">
            <v>0</v>
          </cell>
          <cell r="H294">
            <v>0</v>
          </cell>
          <cell r="I294">
            <v>0</v>
          </cell>
          <cell r="J294">
            <v>99.94</v>
          </cell>
        </row>
        <row r="295">
          <cell r="C295">
            <v>35.47</v>
          </cell>
          <cell r="D295">
            <v>64.47</v>
          </cell>
          <cell r="E295">
            <v>18.420000000000002</v>
          </cell>
          <cell r="F295">
            <v>0</v>
          </cell>
          <cell r="G295">
            <v>0</v>
          </cell>
          <cell r="H295">
            <v>0</v>
          </cell>
          <cell r="I295">
            <v>0</v>
          </cell>
          <cell r="J295">
            <v>99.94</v>
          </cell>
        </row>
        <row r="296">
          <cell r="C296">
            <v>35.47</v>
          </cell>
          <cell r="D296">
            <v>64.47</v>
          </cell>
          <cell r="E296">
            <v>18.420000000000002</v>
          </cell>
          <cell r="F296">
            <v>0</v>
          </cell>
          <cell r="G296">
            <v>0</v>
          </cell>
          <cell r="H296">
            <v>0</v>
          </cell>
          <cell r="I296">
            <v>0</v>
          </cell>
          <cell r="J296">
            <v>99.94</v>
          </cell>
        </row>
        <row r="297">
          <cell r="C297">
            <v>70.94</v>
          </cell>
          <cell r="D297">
            <v>128.94</v>
          </cell>
          <cell r="E297">
            <v>36.840000000000003</v>
          </cell>
          <cell r="F297">
            <v>0</v>
          </cell>
          <cell r="G297">
            <v>0</v>
          </cell>
          <cell r="H297">
            <v>0</v>
          </cell>
          <cell r="I297">
            <v>0</v>
          </cell>
          <cell r="J297">
            <v>199.88</v>
          </cell>
        </row>
        <row r="298">
          <cell r="C298">
            <v>35.47</v>
          </cell>
          <cell r="D298">
            <v>64.47</v>
          </cell>
          <cell r="E298">
            <v>18.420000000000002</v>
          </cell>
          <cell r="F298">
            <v>0</v>
          </cell>
          <cell r="G298">
            <v>0</v>
          </cell>
          <cell r="H298">
            <v>0</v>
          </cell>
          <cell r="I298">
            <v>0</v>
          </cell>
          <cell r="J298">
            <v>99.94</v>
          </cell>
        </row>
        <row r="299">
          <cell r="C299">
            <v>35.47</v>
          </cell>
          <cell r="D299">
            <v>64.47</v>
          </cell>
          <cell r="E299">
            <v>18.420000000000002</v>
          </cell>
          <cell r="F299">
            <v>0</v>
          </cell>
          <cell r="G299">
            <v>0</v>
          </cell>
          <cell r="H299">
            <v>0</v>
          </cell>
          <cell r="I299">
            <v>0</v>
          </cell>
          <cell r="J299">
            <v>99.94</v>
          </cell>
        </row>
        <row r="300">
          <cell r="C300">
            <v>35.47</v>
          </cell>
          <cell r="D300">
            <v>64.47</v>
          </cell>
          <cell r="E300">
            <v>18.420000000000002</v>
          </cell>
          <cell r="F300">
            <v>0</v>
          </cell>
          <cell r="G300">
            <v>0</v>
          </cell>
          <cell r="H300">
            <v>0</v>
          </cell>
          <cell r="I300">
            <v>0</v>
          </cell>
          <cell r="J300">
            <v>99.94</v>
          </cell>
        </row>
        <row r="301">
          <cell r="C301">
            <v>35.47</v>
          </cell>
          <cell r="D301">
            <v>64.47</v>
          </cell>
          <cell r="E301">
            <v>18.420000000000002</v>
          </cell>
          <cell r="F301">
            <v>5.9069771315999997</v>
          </cell>
          <cell r="G301">
            <v>0</v>
          </cell>
          <cell r="H301">
            <v>0</v>
          </cell>
          <cell r="I301">
            <v>0</v>
          </cell>
          <cell r="J301">
            <v>99.94</v>
          </cell>
        </row>
        <row r="302">
          <cell r="C302">
            <v>35.47</v>
          </cell>
          <cell r="D302">
            <v>64.47</v>
          </cell>
          <cell r="E302">
            <v>18.420000000000002</v>
          </cell>
          <cell r="F302">
            <v>0</v>
          </cell>
          <cell r="G302">
            <v>0</v>
          </cell>
          <cell r="H302">
            <v>0</v>
          </cell>
          <cell r="I302">
            <v>0</v>
          </cell>
          <cell r="J302">
            <v>99.94</v>
          </cell>
        </row>
        <row r="303">
          <cell r="C303">
            <v>35.47</v>
          </cell>
          <cell r="D303">
            <v>64.47</v>
          </cell>
          <cell r="E303">
            <v>18.420000000000002</v>
          </cell>
          <cell r="F303">
            <v>0</v>
          </cell>
          <cell r="G303">
            <v>0</v>
          </cell>
          <cell r="H303">
            <v>0</v>
          </cell>
          <cell r="I303">
            <v>0</v>
          </cell>
          <cell r="J303">
            <v>99.94</v>
          </cell>
        </row>
        <row r="304">
          <cell r="C304">
            <v>106.41</v>
          </cell>
          <cell r="D304">
            <v>193.41</v>
          </cell>
          <cell r="E304">
            <v>55.26</v>
          </cell>
          <cell r="F304">
            <v>12.683974150799999</v>
          </cell>
          <cell r="G304">
            <v>0</v>
          </cell>
          <cell r="H304">
            <v>0</v>
          </cell>
          <cell r="I304">
            <v>0</v>
          </cell>
          <cell r="J304">
            <v>299.82</v>
          </cell>
        </row>
        <row r="305">
          <cell r="C305">
            <v>35.47</v>
          </cell>
          <cell r="D305">
            <v>64.47</v>
          </cell>
          <cell r="E305">
            <v>18.420000000000002</v>
          </cell>
          <cell r="F305">
            <v>0</v>
          </cell>
          <cell r="G305">
            <v>0</v>
          </cell>
          <cell r="H305">
            <v>0</v>
          </cell>
          <cell r="I305">
            <v>0</v>
          </cell>
          <cell r="J305">
            <v>99.94</v>
          </cell>
        </row>
        <row r="306">
          <cell r="C306">
            <v>35.47</v>
          </cell>
          <cell r="D306">
            <v>64.47</v>
          </cell>
          <cell r="E306">
            <v>18.420000000000002</v>
          </cell>
          <cell r="F306">
            <v>0</v>
          </cell>
          <cell r="G306">
            <v>0</v>
          </cell>
          <cell r="H306">
            <v>0</v>
          </cell>
          <cell r="I306">
            <v>0</v>
          </cell>
          <cell r="J306">
            <v>99.94</v>
          </cell>
        </row>
        <row r="307">
          <cell r="C307">
            <v>35.47</v>
          </cell>
          <cell r="D307">
            <v>64.47</v>
          </cell>
          <cell r="E307">
            <v>18.420000000000002</v>
          </cell>
          <cell r="F307">
            <v>0</v>
          </cell>
          <cell r="G307">
            <v>0</v>
          </cell>
          <cell r="H307">
            <v>0</v>
          </cell>
          <cell r="I307">
            <v>0</v>
          </cell>
          <cell r="J307">
            <v>99.94</v>
          </cell>
        </row>
        <row r="308">
          <cell r="C308">
            <v>35.47</v>
          </cell>
          <cell r="D308">
            <v>64.47</v>
          </cell>
          <cell r="E308">
            <v>18.420000000000002</v>
          </cell>
          <cell r="F308">
            <v>5.3498591333999999</v>
          </cell>
          <cell r="G308">
            <v>0</v>
          </cell>
          <cell r="H308">
            <v>0</v>
          </cell>
          <cell r="I308">
            <v>0</v>
          </cell>
          <cell r="J308">
            <v>99.94</v>
          </cell>
        </row>
        <row r="309">
          <cell r="C309">
            <v>35.47</v>
          </cell>
          <cell r="D309">
            <v>64.47</v>
          </cell>
          <cell r="E309">
            <v>18.420000000000002</v>
          </cell>
          <cell r="F309">
            <v>0</v>
          </cell>
          <cell r="G309">
            <v>0</v>
          </cell>
          <cell r="H309">
            <v>0</v>
          </cell>
          <cell r="I309">
            <v>0</v>
          </cell>
          <cell r="J309">
            <v>99.94</v>
          </cell>
        </row>
        <row r="310">
          <cell r="C310">
            <v>35.47</v>
          </cell>
          <cell r="D310">
            <v>64.47</v>
          </cell>
          <cell r="E310">
            <v>18.420000000000002</v>
          </cell>
          <cell r="F310">
            <v>0</v>
          </cell>
          <cell r="G310">
            <v>0</v>
          </cell>
          <cell r="H310">
            <v>0</v>
          </cell>
          <cell r="I310">
            <v>0</v>
          </cell>
          <cell r="J310">
            <v>99.94</v>
          </cell>
        </row>
        <row r="311">
          <cell r="C311">
            <v>35.47</v>
          </cell>
          <cell r="D311">
            <v>64.47</v>
          </cell>
          <cell r="E311">
            <v>18.420000000000002</v>
          </cell>
          <cell r="F311">
            <v>14.538490227</v>
          </cell>
          <cell r="G311">
            <v>0</v>
          </cell>
          <cell r="H311">
            <v>0</v>
          </cell>
          <cell r="I311">
            <v>0</v>
          </cell>
          <cell r="J311">
            <v>99.94</v>
          </cell>
        </row>
        <row r="312">
          <cell r="C312">
            <v>70.94</v>
          </cell>
          <cell r="D312">
            <v>128.94</v>
          </cell>
          <cell r="E312">
            <v>36.840000000000003</v>
          </cell>
          <cell r="F312">
            <v>9.0207325187999992</v>
          </cell>
          <cell r="G312">
            <v>0</v>
          </cell>
          <cell r="H312">
            <v>0</v>
          </cell>
          <cell r="I312">
            <v>0</v>
          </cell>
          <cell r="J312">
            <v>199.88</v>
          </cell>
        </row>
        <row r="313">
          <cell r="C313">
            <v>35.47</v>
          </cell>
          <cell r="D313">
            <v>64.47</v>
          </cell>
          <cell r="E313">
            <v>18.420000000000002</v>
          </cell>
          <cell r="F313">
            <v>0</v>
          </cell>
          <cell r="G313">
            <v>0</v>
          </cell>
          <cell r="H313">
            <v>0</v>
          </cell>
          <cell r="I313">
            <v>0</v>
          </cell>
          <cell r="J313">
            <v>99.94</v>
          </cell>
        </row>
        <row r="314">
          <cell r="C314">
            <v>35.47</v>
          </cell>
          <cell r="D314">
            <v>64.47</v>
          </cell>
          <cell r="E314">
            <v>18.420000000000002</v>
          </cell>
          <cell r="F314">
            <v>0</v>
          </cell>
          <cell r="G314">
            <v>0</v>
          </cell>
          <cell r="H314">
            <v>0</v>
          </cell>
          <cell r="I314">
            <v>0</v>
          </cell>
          <cell r="J314">
            <v>99.94</v>
          </cell>
        </row>
        <row r="315">
          <cell r="C315">
            <v>35.47</v>
          </cell>
          <cell r="D315">
            <v>64.47</v>
          </cell>
          <cell r="E315">
            <v>18.420000000000002</v>
          </cell>
          <cell r="F315">
            <v>0</v>
          </cell>
          <cell r="G315">
            <v>0</v>
          </cell>
          <cell r="H315">
            <v>0</v>
          </cell>
          <cell r="I315">
            <v>0</v>
          </cell>
          <cell r="J315">
            <v>99.94</v>
          </cell>
        </row>
        <row r="316">
          <cell r="C316">
            <v>35.47</v>
          </cell>
          <cell r="D316">
            <v>64.47</v>
          </cell>
          <cell r="E316">
            <v>18.420000000000002</v>
          </cell>
          <cell r="F316">
            <v>0</v>
          </cell>
          <cell r="G316">
            <v>0</v>
          </cell>
          <cell r="H316">
            <v>0</v>
          </cell>
          <cell r="I316">
            <v>0</v>
          </cell>
          <cell r="J316">
            <v>99.94</v>
          </cell>
        </row>
        <row r="317">
          <cell r="C317">
            <v>35.47</v>
          </cell>
          <cell r="D317">
            <v>64.47</v>
          </cell>
          <cell r="E317">
            <v>18.420000000000002</v>
          </cell>
          <cell r="F317">
            <v>0</v>
          </cell>
          <cell r="G317">
            <v>0</v>
          </cell>
          <cell r="H317">
            <v>0</v>
          </cell>
          <cell r="I317">
            <v>0</v>
          </cell>
          <cell r="J317">
            <v>99.94</v>
          </cell>
        </row>
        <row r="318">
          <cell r="C318">
            <v>35.47</v>
          </cell>
          <cell r="D318">
            <v>64.47</v>
          </cell>
          <cell r="E318">
            <v>18.420000000000002</v>
          </cell>
          <cell r="F318">
            <v>4.9072174361999998</v>
          </cell>
          <cell r="G318">
            <v>0</v>
          </cell>
          <cell r="H318">
            <v>0</v>
          </cell>
          <cell r="I318">
            <v>0</v>
          </cell>
          <cell r="J318">
            <v>99.94</v>
          </cell>
        </row>
        <row r="319">
          <cell r="C319">
            <v>35.47</v>
          </cell>
          <cell r="D319">
            <v>64.47</v>
          </cell>
          <cell r="E319">
            <v>18.420000000000002</v>
          </cell>
          <cell r="F319">
            <v>14.6453347746</v>
          </cell>
          <cell r="G319">
            <v>0</v>
          </cell>
          <cell r="H319">
            <v>0</v>
          </cell>
          <cell r="I319">
            <v>0</v>
          </cell>
          <cell r="J319">
            <v>99.94</v>
          </cell>
        </row>
        <row r="320">
          <cell r="C320">
            <v>35.47</v>
          </cell>
          <cell r="D320">
            <v>64.47</v>
          </cell>
          <cell r="E320">
            <v>18.420000000000002</v>
          </cell>
          <cell r="F320">
            <v>4.7698458749999997</v>
          </cell>
          <cell r="G320">
            <v>0</v>
          </cell>
          <cell r="H320">
            <v>0</v>
          </cell>
          <cell r="I320">
            <v>0</v>
          </cell>
          <cell r="J320">
            <v>99.94</v>
          </cell>
        </row>
        <row r="321">
          <cell r="C321">
            <v>70.94</v>
          </cell>
          <cell r="D321">
            <v>128.94</v>
          </cell>
          <cell r="E321">
            <v>36.840000000000003</v>
          </cell>
          <cell r="F321">
            <v>8.4559827672000001</v>
          </cell>
          <cell r="G321">
            <v>0</v>
          </cell>
          <cell r="H321">
            <v>0</v>
          </cell>
          <cell r="I321">
            <v>0</v>
          </cell>
          <cell r="J321">
            <v>199.88</v>
          </cell>
        </row>
        <row r="322">
          <cell r="C322">
            <v>35.47</v>
          </cell>
          <cell r="D322">
            <v>64.47</v>
          </cell>
          <cell r="E322">
            <v>18.420000000000002</v>
          </cell>
          <cell r="F322">
            <v>6.6777842249999999</v>
          </cell>
          <cell r="G322">
            <v>0</v>
          </cell>
          <cell r="H322">
            <v>0</v>
          </cell>
          <cell r="I322">
            <v>0</v>
          </cell>
          <cell r="J322">
            <v>99.94</v>
          </cell>
        </row>
        <row r="323">
          <cell r="C323">
            <v>35.47</v>
          </cell>
          <cell r="D323">
            <v>64.47</v>
          </cell>
          <cell r="E323">
            <v>18.420000000000002</v>
          </cell>
          <cell r="F323">
            <v>0</v>
          </cell>
          <cell r="G323">
            <v>0</v>
          </cell>
          <cell r="H323">
            <v>0</v>
          </cell>
          <cell r="I323">
            <v>0</v>
          </cell>
          <cell r="J323">
            <v>99.94</v>
          </cell>
        </row>
        <row r="324">
          <cell r="C324">
            <v>35.47</v>
          </cell>
          <cell r="D324">
            <v>64.47</v>
          </cell>
          <cell r="E324">
            <v>18.420000000000002</v>
          </cell>
          <cell r="F324">
            <v>7.17</v>
          </cell>
          <cell r="G324">
            <v>0</v>
          </cell>
          <cell r="H324">
            <v>0</v>
          </cell>
          <cell r="I324">
            <v>0</v>
          </cell>
          <cell r="J324">
            <v>99.94</v>
          </cell>
        </row>
        <row r="325">
          <cell r="C325">
            <v>35.47</v>
          </cell>
          <cell r="D325">
            <v>64.47</v>
          </cell>
          <cell r="E325">
            <v>18.420000000000002</v>
          </cell>
          <cell r="F325">
            <v>0</v>
          </cell>
          <cell r="G325">
            <v>0</v>
          </cell>
          <cell r="H325">
            <v>0</v>
          </cell>
          <cell r="I325">
            <v>0</v>
          </cell>
          <cell r="J325">
            <v>99.94</v>
          </cell>
        </row>
        <row r="326">
          <cell r="C326">
            <v>35.47</v>
          </cell>
          <cell r="D326">
            <v>64.47</v>
          </cell>
          <cell r="E326">
            <v>18.420000000000002</v>
          </cell>
          <cell r="F326">
            <v>0</v>
          </cell>
          <cell r="G326">
            <v>0</v>
          </cell>
          <cell r="H326">
            <v>0</v>
          </cell>
          <cell r="I326">
            <v>0</v>
          </cell>
          <cell r="J326">
            <v>99.94</v>
          </cell>
        </row>
        <row r="327">
          <cell r="C327">
            <v>35.47</v>
          </cell>
          <cell r="D327">
            <v>64.47</v>
          </cell>
          <cell r="E327">
            <v>18.420000000000002</v>
          </cell>
          <cell r="F327">
            <v>8.2575571788000008</v>
          </cell>
          <cell r="G327">
            <v>0</v>
          </cell>
          <cell r="H327">
            <v>0</v>
          </cell>
          <cell r="I327">
            <v>0</v>
          </cell>
          <cell r="J327">
            <v>99.94</v>
          </cell>
        </row>
        <row r="328">
          <cell r="C328">
            <v>35.47</v>
          </cell>
          <cell r="D328">
            <v>64.47</v>
          </cell>
          <cell r="E328">
            <v>18.420000000000002</v>
          </cell>
          <cell r="F328">
            <v>0</v>
          </cell>
          <cell r="G328">
            <v>0</v>
          </cell>
          <cell r="H328">
            <v>0</v>
          </cell>
          <cell r="I328">
            <v>0</v>
          </cell>
          <cell r="J328">
            <v>99.94</v>
          </cell>
        </row>
        <row r="329">
          <cell r="C329">
            <v>35.47</v>
          </cell>
          <cell r="D329">
            <v>64.47</v>
          </cell>
          <cell r="E329">
            <v>18.420000000000002</v>
          </cell>
          <cell r="F329">
            <v>0</v>
          </cell>
          <cell r="G329">
            <v>0</v>
          </cell>
          <cell r="H329">
            <v>0</v>
          </cell>
          <cell r="I329">
            <v>0</v>
          </cell>
          <cell r="J329">
            <v>99.94</v>
          </cell>
        </row>
        <row r="330">
          <cell r="C330">
            <v>35.47</v>
          </cell>
          <cell r="D330">
            <v>64.47</v>
          </cell>
          <cell r="E330">
            <v>18.420000000000002</v>
          </cell>
          <cell r="F330">
            <v>0</v>
          </cell>
          <cell r="G330">
            <v>0</v>
          </cell>
          <cell r="H330">
            <v>0</v>
          </cell>
          <cell r="I330">
            <v>0</v>
          </cell>
          <cell r="J330">
            <v>99.94</v>
          </cell>
        </row>
        <row r="331">
          <cell r="C331">
            <v>70.94</v>
          </cell>
          <cell r="D331">
            <v>128.94</v>
          </cell>
          <cell r="E331">
            <v>36.840000000000003</v>
          </cell>
          <cell r="F331">
            <v>11.7452684826</v>
          </cell>
          <cell r="G331">
            <v>0</v>
          </cell>
          <cell r="H331">
            <v>0</v>
          </cell>
          <cell r="I331">
            <v>0</v>
          </cell>
          <cell r="J331">
            <v>199.88</v>
          </cell>
        </row>
        <row r="332">
          <cell r="C332">
            <v>35.47</v>
          </cell>
          <cell r="D332">
            <v>64.47</v>
          </cell>
          <cell r="E332">
            <v>18.420000000000002</v>
          </cell>
          <cell r="F332">
            <v>0</v>
          </cell>
          <cell r="G332">
            <v>0</v>
          </cell>
          <cell r="H332">
            <v>0</v>
          </cell>
          <cell r="I332">
            <v>0</v>
          </cell>
          <cell r="J332">
            <v>99.94</v>
          </cell>
        </row>
        <row r="333">
          <cell r="C333">
            <v>35.47</v>
          </cell>
          <cell r="D333">
            <v>64.47</v>
          </cell>
          <cell r="E333">
            <v>18.420000000000002</v>
          </cell>
          <cell r="F333">
            <v>0</v>
          </cell>
          <cell r="G333">
            <v>0</v>
          </cell>
          <cell r="H333">
            <v>0</v>
          </cell>
          <cell r="I333">
            <v>0</v>
          </cell>
          <cell r="J333">
            <v>99.94</v>
          </cell>
        </row>
        <row r="334">
          <cell r="C334">
            <v>35.47</v>
          </cell>
          <cell r="D334">
            <v>64.47</v>
          </cell>
          <cell r="E334">
            <v>18.420000000000002</v>
          </cell>
          <cell r="F334">
            <v>0</v>
          </cell>
          <cell r="G334">
            <v>0</v>
          </cell>
          <cell r="H334">
            <v>0</v>
          </cell>
          <cell r="I334">
            <v>0</v>
          </cell>
          <cell r="J334">
            <v>99.94</v>
          </cell>
        </row>
        <row r="335">
          <cell r="C335">
            <v>35.47</v>
          </cell>
          <cell r="D335">
            <v>64.47</v>
          </cell>
          <cell r="E335">
            <v>18.420000000000002</v>
          </cell>
          <cell r="F335">
            <v>0</v>
          </cell>
          <cell r="G335">
            <v>0</v>
          </cell>
          <cell r="H335">
            <v>0</v>
          </cell>
          <cell r="I335">
            <v>0</v>
          </cell>
          <cell r="J335">
            <v>99.94</v>
          </cell>
        </row>
        <row r="336">
          <cell r="C336">
            <v>35.47</v>
          </cell>
          <cell r="D336">
            <v>64.47</v>
          </cell>
          <cell r="E336">
            <v>18.420000000000002</v>
          </cell>
          <cell r="F336">
            <v>5.4</v>
          </cell>
          <cell r="G336">
            <v>0</v>
          </cell>
          <cell r="H336">
            <v>0</v>
          </cell>
          <cell r="I336">
            <v>0</v>
          </cell>
          <cell r="J336">
            <v>99.94</v>
          </cell>
        </row>
        <row r="337">
          <cell r="C337">
            <v>35.47</v>
          </cell>
          <cell r="D337">
            <v>64.47</v>
          </cell>
          <cell r="E337">
            <v>18.420000000000002</v>
          </cell>
          <cell r="F337">
            <v>16.957756054800001</v>
          </cell>
          <cell r="G337">
            <v>0</v>
          </cell>
          <cell r="H337">
            <v>0</v>
          </cell>
          <cell r="I337">
            <v>0</v>
          </cell>
          <cell r="J337">
            <v>99.94</v>
          </cell>
        </row>
        <row r="338">
          <cell r="C338">
            <v>35.47</v>
          </cell>
          <cell r="D338">
            <v>64.47</v>
          </cell>
          <cell r="E338">
            <v>18.420000000000002</v>
          </cell>
          <cell r="F338">
            <v>0</v>
          </cell>
          <cell r="G338">
            <v>0</v>
          </cell>
          <cell r="H338">
            <v>0</v>
          </cell>
          <cell r="I338">
            <v>0</v>
          </cell>
          <cell r="J338">
            <v>99.94</v>
          </cell>
        </row>
        <row r="339">
          <cell r="C339">
            <v>35.47</v>
          </cell>
          <cell r="D339">
            <v>64.47</v>
          </cell>
          <cell r="E339">
            <v>18.420000000000002</v>
          </cell>
          <cell r="F339">
            <v>0</v>
          </cell>
          <cell r="G339">
            <v>0</v>
          </cell>
          <cell r="H339">
            <v>0</v>
          </cell>
          <cell r="I339">
            <v>0</v>
          </cell>
          <cell r="J339">
            <v>99.94</v>
          </cell>
        </row>
        <row r="340">
          <cell r="C340">
            <v>35.47</v>
          </cell>
          <cell r="D340">
            <v>64.47</v>
          </cell>
          <cell r="E340">
            <v>18.420000000000002</v>
          </cell>
          <cell r="F340">
            <v>5.7619738170000003</v>
          </cell>
          <cell r="G340">
            <v>0</v>
          </cell>
          <cell r="H340">
            <v>0</v>
          </cell>
          <cell r="I340">
            <v>0</v>
          </cell>
          <cell r="J340">
            <v>99.94</v>
          </cell>
        </row>
        <row r="341">
          <cell r="C341">
            <v>35.47</v>
          </cell>
          <cell r="D341">
            <v>64.47</v>
          </cell>
          <cell r="E341">
            <v>18.420000000000002</v>
          </cell>
          <cell r="F341">
            <v>0</v>
          </cell>
          <cell r="G341">
            <v>0</v>
          </cell>
          <cell r="H341">
            <v>0</v>
          </cell>
          <cell r="I341">
            <v>0</v>
          </cell>
          <cell r="J341">
            <v>99.94</v>
          </cell>
        </row>
        <row r="342">
          <cell r="C342">
            <v>35.47</v>
          </cell>
          <cell r="D342">
            <v>64.47</v>
          </cell>
          <cell r="E342">
            <v>18.420000000000002</v>
          </cell>
          <cell r="F342">
            <v>0</v>
          </cell>
          <cell r="G342">
            <v>0</v>
          </cell>
          <cell r="H342">
            <v>0</v>
          </cell>
          <cell r="I342">
            <v>0</v>
          </cell>
          <cell r="J342">
            <v>99.94</v>
          </cell>
        </row>
        <row r="343">
          <cell r="C343">
            <v>35.47</v>
          </cell>
          <cell r="D343">
            <v>64.47</v>
          </cell>
          <cell r="E343">
            <v>18.420000000000002</v>
          </cell>
          <cell r="F343">
            <v>7.8836012622</v>
          </cell>
          <cell r="G343">
            <v>0</v>
          </cell>
          <cell r="H343">
            <v>0</v>
          </cell>
          <cell r="I343">
            <v>0</v>
          </cell>
          <cell r="J343">
            <v>99.94</v>
          </cell>
        </row>
        <row r="344">
          <cell r="C344">
            <v>35.47</v>
          </cell>
          <cell r="D344">
            <v>64.47</v>
          </cell>
          <cell r="E344">
            <v>18.420000000000002</v>
          </cell>
          <cell r="F344">
            <v>0</v>
          </cell>
          <cell r="G344">
            <v>0</v>
          </cell>
          <cell r="H344">
            <v>0</v>
          </cell>
          <cell r="I344">
            <v>0</v>
          </cell>
          <cell r="J344">
            <v>99.94</v>
          </cell>
        </row>
        <row r="345">
          <cell r="C345">
            <v>35.47</v>
          </cell>
          <cell r="D345">
            <v>64.47</v>
          </cell>
          <cell r="E345">
            <v>18.420000000000002</v>
          </cell>
          <cell r="F345">
            <v>0</v>
          </cell>
          <cell r="G345">
            <v>0</v>
          </cell>
          <cell r="H345">
            <v>0</v>
          </cell>
          <cell r="I345">
            <v>0</v>
          </cell>
          <cell r="J345">
            <v>99.94</v>
          </cell>
        </row>
        <row r="346">
          <cell r="C346">
            <v>35.47</v>
          </cell>
          <cell r="D346">
            <v>64.47</v>
          </cell>
          <cell r="E346">
            <v>18.420000000000002</v>
          </cell>
          <cell r="F346">
            <v>0</v>
          </cell>
          <cell r="G346">
            <v>0</v>
          </cell>
          <cell r="H346">
            <v>0</v>
          </cell>
          <cell r="I346">
            <v>0</v>
          </cell>
          <cell r="J346">
            <v>99.94</v>
          </cell>
        </row>
        <row r="347">
          <cell r="C347">
            <v>35.47</v>
          </cell>
          <cell r="D347">
            <v>64.47</v>
          </cell>
          <cell r="E347">
            <v>18.420000000000002</v>
          </cell>
          <cell r="F347">
            <v>0</v>
          </cell>
          <cell r="G347">
            <v>0</v>
          </cell>
          <cell r="H347">
            <v>0</v>
          </cell>
          <cell r="I347">
            <v>0</v>
          </cell>
          <cell r="J347">
            <v>99.94</v>
          </cell>
        </row>
        <row r="348">
          <cell r="C348">
            <v>35.47</v>
          </cell>
          <cell r="D348">
            <v>64.47</v>
          </cell>
          <cell r="E348">
            <v>18.420000000000002</v>
          </cell>
          <cell r="F348">
            <v>0</v>
          </cell>
          <cell r="G348">
            <v>0</v>
          </cell>
          <cell r="H348">
            <v>0</v>
          </cell>
          <cell r="I348">
            <v>0</v>
          </cell>
          <cell r="J348">
            <v>99.94</v>
          </cell>
        </row>
        <row r="349">
          <cell r="C349">
            <v>35.47</v>
          </cell>
          <cell r="D349">
            <v>64.47</v>
          </cell>
          <cell r="E349">
            <v>18.420000000000002</v>
          </cell>
          <cell r="F349">
            <v>7.4256960581999998</v>
          </cell>
          <cell r="G349">
            <v>0</v>
          </cell>
          <cell r="H349">
            <v>0</v>
          </cell>
          <cell r="I349">
            <v>0</v>
          </cell>
          <cell r="J349">
            <v>99.94</v>
          </cell>
        </row>
        <row r="350">
          <cell r="C350">
            <v>35.47</v>
          </cell>
          <cell r="D350">
            <v>64.47</v>
          </cell>
          <cell r="E350">
            <v>18.420000000000002</v>
          </cell>
          <cell r="F350">
            <v>0</v>
          </cell>
          <cell r="G350">
            <v>0</v>
          </cell>
          <cell r="H350">
            <v>0</v>
          </cell>
          <cell r="I350">
            <v>0</v>
          </cell>
          <cell r="J350">
            <v>99.94</v>
          </cell>
        </row>
        <row r="351">
          <cell r="C351">
            <v>35.47</v>
          </cell>
          <cell r="D351">
            <v>64.47</v>
          </cell>
          <cell r="E351">
            <v>18.420000000000002</v>
          </cell>
          <cell r="F351">
            <v>0</v>
          </cell>
          <cell r="G351">
            <v>0</v>
          </cell>
          <cell r="H351">
            <v>0</v>
          </cell>
          <cell r="I351">
            <v>0</v>
          </cell>
          <cell r="J351">
            <v>99.94</v>
          </cell>
        </row>
        <row r="352">
          <cell r="C352">
            <v>35.47</v>
          </cell>
          <cell r="D352">
            <v>64.47</v>
          </cell>
          <cell r="E352">
            <v>18.420000000000002</v>
          </cell>
          <cell r="F352">
            <v>0</v>
          </cell>
          <cell r="G352">
            <v>0</v>
          </cell>
          <cell r="H352">
            <v>0</v>
          </cell>
          <cell r="I352">
            <v>0</v>
          </cell>
          <cell r="J352">
            <v>99.94</v>
          </cell>
        </row>
        <row r="353">
          <cell r="C353">
            <v>35.47</v>
          </cell>
          <cell r="D353">
            <v>64.47</v>
          </cell>
          <cell r="E353">
            <v>18.420000000000002</v>
          </cell>
          <cell r="F353">
            <v>0</v>
          </cell>
          <cell r="G353">
            <v>0</v>
          </cell>
          <cell r="H353">
            <v>0</v>
          </cell>
          <cell r="I353">
            <v>0</v>
          </cell>
          <cell r="J353">
            <v>99.94</v>
          </cell>
        </row>
        <row r="354">
          <cell r="C354">
            <v>35.47</v>
          </cell>
          <cell r="D354">
            <v>64.47</v>
          </cell>
          <cell r="E354">
            <v>18.420000000000002</v>
          </cell>
          <cell r="F354">
            <v>4.0199999999999996</v>
          </cell>
          <cell r="G354">
            <v>0</v>
          </cell>
          <cell r="H354">
            <v>0</v>
          </cell>
          <cell r="I354">
            <v>0</v>
          </cell>
          <cell r="J354">
            <v>99.94</v>
          </cell>
        </row>
        <row r="355">
          <cell r="C355">
            <v>141.88</v>
          </cell>
          <cell r="D355">
            <v>257.88</v>
          </cell>
          <cell r="E355">
            <v>73.680000000000007</v>
          </cell>
          <cell r="F355">
            <v>0</v>
          </cell>
          <cell r="G355">
            <v>0</v>
          </cell>
          <cell r="H355">
            <v>0</v>
          </cell>
          <cell r="I355">
            <v>0</v>
          </cell>
          <cell r="J355">
            <v>399.76</v>
          </cell>
        </row>
        <row r="356">
          <cell r="C356">
            <v>35.47</v>
          </cell>
          <cell r="D356">
            <v>64.47</v>
          </cell>
          <cell r="E356">
            <v>18.420000000000002</v>
          </cell>
          <cell r="F356">
            <v>0</v>
          </cell>
          <cell r="G356">
            <v>0</v>
          </cell>
          <cell r="H356">
            <v>0</v>
          </cell>
          <cell r="I356">
            <v>0</v>
          </cell>
          <cell r="J356">
            <v>99.94</v>
          </cell>
        </row>
        <row r="357">
          <cell r="C357">
            <v>35.47</v>
          </cell>
          <cell r="D357">
            <v>64.47</v>
          </cell>
          <cell r="E357">
            <v>18.420000000000002</v>
          </cell>
          <cell r="F357">
            <v>0</v>
          </cell>
          <cell r="G357">
            <v>0</v>
          </cell>
          <cell r="H357">
            <v>0</v>
          </cell>
          <cell r="I357">
            <v>0</v>
          </cell>
          <cell r="J357">
            <v>99.94</v>
          </cell>
        </row>
        <row r="358">
          <cell r="C358">
            <v>141.88</v>
          </cell>
          <cell r="D358">
            <v>257.88</v>
          </cell>
          <cell r="E358">
            <v>73.680000000000007</v>
          </cell>
          <cell r="F358">
            <v>0</v>
          </cell>
          <cell r="G358">
            <v>0</v>
          </cell>
          <cell r="H358">
            <v>0</v>
          </cell>
          <cell r="I358">
            <v>0</v>
          </cell>
          <cell r="J358">
            <v>399.76</v>
          </cell>
        </row>
        <row r="359">
          <cell r="C359">
            <v>35.47</v>
          </cell>
          <cell r="D359">
            <v>64.47</v>
          </cell>
          <cell r="E359">
            <v>18.420000000000002</v>
          </cell>
          <cell r="F359">
            <v>0</v>
          </cell>
          <cell r="G359">
            <v>0</v>
          </cell>
          <cell r="H359">
            <v>0</v>
          </cell>
          <cell r="I359">
            <v>0</v>
          </cell>
          <cell r="J359">
            <v>99.94</v>
          </cell>
        </row>
        <row r="360">
          <cell r="C360">
            <v>35.47</v>
          </cell>
          <cell r="D360">
            <v>64.47</v>
          </cell>
          <cell r="E360">
            <v>18.420000000000002</v>
          </cell>
          <cell r="F360">
            <v>0</v>
          </cell>
          <cell r="G360">
            <v>0</v>
          </cell>
          <cell r="H360">
            <v>0</v>
          </cell>
          <cell r="I360">
            <v>0</v>
          </cell>
          <cell r="J360">
            <v>99.94</v>
          </cell>
        </row>
        <row r="361">
          <cell r="C361">
            <v>35.47</v>
          </cell>
          <cell r="D361">
            <v>64.47</v>
          </cell>
          <cell r="E361">
            <v>18.420000000000002</v>
          </cell>
          <cell r="F361">
            <v>0</v>
          </cell>
          <cell r="G361">
            <v>0</v>
          </cell>
          <cell r="H361">
            <v>0</v>
          </cell>
          <cell r="I361">
            <v>0</v>
          </cell>
          <cell r="J361">
            <v>99.94</v>
          </cell>
        </row>
        <row r="362">
          <cell r="C362">
            <v>70.94</v>
          </cell>
          <cell r="D362">
            <v>128.94</v>
          </cell>
          <cell r="E362">
            <v>36.840000000000003</v>
          </cell>
          <cell r="F362">
            <v>12.165014919600001</v>
          </cell>
          <cell r="G362">
            <v>0</v>
          </cell>
          <cell r="H362">
            <v>0</v>
          </cell>
          <cell r="I362">
            <v>0</v>
          </cell>
          <cell r="J362">
            <v>199.88</v>
          </cell>
        </row>
        <row r="363">
          <cell r="C363">
            <v>35.47</v>
          </cell>
          <cell r="D363">
            <v>64.47</v>
          </cell>
          <cell r="E363">
            <v>18.420000000000002</v>
          </cell>
          <cell r="F363">
            <v>0</v>
          </cell>
          <cell r="G363">
            <v>0</v>
          </cell>
          <cell r="H363">
            <v>0</v>
          </cell>
          <cell r="I363">
            <v>0</v>
          </cell>
          <cell r="J363">
            <v>99.94</v>
          </cell>
        </row>
        <row r="364">
          <cell r="C364">
            <v>35.47</v>
          </cell>
          <cell r="D364">
            <v>64.47</v>
          </cell>
          <cell r="E364">
            <v>18.420000000000002</v>
          </cell>
          <cell r="F364">
            <v>0</v>
          </cell>
          <cell r="G364">
            <v>0</v>
          </cell>
          <cell r="H364">
            <v>0</v>
          </cell>
          <cell r="I364">
            <v>0</v>
          </cell>
          <cell r="J364">
            <v>99.94</v>
          </cell>
        </row>
        <row r="365">
          <cell r="C365">
            <v>35.47</v>
          </cell>
          <cell r="D365">
            <v>64.47</v>
          </cell>
          <cell r="E365">
            <v>18.420000000000002</v>
          </cell>
          <cell r="F365">
            <v>0</v>
          </cell>
          <cell r="G365">
            <v>0</v>
          </cell>
          <cell r="H365">
            <v>0</v>
          </cell>
          <cell r="I365">
            <v>0</v>
          </cell>
          <cell r="J365">
            <v>99.94</v>
          </cell>
        </row>
        <row r="366">
          <cell r="C366">
            <v>35.47</v>
          </cell>
          <cell r="D366">
            <v>64.47</v>
          </cell>
          <cell r="E366">
            <v>18.420000000000002</v>
          </cell>
          <cell r="F366">
            <v>0</v>
          </cell>
          <cell r="G366">
            <v>0</v>
          </cell>
          <cell r="H366">
            <v>0</v>
          </cell>
          <cell r="I366">
            <v>0</v>
          </cell>
          <cell r="J366">
            <v>99.94</v>
          </cell>
        </row>
        <row r="367">
          <cell r="C367">
            <v>35.47</v>
          </cell>
          <cell r="D367">
            <v>64.47</v>
          </cell>
          <cell r="E367">
            <v>18.420000000000002</v>
          </cell>
          <cell r="F367">
            <v>0</v>
          </cell>
          <cell r="G367">
            <v>0</v>
          </cell>
          <cell r="H367">
            <v>0</v>
          </cell>
          <cell r="I367">
            <v>0</v>
          </cell>
          <cell r="J367">
            <v>99.94</v>
          </cell>
        </row>
        <row r="368">
          <cell r="C368">
            <v>35.47</v>
          </cell>
          <cell r="D368">
            <v>64.47</v>
          </cell>
          <cell r="E368">
            <v>18.420000000000002</v>
          </cell>
          <cell r="F368">
            <v>17.507242299600001</v>
          </cell>
          <cell r="G368">
            <v>0</v>
          </cell>
          <cell r="H368">
            <v>0</v>
          </cell>
          <cell r="I368">
            <v>0</v>
          </cell>
          <cell r="J368">
            <v>99.94</v>
          </cell>
        </row>
        <row r="369">
          <cell r="C369">
            <v>35.47</v>
          </cell>
          <cell r="D369">
            <v>64.47</v>
          </cell>
          <cell r="E369">
            <v>18.420000000000002</v>
          </cell>
          <cell r="F369">
            <v>0</v>
          </cell>
          <cell r="G369">
            <v>0</v>
          </cell>
          <cell r="H369">
            <v>0</v>
          </cell>
          <cell r="I369">
            <v>0</v>
          </cell>
          <cell r="J369">
            <v>99.94</v>
          </cell>
        </row>
        <row r="370">
          <cell r="C370">
            <v>35.47</v>
          </cell>
          <cell r="D370">
            <v>64.47</v>
          </cell>
          <cell r="E370">
            <v>18.420000000000002</v>
          </cell>
          <cell r="F370">
            <v>5.4338084208000001</v>
          </cell>
          <cell r="G370">
            <v>0</v>
          </cell>
          <cell r="H370">
            <v>0</v>
          </cell>
          <cell r="I370">
            <v>0</v>
          </cell>
          <cell r="J370">
            <v>99.94</v>
          </cell>
        </row>
        <row r="371">
          <cell r="C371">
            <v>141.88</v>
          </cell>
          <cell r="D371">
            <v>257.88</v>
          </cell>
          <cell r="E371">
            <v>73.680000000000007</v>
          </cell>
          <cell r="F371">
            <v>19.987562154599999</v>
          </cell>
          <cell r="G371">
            <v>0</v>
          </cell>
          <cell r="H371">
            <v>0</v>
          </cell>
          <cell r="I371">
            <v>0</v>
          </cell>
          <cell r="J371">
            <v>399.76</v>
          </cell>
        </row>
        <row r="372">
          <cell r="C372">
            <v>35.47</v>
          </cell>
          <cell r="D372">
            <v>64.47</v>
          </cell>
          <cell r="E372">
            <v>18.420000000000002</v>
          </cell>
          <cell r="F372">
            <v>0</v>
          </cell>
          <cell r="G372">
            <v>0</v>
          </cell>
          <cell r="H372">
            <v>0</v>
          </cell>
          <cell r="I372">
            <v>0</v>
          </cell>
          <cell r="J372">
            <v>99.94</v>
          </cell>
        </row>
        <row r="373">
          <cell r="C373">
            <v>35.47</v>
          </cell>
          <cell r="D373">
            <v>64.47</v>
          </cell>
          <cell r="E373">
            <v>18.420000000000002</v>
          </cell>
          <cell r="F373">
            <v>0</v>
          </cell>
          <cell r="G373">
            <v>0</v>
          </cell>
          <cell r="H373">
            <v>0</v>
          </cell>
          <cell r="I373">
            <v>0</v>
          </cell>
          <cell r="J373">
            <v>99.94</v>
          </cell>
        </row>
        <row r="374">
          <cell r="C374">
            <v>35.47</v>
          </cell>
          <cell r="D374">
            <v>64.47</v>
          </cell>
          <cell r="E374">
            <v>18.420000000000002</v>
          </cell>
          <cell r="F374">
            <v>0</v>
          </cell>
          <cell r="G374">
            <v>0</v>
          </cell>
          <cell r="H374">
            <v>0</v>
          </cell>
          <cell r="I374">
            <v>0</v>
          </cell>
          <cell r="J374">
            <v>99.94</v>
          </cell>
        </row>
        <row r="375">
          <cell r="C375">
            <v>35.47</v>
          </cell>
          <cell r="D375">
            <v>64.47</v>
          </cell>
          <cell r="E375">
            <v>18.420000000000002</v>
          </cell>
          <cell r="F375">
            <v>12.271859467200001</v>
          </cell>
          <cell r="G375">
            <v>0</v>
          </cell>
          <cell r="H375">
            <v>0</v>
          </cell>
          <cell r="I375">
            <v>0</v>
          </cell>
          <cell r="J375">
            <v>99.94</v>
          </cell>
        </row>
        <row r="376">
          <cell r="C376">
            <v>35.47</v>
          </cell>
          <cell r="D376">
            <v>64.47</v>
          </cell>
          <cell r="E376">
            <v>18.420000000000002</v>
          </cell>
          <cell r="F376">
            <v>0.75554358659999998</v>
          </cell>
          <cell r="G376">
            <v>0</v>
          </cell>
          <cell r="H376">
            <v>0</v>
          </cell>
          <cell r="I376">
            <v>0</v>
          </cell>
          <cell r="J376">
            <v>99.94</v>
          </cell>
        </row>
        <row r="377">
          <cell r="C377">
            <v>35.47</v>
          </cell>
          <cell r="D377">
            <v>64.47</v>
          </cell>
          <cell r="E377">
            <v>18.420000000000002</v>
          </cell>
          <cell r="F377">
            <v>5.7467103102000001</v>
          </cell>
          <cell r="G377">
            <v>0</v>
          </cell>
          <cell r="H377">
            <v>0</v>
          </cell>
          <cell r="I377">
            <v>0</v>
          </cell>
          <cell r="J377">
            <v>99.94</v>
          </cell>
        </row>
        <row r="378">
          <cell r="C378">
            <v>35.47</v>
          </cell>
          <cell r="D378">
            <v>64.47</v>
          </cell>
          <cell r="E378">
            <v>18.420000000000002</v>
          </cell>
          <cell r="F378">
            <v>0</v>
          </cell>
          <cell r="G378">
            <v>0</v>
          </cell>
          <cell r="H378">
            <v>0</v>
          </cell>
          <cell r="I378">
            <v>0</v>
          </cell>
          <cell r="J378">
            <v>99.94</v>
          </cell>
        </row>
        <row r="379">
          <cell r="C379">
            <v>35.47</v>
          </cell>
          <cell r="D379">
            <v>64.47</v>
          </cell>
          <cell r="E379">
            <v>18.420000000000002</v>
          </cell>
          <cell r="F379">
            <v>0</v>
          </cell>
          <cell r="G379">
            <v>0</v>
          </cell>
          <cell r="H379">
            <v>0</v>
          </cell>
          <cell r="I379">
            <v>0</v>
          </cell>
          <cell r="J379">
            <v>99.94</v>
          </cell>
        </row>
        <row r="380">
          <cell r="C380">
            <v>35.47</v>
          </cell>
          <cell r="D380">
            <v>64.47</v>
          </cell>
          <cell r="E380">
            <v>18.420000000000002</v>
          </cell>
          <cell r="F380">
            <v>0</v>
          </cell>
          <cell r="G380">
            <v>0</v>
          </cell>
          <cell r="H380">
            <v>0</v>
          </cell>
          <cell r="I380">
            <v>0</v>
          </cell>
          <cell r="J380">
            <v>99.94</v>
          </cell>
        </row>
        <row r="381">
          <cell r="C381">
            <v>35.47</v>
          </cell>
          <cell r="D381">
            <v>64.47</v>
          </cell>
          <cell r="E381">
            <v>18.420000000000002</v>
          </cell>
          <cell r="F381">
            <v>8.4038840712000002</v>
          </cell>
          <cell r="G381">
            <v>0</v>
          </cell>
          <cell r="H381">
            <v>0</v>
          </cell>
          <cell r="I381">
            <v>0</v>
          </cell>
          <cell r="J381">
            <v>99.94</v>
          </cell>
        </row>
        <row r="382">
          <cell r="C382">
            <v>35.47</v>
          </cell>
          <cell r="D382">
            <v>64.47</v>
          </cell>
          <cell r="E382">
            <v>18.420000000000002</v>
          </cell>
          <cell r="F382">
            <v>0</v>
          </cell>
          <cell r="G382">
            <v>0</v>
          </cell>
          <cell r="H382">
            <v>0</v>
          </cell>
          <cell r="I382">
            <v>0</v>
          </cell>
          <cell r="J382">
            <v>99.94</v>
          </cell>
        </row>
        <row r="383">
          <cell r="C383">
            <v>35.47</v>
          </cell>
          <cell r="D383">
            <v>64.47</v>
          </cell>
          <cell r="E383">
            <v>18.420000000000002</v>
          </cell>
          <cell r="F383">
            <v>0</v>
          </cell>
          <cell r="G383">
            <v>0</v>
          </cell>
          <cell r="H383">
            <v>0</v>
          </cell>
          <cell r="I383">
            <v>0</v>
          </cell>
          <cell r="J383">
            <v>99.94</v>
          </cell>
        </row>
        <row r="384">
          <cell r="C384">
            <v>35.47</v>
          </cell>
          <cell r="D384">
            <v>64.47</v>
          </cell>
          <cell r="E384">
            <v>18.420000000000002</v>
          </cell>
          <cell r="F384">
            <v>0</v>
          </cell>
          <cell r="G384">
            <v>0</v>
          </cell>
          <cell r="H384">
            <v>0</v>
          </cell>
          <cell r="I384">
            <v>0</v>
          </cell>
          <cell r="J384">
            <v>99.94</v>
          </cell>
        </row>
        <row r="385">
          <cell r="C385">
            <v>35.47</v>
          </cell>
          <cell r="D385">
            <v>64.47</v>
          </cell>
          <cell r="E385">
            <v>18.420000000000002</v>
          </cell>
          <cell r="F385">
            <v>0</v>
          </cell>
          <cell r="G385">
            <v>0</v>
          </cell>
          <cell r="H385">
            <v>0</v>
          </cell>
          <cell r="I385">
            <v>0</v>
          </cell>
          <cell r="J385">
            <v>99.94</v>
          </cell>
        </row>
        <row r="386">
          <cell r="C386">
            <v>35.47</v>
          </cell>
          <cell r="D386">
            <v>64.47</v>
          </cell>
          <cell r="E386">
            <v>18.420000000000002</v>
          </cell>
          <cell r="F386">
            <v>3.24</v>
          </cell>
          <cell r="G386">
            <v>0</v>
          </cell>
          <cell r="H386">
            <v>0</v>
          </cell>
          <cell r="I386">
            <v>0</v>
          </cell>
          <cell r="J386">
            <v>99.94</v>
          </cell>
        </row>
        <row r="387">
          <cell r="C387">
            <v>35.47</v>
          </cell>
          <cell r="D387">
            <v>64.47</v>
          </cell>
          <cell r="E387">
            <v>18.420000000000002</v>
          </cell>
          <cell r="F387">
            <v>6.9906861143999999</v>
          </cell>
          <cell r="G387">
            <v>0</v>
          </cell>
          <cell r="H387">
            <v>0</v>
          </cell>
          <cell r="I387">
            <v>0</v>
          </cell>
          <cell r="J387">
            <v>99.94</v>
          </cell>
        </row>
        <row r="388">
          <cell r="C388">
            <v>70.94</v>
          </cell>
          <cell r="D388">
            <v>128.94</v>
          </cell>
          <cell r="E388">
            <v>36.840000000000003</v>
          </cell>
          <cell r="F388">
            <v>7.7004391806000001</v>
          </cell>
          <cell r="G388">
            <v>0</v>
          </cell>
          <cell r="H388">
            <v>0</v>
          </cell>
          <cell r="I388">
            <v>0</v>
          </cell>
          <cell r="J388">
            <v>199.88</v>
          </cell>
        </row>
        <row r="389">
          <cell r="C389">
            <v>35.47</v>
          </cell>
          <cell r="D389">
            <v>64.47</v>
          </cell>
          <cell r="E389">
            <v>18.420000000000002</v>
          </cell>
          <cell r="F389">
            <v>0</v>
          </cell>
          <cell r="G389">
            <v>0</v>
          </cell>
          <cell r="H389">
            <v>0</v>
          </cell>
          <cell r="I389">
            <v>0</v>
          </cell>
          <cell r="J389">
            <v>99.94</v>
          </cell>
        </row>
        <row r="390">
          <cell r="C390">
            <v>35.47</v>
          </cell>
          <cell r="D390">
            <v>64.47</v>
          </cell>
          <cell r="E390">
            <v>18.420000000000002</v>
          </cell>
          <cell r="F390">
            <v>0</v>
          </cell>
          <cell r="G390">
            <v>0</v>
          </cell>
          <cell r="H390">
            <v>0</v>
          </cell>
          <cell r="I390">
            <v>0</v>
          </cell>
          <cell r="J390">
            <v>99.94</v>
          </cell>
        </row>
        <row r="391">
          <cell r="C391">
            <v>35.47</v>
          </cell>
          <cell r="D391">
            <v>64.47</v>
          </cell>
          <cell r="E391">
            <v>18.420000000000002</v>
          </cell>
          <cell r="F391">
            <v>3.28</v>
          </cell>
          <cell r="G391">
            <v>0</v>
          </cell>
          <cell r="H391">
            <v>0</v>
          </cell>
          <cell r="I391">
            <v>0</v>
          </cell>
          <cell r="J391">
            <v>99.94</v>
          </cell>
        </row>
        <row r="392">
          <cell r="C392">
            <v>35.47</v>
          </cell>
          <cell r="D392">
            <v>64.47</v>
          </cell>
          <cell r="E392">
            <v>18.420000000000002</v>
          </cell>
          <cell r="F392">
            <v>0</v>
          </cell>
          <cell r="G392">
            <v>0</v>
          </cell>
          <cell r="H392">
            <v>0</v>
          </cell>
          <cell r="I392">
            <v>0</v>
          </cell>
          <cell r="J392">
            <v>99.94</v>
          </cell>
        </row>
        <row r="393">
          <cell r="C393">
            <v>70.94</v>
          </cell>
          <cell r="D393">
            <v>128.94</v>
          </cell>
          <cell r="E393">
            <v>36.840000000000003</v>
          </cell>
          <cell r="F393">
            <v>0</v>
          </cell>
          <cell r="G393">
            <v>0</v>
          </cell>
          <cell r="H393">
            <v>0</v>
          </cell>
          <cell r="I393">
            <v>0</v>
          </cell>
          <cell r="J393">
            <v>199.88</v>
          </cell>
        </row>
        <row r="394">
          <cell r="C394">
            <v>35.47</v>
          </cell>
          <cell r="D394">
            <v>64.47</v>
          </cell>
          <cell r="E394">
            <v>18.420000000000002</v>
          </cell>
          <cell r="F394">
            <v>0</v>
          </cell>
          <cell r="G394">
            <v>0</v>
          </cell>
          <cell r="H394">
            <v>0</v>
          </cell>
          <cell r="I394">
            <v>0</v>
          </cell>
          <cell r="J394">
            <v>99.94</v>
          </cell>
        </row>
        <row r="395">
          <cell r="C395">
            <v>35.47</v>
          </cell>
          <cell r="D395">
            <v>64.47</v>
          </cell>
          <cell r="E395">
            <v>18.420000000000002</v>
          </cell>
          <cell r="F395">
            <v>0</v>
          </cell>
          <cell r="G395">
            <v>0</v>
          </cell>
          <cell r="H395">
            <v>0</v>
          </cell>
          <cell r="I395">
            <v>0</v>
          </cell>
          <cell r="J395">
            <v>99.94</v>
          </cell>
        </row>
        <row r="396">
          <cell r="C396">
            <v>35.47</v>
          </cell>
          <cell r="D396">
            <v>64.47</v>
          </cell>
          <cell r="E396">
            <v>18.420000000000002</v>
          </cell>
          <cell r="F396">
            <v>0</v>
          </cell>
          <cell r="G396">
            <v>0</v>
          </cell>
          <cell r="H396">
            <v>0</v>
          </cell>
          <cell r="I396">
            <v>0</v>
          </cell>
          <cell r="J396">
            <v>99.94</v>
          </cell>
        </row>
        <row r="397">
          <cell r="C397">
            <v>35.47</v>
          </cell>
          <cell r="D397">
            <v>64.47</v>
          </cell>
          <cell r="E397">
            <v>18.420000000000002</v>
          </cell>
          <cell r="F397">
            <v>0</v>
          </cell>
          <cell r="G397">
            <v>0</v>
          </cell>
          <cell r="H397">
            <v>0</v>
          </cell>
          <cell r="I397">
            <v>0</v>
          </cell>
          <cell r="J397">
            <v>99.94</v>
          </cell>
        </row>
        <row r="398">
          <cell r="C398">
            <v>35.47</v>
          </cell>
          <cell r="D398">
            <v>64.47</v>
          </cell>
          <cell r="E398">
            <v>18.420000000000002</v>
          </cell>
          <cell r="F398">
            <v>5.8</v>
          </cell>
          <cell r="G398">
            <v>0</v>
          </cell>
          <cell r="H398">
            <v>0</v>
          </cell>
          <cell r="I398">
            <v>0</v>
          </cell>
          <cell r="J398">
            <v>99.94</v>
          </cell>
        </row>
        <row r="399">
          <cell r="C399">
            <v>35.47</v>
          </cell>
          <cell r="D399">
            <v>64.47</v>
          </cell>
          <cell r="E399">
            <v>18.420000000000002</v>
          </cell>
          <cell r="F399">
            <v>0</v>
          </cell>
          <cell r="G399">
            <v>0</v>
          </cell>
          <cell r="H399">
            <v>0</v>
          </cell>
          <cell r="I399">
            <v>0</v>
          </cell>
          <cell r="J399">
            <v>99.94</v>
          </cell>
        </row>
        <row r="400">
          <cell r="C400">
            <v>35.47</v>
          </cell>
          <cell r="D400">
            <v>64.47</v>
          </cell>
          <cell r="E400">
            <v>18.420000000000002</v>
          </cell>
          <cell r="F400">
            <v>0</v>
          </cell>
          <cell r="G400">
            <v>0</v>
          </cell>
          <cell r="H400">
            <v>0</v>
          </cell>
          <cell r="I400">
            <v>0</v>
          </cell>
          <cell r="J400">
            <v>99.94</v>
          </cell>
        </row>
        <row r="401">
          <cell r="C401">
            <v>35.47</v>
          </cell>
          <cell r="D401">
            <v>64.47</v>
          </cell>
          <cell r="E401">
            <v>18.420000000000002</v>
          </cell>
          <cell r="F401">
            <v>0</v>
          </cell>
          <cell r="G401">
            <v>0</v>
          </cell>
          <cell r="H401">
            <v>0</v>
          </cell>
          <cell r="I401">
            <v>0</v>
          </cell>
          <cell r="J401">
            <v>99.94</v>
          </cell>
        </row>
        <row r="402">
          <cell r="C402">
            <v>35.47</v>
          </cell>
          <cell r="D402">
            <v>64.47</v>
          </cell>
          <cell r="E402">
            <v>18.420000000000002</v>
          </cell>
          <cell r="F402">
            <v>0</v>
          </cell>
          <cell r="G402">
            <v>0</v>
          </cell>
          <cell r="H402">
            <v>0</v>
          </cell>
          <cell r="I402">
            <v>0</v>
          </cell>
          <cell r="J402">
            <v>99.94</v>
          </cell>
        </row>
        <row r="403">
          <cell r="C403">
            <v>35.47</v>
          </cell>
          <cell r="D403">
            <v>64.47</v>
          </cell>
          <cell r="E403">
            <v>18.420000000000002</v>
          </cell>
          <cell r="F403">
            <v>0</v>
          </cell>
          <cell r="G403">
            <v>0</v>
          </cell>
          <cell r="H403">
            <v>0</v>
          </cell>
          <cell r="I403">
            <v>0</v>
          </cell>
          <cell r="J403">
            <v>99.94</v>
          </cell>
        </row>
        <row r="404">
          <cell r="C404">
            <v>35.47</v>
          </cell>
          <cell r="D404">
            <v>64.47</v>
          </cell>
          <cell r="E404">
            <v>18.420000000000002</v>
          </cell>
          <cell r="F404">
            <v>0</v>
          </cell>
          <cell r="G404">
            <v>0</v>
          </cell>
          <cell r="H404">
            <v>0</v>
          </cell>
          <cell r="I404">
            <v>0</v>
          </cell>
          <cell r="J404">
            <v>99.94</v>
          </cell>
        </row>
        <row r="405">
          <cell r="C405">
            <v>35.47</v>
          </cell>
          <cell r="D405">
            <v>64.47</v>
          </cell>
          <cell r="E405">
            <v>18.420000000000002</v>
          </cell>
          <cell r="F405">
            <v>0</v>
          </cell>
          <cell r="G405">
            <v>0</v>
          </cell>
          <cell r="H405">
            <v>0</v>
          </cell>
          <cell r="I405">
            <v>0</v>
          </cell>
          <cell r="J405">
            <v>99.94</v>
          </cell>
        </row>
        <row r="406">
          <cell r="C406">
            <v>35.47</v>
          </cell>
          <cell r="D406">
            <v>64.47</v>
          </cell>
          <cell r="E406">
            <v>18.420000000000002</v>
          </cell>
          <cell r="F406">
            <v>40</v>
          </cell>
          <cell r="G406">
            <v>0</v>
          </cell>
          <cell r="H406">
            <v>0</v>
          </cell>
          <cell r="I406">
            <v>0</v>
          </cell>
          <cell r="J406">
            <v>99.94</v>
          </cell>
        </row>
        <row r="407">
          <cell r="C407">
            <v>35.47</v>
          </cell>
          <cell r="D407">
            <v>64.47</v>
          </cell>
          <cell r="E407">
            <v>18.420000000000002</v>
          </cell>
          <cell r="F407">
            <v>0</v>
          </cell>
          <cell r="G407">
            <v>0</v>
          </cell>
          <cell r="H407">
            <v>0</v>
          </cell>
          <cell r="I407">
            <v>0</v>
          </cell>
          <cell r="J407">
            <v>99.94</v>
          </cell>
        </row>
        <row r="408">
          <cell r="C408">
            <v>35.47</v>
          </cell>
          <cell r="D408">
            <v>64.47</v>
          </cell>
          <cell r="E408">
            <v>18.420000000000002</v>
          </cell>
          <cell r="F408">
            <v>0</v>
          </cell>
          <cell r="G408">
            <v>0</v>
          </cell>
          <cell r="H408">
            <v>0</v>
          </cell>
          <cell r="I408">
            <v>0</v>
          </cell>
          <cell r="J408">
            <v>99.94</v>
          </cell>
        </row>
        <row r="409">
          <cell r="C409">
            <v>35.47</v>
          </cell>
          <cell r="D409">
            <v>64.47</v>
          </cell>
          <cell r="E409">
            <v>18.420000000000002</v>
          </cell>
          <cell r="F409">
            <v>0</v>
          </cell>
          <cell r="G409">
            <v>0</v>
          </cell>
          <cell r="H409">
            <v>0</v>
          </cell>
          <cell r="I409">
            <v>0</v>
          </cell>
          <cell r="J409">
            <v>99.94</v>
          </cell>
        </row>
        <row r="410">
          <cell r="C410">
            <v>35.47</v>
          </cell>
          <cell r="D410">
            <v>64.47</v>
          </cell>
          <cell r="E410">
            <v>18.420000000000002</v>
          </cell>
          <cell r="F410">
            <v>5.38</v>
          </cell>
          <cell r="G410">
            <v>0</v>
          </cell>
          <cell r="H410">
            <v>0</v>
          </cell>
          <cell r="I410">
            <v>0</v>
          </cell>
          <cell r="J410">
            <v>99.94</v>
          </cell>
        </row>
        <row r="411">
          <cell r="C411">
            <v>35.47</v>
          </cell>
          <cell r="D411">
            <v>64.47</v>
          </cell>
          <cell r="E411">
            <v>18.420000000000002</v>
          </cell>
          <cell r="F411">
            <v>0</v>
          </cell>
          <cell r="G411">
            <v>0</v>
          </cell>
          <cell r="H411">
            <v>0</v>
          </cell>
          <cell r="I411">
            <v>0</v>
          </cell>
          <cell r="J411">
            <v>99.94</v>
          </cell>
        </row>
        <row r="412">
          <cell r="C412">
            <v>35.47</v>
          </cell>
          <cell r="D412">
            <v>64.47</v>
          </cell>
          <cell r="E412">
            <v>18.420000000000002</v>
          </cell>
          <cell r="F412">
            <v>0</v>
          </cell>
          <cell r="G412">
            <v>0</v>
          </cell>
          <cell r="H412">
            <v>0</v>
          </cell>
          <cell r="I412">
            <v>0</v>
          </cell>
          <cell r="J412">
            <v>99.94</v>
          </cell>
        </row>
        <row r="413">
          <cell r="C413">
            <v>35.47</v>
          </cell>
          <cell r="D413">
            <v>64.47</v>
          </cell>
          <cell r="E413">
            <v>18.420000000000002</v>
          </cell>
          <cell r="F413">
            <v>0</v>
          </cell>
          <cell r="G413">
            <v>0</v>
          </cell>
          <cell r="H413">
            <v>0</v>
          </cell>
          <cell r="I413">
            <v>0</v>
          </cell>
          <cell r="J413">
            <v>99.94</v>
          </cell>
        </row>
        <row r="414">
          <cell r="C414">
            <v>35.47</v>
          </cell>
          <cell r="D414">
            <v>64.47</v>
          </cell>
          <cell r="E414">
            <v>18.420000000000002</v>
          </cell>
          <cell r="F414">
            <v>0</v>
          </cell>
          <cell r="G414">
            <v>0</v>
          </cell>
          <cell r="H414">
            <v>0</v>
          </cell>
          <cell r="I414">
            <v>0</v>
          </cell>
          <cell r="J414">
            <v>99.94</v>
          </cell>
        </row>
        <row r="415">
          <cell r="C415">
            <v>35.47</v>
          </cell>
          <cell r="D415">
            <v>64.47</v>
          </cell>
          <cell r="E415">
            <v>18.420000000000002</v>
          </cell>
          <cell r="F415">
            <v>0</v>
          </cell>
          <cell r="G415">
            <v>0</v>
          </cell>
          <cell r="H415">
            <v>0</v>
          </cell>
          <cell r="I415">
            <v>0</v>
          </cell>
          <cell r="J415">
            <v>99.94</v>
          </cell>
        </row>
        <row r="416">
          <cell r="C416">
            <v>35.47</v>
          </cell>
          <cell r="D416">
            <v>64.47</v>
          </cell>
          <cell r="E416">
            <v>18.420000000000002</v>
          </cell>
          <cell r="F416">
            <v>0</v>
          </cell>
          <cell r="G416">
            <v>0</v>
          </cell>
          <cell r="H416">
            <v>0</v>
          </cell>
          <cell r="I416">
            <v>0</v>
          </cell>
          <cell r="J416">
            <v>99.94</v>
          </cell>
        </row>
        <row r="417">
          <cell r="C417">
            <v>141.88</v>
          </cell>
          <cell r="D417">
            <v>257.88</v>
          </cell>
          <cell r="E417">
            <v>73.680000000000007</v>
          </cell>
          <cell r="F417">
            <v>0</v>
          </cell>
          <cell r="G417">
            <v>0</v>
          </cell>
          <cell r="H417">
            <v>0</v>
          </cell>
          <cell r="I417">
            <v>0</v>
          </cell>
          <cell r="J417">
            <v>399.76</v>
          </cell>
        </row>
        <row r="418">
          <cell r="C418">
            <v>35.47</v>
          </cell>
          <cell r="D418">
            <v>64.47</v>
          </cell>
          <cell r="E418">
            <v>18.420000000000002</v>
          </cell>
          <cell r="F418">
            <v>0</v>
          </cell>
          <cell r="G418">
            <v>0</v>
          </cell>
          <cell r="H418">
            <v>0</v>
          </cell>
          <cell r="I418">
            <v>0</v>
          </cell>
          <cell r="J418">
            <v>99.94</v>
          </cell>
        </row>
        <row r="419">
          <cell r="C419">
            <v>35.47</v>
          </cell>
          <cell r="D419">
            <v>64.47</v>
          </cell>
          <cell r="E419">
            <v>18.420000000000002</v>
          </cell>
          <cell r="F419">
            <v>0</v>
          </cell>
          <cell r="G419">
            <v>0</v>
          </cell>
          <cell r="H419">
            <v>0</v>
          </cell>
          <cell r="I419">
            <v>0</v>
          </cell>
          <cell r="J419">
            <v>99.94</v>
          </cell>
        </row>
        <row r="420">
          <cell r="C420">
            <v>35.47</v>
          </cell>
          <cell r="D420">
            <v>64.47</v>
          </cell>
          <cell r="E420">
            <v>18.420000000000002</v>
          </cell>
          <cell r="F420">
            <v>0</v>
          </cell>
          <cell r="G420">
            <v>0</v>
          </cell>
          <cell r="H420">
            <v>0</v>
          </cell>
          <cell r="I420">
            <v>0</v>
          </cell>
          <cell r="J420">
            <v>99.94</v>
          </cell>
        </row>
        <row r="421">
          <cell r="C421">
            <v>35.47</v>
          </cell>
          <cell r="D421">
            <v>64.47</v>
          </cell>
          <cell r="E421">
            <v>18.420000000000002</v>
          </cell>
          <cell r="F421">
            <v>0</v>
          </cell>
          <cell r="G421">
            <v>0</v>
          </cell>
          <cell r="H421">
            <v>0</v>
          </cell>
          <cell r="I421">
            <v>0</v>
          </cell>
          <cell r="J421">
            <v>99.94</v>
          </cell>
        </row>
        <row r="422">
          <cell r="C422">
            <v>35.47</v>
          </cell>
          <cell r="D422">
            <v>64.47</v>
          </cell>
          <cell r="E422">
            <v>18.420000000000002</v>
          </cell>
          <cell r="F422">
            <v>10.539451445399999</v>
          </cell>
          <cell r="G422">
            <v>0</v>
          </cell>
          <cell r="H422">
            <v>0</v>
          </cell>
          <cell r="I422">
            <v>0</v>
          </cell>
          <cell r="J422">
            <v>99.94</v>
          </cell>
        </row>
        <row r="423">
          <cell r="C423">
            <v>35.47</v>
          </cell>
          <cell r="D423">
            <v>64.47</v>
          </cell>
          <cell r="E423">
            <v>18.420000000000002</v>
          </cell>
          <cell r="F423">
            <v>7.8683377553999998</v>
          </cell>
          <cell r="G423">
            <v>0</v>
          </cell>
          <cell r="H423">
            <v>0</v>
          </cell>
          <cell r="I423">
            <v>0</v>
          </cell>
          <cell r="J423">
            <v>99.94</v>
          </cell>
        </row>
        <row r="424">
          <cell r="C424">
            <v>35.47</v>
          </cell>
          <cell r="D424">
            <v>64.47</v>
          </cell>
          <cell r="E424">
            <v>18.420000000000002</v>
          </cell>
          <cell r="F424">
            <v>19.5143934438</v>
          </cell>
          <cell r="G424">
            <v>0</v>
          </cell>
          <cell r="H424">
            <v>0</v>
          </cell>
          <cell r="I424">
            <v>0</v>
          </cell>
          <cell r="J424">
            <v>99.94</v>
          </cell>
        </row>
        <row r="425">
          <cell r="C425">
            <v>35.47</v>
          </cell>
          <cell r="D425">
            <v>64.47</v>
          </cell>
          <cell r="E425">
            <v>18.420000000000002</v>
          </cell>
          <cell r="F425">
            <v>5.5940752421999997</v>
          </cell>
          <cell r="G425">
            <v>0</v>
          </cell>
          <cell r="H425">
            <v>0</v>
          </cell>
          <cell r="I425">
            <v>0</v>
          </cell>
          <cell r="J425">
            <v>99.94</v>
          </cell>
        </row>
        <row r="426">
          <cell r="C426">
            <v>35.47</v>
          </cell>
          <cell r="D426">
            <v>64.47</v>
          </cell>
          <cell r="E426">
            <v>18.420000000000002</v>
          </cell>
          <cell r="F426">
            <v>4.0199999999999996</v>
          </cell>
          <cell r="G426">
            <v>0</v>
          </cell>
          <cell r="H426">
            <v>0</v>
          </cell>
          <cell r="I426">
            <v>0</v>
          </cell>
          <cell r="J426">
            <v>99.94</v>
          </cell>
        </row>
        <row r="427">
          <cell r="C427">
            <v>35.47</v>
          </cell>
          <cell r="D427">
            <v>64.47</v>
          </cell>
          <cell r="E427">
            <v>18.420000000000002</v>
          </cell>
          <cell r="F427">
            <v>0</v>
          </cell>
          <cell r="G427">
            <v>0</v>
          </cell>
          <cell r="H427">
            <v>0</v>
          </cell>
          <cell r="I427">
            <v>0</v>
          </cell>
          <cell r="J427">
            <v>99.94</v>
          </cell>
        </row>
        <row r="428">
          <cell r="C428">
            <v>35.47</v>
          </cell>
          <cell r="D428">
            <v>64.47</v>
          </cell>
          <cell r="E428">
            <v>18.420000000000002</v>
          </cell>
          <cell r="F428">
            <v>0</v>
          </cell>
          <cell r="G428">
            <v>0</v>
          </cell>
          <cell r="H428">
            <v>0</v>
          </cell>
          <cell r="I428">
            <v>0</v>
          </cell>
          <cell r="J428">
            <v>99.94</v>
          </cell>
        </row>
        <row r="429">
          <cell r="C429">
            <v>35.47</v>
          </cell>
          <cell r="D429">
            <v>64.47</v>
          </cell>
          <cell r="E429">
            <v>18.420000000000002</v>
          </cell>
          <cell r="F429">
            <v>0</v>
          </cell>
          <cell r="G429">
            <v>0</v>
          </cell>
          <cell r="H429">
            <v>0</v>
          </cell>
          <cell r="I429">
            <v>0</v>
          </cell>
          <cell r="J429">
            <v>99.94</v>
          </cell>
        </row>
        <row r="430">
          <cell r="C430">
            <v>35.47</v>
          </cell>
          <cell r="D430">
            <v>64.47</v>
          </cell>
          <cell r="E430">
            <v>18.420000000000002</v>
          </cell>
          <cell r="F430">
            <v>0</v>
          </cell>
          <cell r="G430">
            <v>0</v>
          </cell>
          <cell r="H430">
            <v>0</v>
          </cell>
          <cell r="I430">
            <v>0</v>
          </cell>
          <cell r="J430">
            <v>99.94</v>
          </cell>
        </row>
        <row r="431">
          <cell r="C431">
            <v>35.47</v>
          </cell>
          <cell r="D431">
            <v>64.47</v>
          </cell>
          <cell r="E431">
            <v>18.420000000000002</v>
          </cell>
          <cell r="F431">
            <v>0</v>
          </cell>
          <cell r="G431">
            <v>0</v>
          </cell>
          <cell r="H431">
            <v>0</v>
          </cell>
          <cell r="I431">
            <v>0</v>
          </cell>
          <cell r="J431">
            <v>99.94</v>
          </cell>
        </row>
        <row r="432">
          <cell r="C432">
            <v>35.47</v>
          </cell>
          <cell r="D432">
            <v>64.47</v>
          </cell>
          <cell r="E432">
            <v>18.420000000000002</v>
          </cell>
          <cell r="F432">
            <v>0</v>
          </cell>
          <cell r="G432">
            <v>0</v>
          </cell>
          <cell r="H432">
            <v>0</v>
          </cell>
          <cell r="I432">
            <v>0</v>
          </cell>
          <cell r="J432">
            <v>99.94</v>
          </cell>
        </row>
        <row r="433">
          <cell r="C433">
            <v>35.47</v>
          </cell>
          <cell r="D433">
            <v>64.47</v>
          </cell>
          <cell r="E433">
            <v>18.420000000000002</v>
          </cell>
          <cell r="F433">
            <v>0</v>
          </cell>
          <cell r="G433">
            <v>0</v>
          </cell>
          <cell r="H433">
            <v>0</v>
          </cell>
          <cell r="I433">
            <v>0</v>
          </cell>
          <cell r="J433">
            <v>99.94</v>
          </cell>
        </row>
        <row r="434">
          <cell r="C434">
            <v>35.47</v>
          </cell>
          <cell r="D434">
            <v>64.47</v>
          </cell>
          <cell r="E434">
            <v>18.420000000000002</v>
          </cell>
          <cell r="F434">
            <v>0</v>
          </cell>
          <cell r="G434">
            <v>0</v>
          </cell>
          <cell r="H434">
            <v>0</v>
          </cell>
          <cell r="I434">
            <v>0</v>
          </cell>
          <cell r="J434">
            <v>99.94</v>
          </cell>
        </row>
        <row r="435">
          <cell r="C435">
            <v>35.47</v>
          </cell>
          <cell r="D435">
            <v>64.47</v>
          </cell>
          <cell r="E435">
            <v>18.420000000000002</v>
          </cell>
          <cell r="F435">
            <v>0</v>
          </cell>
          <cell r="G435">
            <v>0</v>
          </cell>
          <cell r="H435">
            <v>0</v>
          </cell>
          <cell r="I435">
            <v>0</v>
          </cell>
          <cell r="J435">
            <v>99.94</v>
          </cell>
        </row>
        <row r="436">
          <cell r="C436">
            <v>35.47</v>
          </cell>
          <cell r="D436">
            <v>64.47</v>
          </cell>
          <cell r="E436">
            <v>18.420000000000002</v>
          </cell>
          <cell r="F436">
            <v>0</v>
          </cell>
          <cell r="G436">
            <v>0</v>
          </cell>
          <cell r="H436">
            <v>0</v>
          </cell>
          <cell r="I436">
            <v>0</v>
          </cell>
          <cell r="J436">
            <v>99.94</v>
          </cell>
        </row>
        <row r="437">
          <cell r="C437">
            <v>35.47</v>
          </cell>
          <cell r="D437">
            <v>64.47</v>
          </cell>
          <cell r="E437">
            <v>18.420000000000002</v>
          </cell>
          <cell r="F437">
            <v>0</v>
          </cell>
          <cell r="G437">
            <v>0</v>
          </cell>
          <cell r="H437">
            <v>0</v>
          </cell>
          <cell r="I437">
            <v>0</v>
          </cell>
          <cell r="J437">
            <v>99.94</v>
          </cell>
        </row>
        <row r="438">
          <cell r="C438">
            <v>35.47</v>
          </cell>
          <cell r="D438">
            <v>64.47</v>
          </cell>
          <cell r="E438">
            <v>18.420000000000002</v>
          </cell>
          <cell r="F438">
            <v>0</v>
          </cell>
          <cell r="G438">
            <v>0</v>
          </cell>
          <cell r="H438">
            <v>0</v>
          </cell>
          <cell r="I438">
            <v>0</v>
          </cell>
          <cell r="J438">
            <v>99.94</v>
          </cell>
        </row>
        <row r="439">
          <cell r="C439">
            <v>35.47</v>
          </cell>
          <cell r="D439">
            <v>64.47</v>
          </cell>
          <cell r="E439">
            <v>18.420000000000002</v>
          </cell>
          <cell r="F439">
            <v>0</v>
          </cell>
          <cell r="G439">
            <v>0</v>
          </cell>
          <cell r="H439">
            <v>0</v>
          </cell>
          <cell r="I439">
            <v>0</v>
          </cell>
          <cell r="J439">
            <v>99.94</v>
          </cell>
        </row>
        <row r="440">
          <cell r="C440">
            <v>35.47</v>
          </cell>
          <cell r="D440">
            <v>64.47</v>
          </cell>
          <cell r="E440">
            <v>18.420000000000002</v>
          </cell>
          <cell r="F440">
            <v>0</v>
          </cell>
          <cell r="G440">
            <v>0</v>
          </cell>
          <cell r="H440">
            <v>0</v>
          </cell>
          <cell r="I440">
            <v>0</v>
          </cell>
          <cell r="J440">
            <v>99.94</v>
          </cell>
        </row>
        <row r="441">
          <cell r="C441">
            <v>35.47</v>
          </cell>
          <cell r="D441">
            <v>64.47</v>
          </cell>
          <cell r="E441">
            <v>18.420000000000002</v>
          </cell>
          <cell r="F441">
            <v>0</v>
          </cell>
          <cell r="G441">
            <v>0</v>
          </cell>
          <cell r="H441">
            <v>0</v>
          </cell>
          <cell r="I441">
            <v>0</v>
          </cell>
          <cell r="J441">
            <v>99.94</v>
          </cell>
        </row>
        <row r="442">
          <cell r="C442">
            <v>35.47</v>
          </cell>
          <cell r="D442">
            <v>64.47</v>
          </cell>
          <cell r="E442">
            <v>18.420000000000002</v>
          </cell>
          <cell r="F442">
            <v>0</v>
          </cell>
          <cell r="G442">
            <v>0</v>
          </cell>
          <cell r="H442">
            <v>0</v>
          </cell>
          <cell r="I442">
            <v>0</v>
          </cell>
          <cell r="J442">
            <v>99.94</v>
          </cell>
        </row>
        <row r="443">
          <cell r="C443">
            <v>35.47</v>
          </cell>
          <cell r="D443">
            <v>64.47</v>
          </cell>
          <cell r="E443">
            <v>18.420000000000002</v>
          </cell>
          <cell r="F443">
            <v>0</v>
          </cell>
          <cell r="G443">
            <v>0</v>
          </cell>
          <cell r="H443">
            <v>0</v>
          </cell>
          <cell r="I443">
            <v>0</v>
          </cell>
          <cell r="J443">
            <v>99.94</v>
          </cell>
        </row>
        <row r="444">
          <cell r="C444">
            <v>35.47</v>
          </cell>
          <cell r="D444">
            <v>64.47</v>
          </cell>
          <cell r="E444">
            <v>18.420000000000002</v>
          </cell>
          <cell r="F444">
            <v>0</v>
          </cell>
          <cell r="G444">
            <v>0</v>
          </cell>
          <cell r="H444">
            <v>0</v>
          </cell>
          <cell r="I444">
            <v>0</v>
          </cell>
          <cell r="J444">
            <v>99.94</v>
          </cell>
        </row>
        <row r="445">
          <cell r="C445">
            <v>35.47</v>
          </cell>
          <cell r="D445">
            <v>64.47</v>
          </cell>
          <cell r="E445">
            <v>18.420000000000002</v>
          </cell>
          <cell r="F445">
            <v>0</v>
          </cell>
          <cell r="G445">
            <v>0</v>
          </cell>
          <cell r="H445">
            <v>0</v>
          </cell>
          <cell r="I445">
            <v>0</v>
          </cell>
          <cell r="J445">
            <v>99.94</v>
          </cell>
        </row>
        <row r="446">
          <cell r="C446">
            <v>35.47</v>
          </cell>
          <cell r="D446">
            <v>64.47</v>
          </cell>
          <cell r="E446">
            <v>18.420000000000002</v>
          </cell>
          <cell r="F446">
            <v>0</v>
          </cell>
          <cell r="G446">
            <v>0</v>
          </cell>
          <cell r="H446">
            <v>0</v>
          </cell>
          <cell r="I446">
            <v>0</v>
          </cell>
          <cell r="J446">
            <v>99.94</v>
          </cell>
        </row>
        <row r="447">
          <cell r="C447">
            <v>35.47</v>
          </cell>
          <cell r="D447">
            <v>64.47</v>
          </cell>
          <cell r="E447">
            <v>18.420000000000002</v>
          </cell>
          <cell r="F447">
            <v>0</v>
          </cell>
          <cell r="G447">
            <v>0</v>
          </cell>
          <cell r="H447">
            <v>0</v>
          </cell>
          <cell r="I447">
            <v>0</v>
          </cell>
          <cell r="J447">
            <v>99.94</v>
          </cell>
        </row>
        <row r="448">
          <cell r="C448">
            <v>70.94</v>
          </cell>
          <cell r="D448">
            <v>128.94</v>
          </cell>
          <cell r="E448">
            <v>36.840000000000003</v>
          </cell>
          <cell r="F448">
            <v>0</v>
          </cell>
          <cell r="G448">
            <v>0</v>
          </cell>
          <cell r="H448">
            <v>0</v>
          </cell>
          <cell r="I448">
            <v>0</v>
          </cell>
          <cell r="J448">
            <v>199.88</v>
          </cell>
        </row>
        <row r="449">
          <cell r="C449">
            <v>35.47</v>
          </cell>
          <cell r="D449">
            <v>64.47</v>
          </cell>
          <cell r="E449">
            <v>18.420000000000002</v>
          </cell>
          <cell r="F449">
            <v>0</v>
          </cell>
          <cell r="G449">
            <v>0</v>
          </cell>
          <cell r="H449">
            <v>0</v>
          </cell>
          <cell r="I449">
            <v>0</v>
          </cell>
          <cell r="J449">
            <v>99.94</v>
          </cell>
        </row>
        <row r="450">
          <cell r="C450">
            <v>35.47</v>
          </cell>
          <cell r="D450">
            <v>64.47</v>
          </cell>
          <cell r="E450">
            <v>18.420000000000002</v>
          </cell>
          <cell r="F450">
            <v>0</v>
          </cell>
          <cell r="G450">
            <v>0</v>
          </cell>
          <cell r="H450">
            <v>0</v>
          </cell>
          <cell r="I450">
            <v>0</v>
          </cell>
          <cell r="J450">
            <v>99.94</v>
          </cell>
        </row>
        <row r="451">
          <cell r="C451">
            <v>35.47</v>
          </cell>
          <cell r="D451">
            <v>64.47</v>
          </cell>
          <cell r="E451">
            <v>18.420000000000002</v>
          </cell>
          <cell r="F451">
            <v>0</v>
          </cell>
          <cell r="G451">
            <v>0</v>
          </cell>
          <cell r="H451">
            <v>0</v>
          </cell>
          <cell r="I451">
            <v>0</v>
          </cell>
          <cell r="J451">
            <v>99.94</v>
          </cell>
        </row>
        <row r="452">
          <cell r="C452">
            <v>35.47</v>
          </cell>
          <cell r="D452">
            <v>64.47</v>
          </cell>
          <cell r="E452">
            <v>18.420000000000002</v>
          </cell>
          <cell r="F452">
            <v>0</v>
          </cell>
          <cell r="G452">
            <v>0</v>
          </cell>
          <cell r="H452">
            <v>0</v>
          </cell>
          <cell r="I452">
            <v>0</v>
          </cell>
          <cell r="J452">
            <v>99.94</v>
          </cell>
        </row>
        <row r="453">
          <cell r="C453">
            <v>35.47</v>
          </cell>
          <cell r="D453">
            <v>64.47</v>
          </cell>
          <cell r="E453">
            <v>18.420000000000002</v>
          </cell>
          <cell r="F453">
            <v>0</v>
          </cell>
          <cell r="G453">
            <v>0</v>
          </cell>
          <cell r="H453">
            <v>0</v>
          </cell>
          <cell r="I453">
            <v>0</v>
          </cell>
          <cell r="J453">
            <v>99.94</v>
          </cell>
        </row>
        <row r="454">
          <cell r="C454">
            <v>35.47</v>
          </cell>
          <cell r="D454">
            <v>64.47</v>
          </cell>
          <cell r="E454">
            <v>18.420000000000002</v>
          </cell>
          <cell r="F454">
            <v>0</v>
          </cell>
          <cell r="G454">
            <v>0</v>
          </cell>
          <cell r="H454">
            <v>0</v>
          </cell>
          <cell r="I454">
            <v>0</v>
          </cell>
          <cell r="J454">
            <v>99.94</v>
          </cell>
        </row>
        <row r="455">
          <cell r="C455">
            <v>35.47</v>
          </cell>
          <cell r="D455">
            <v>64.47</v>
          </cell>
          <cell r="E455">
            <v>18.420000000000002</v>
          </cell>
          <cell r="F455">
            <v>0</v>
          </cell>
          <cell r="G455">
            <v>0</v>
          </cell>
          <cell r="H455">
            <v>0</v>
          </cell>
          <cell r="I455">
            <v>0</v>
          </cell>
          <cell r="J455">
            <v>99.94</v>
          </cell>
        </row>
        <row r="456">
          <cell r="C456">
            <v>35.47</v>
          </cell>
          <cell r="D456">
            <v>64.47</v>
          </cell>
          <cell r="E456">
            <v>18.420000000000002</v>
          </cell>
          <cell r="F456">
            <v>0</v>
          </cell>
          <cell r="G456">
            <v>0</v>
          </cell>
          <cell r="H456">
            <v>0</v>
          </cell>
          <cell r="I456">
            <v>0</v>
          </cell>
          <cell r="J456">
            <v>99.94</v>
          </cell>
        </row>
        <row r="457">
          <cell r="C457">
            <v>35.47</v>
          </cell>
          <cell r="D457">
            <v>64.47</v>
          </cell>
          <cell r="E457">
            <v>18.420000000000002</v>
          </cell>
          <cell r="F457">
            <v>0</v>
          </cell>
          <cell r="G457">
            <v>0</v>
          </cell>
          <cell r="H457">
            <v>0</v>
          </cell>
          <cell r="I457">
            <v>0</v>
          </cell>
          <cell r="J457">
            <v>99.94</v>
          </cell>
        </row>
        <row r="458">
          <cell r="C458">
            <v>35.47</v>
          </cell>
          <cell r="D458">
            <v>64.47</v>
          </cell>
          <cell r="E458">
            <v>18.420000000000002</v>
          </cell>
          <cell r="F458">
            <v>0</v>
          </cell>
          <cell r="G458">
            <v>0</v>
          </cell>
          <cell r="H458">
            <v>0</v>
          </cell>
          <cell r="I458">
            <v>0</v>
          </cell>
          <cell r="J458">
            <v>99.94</v>
          </cell>
        </row>
        <row r="459">
          <cell r="C459">
            <v>35.47</v>
          </cell>
          <cell r="D459">
            <v>64.47</v>
          </cell>
          <cell r="E459">
            <v>18.420000000000002</v>
          </cell>
          <cell r="F459">
            <v>14.156902557</v>
          </cell>
          <cell r="G459">
            <v>0</v>
          </cell>
          <cell r="H459">
            <v>0</v>
          </cell>
          <cell r="I459">
            <v>0</v>
          </cell>
          <cell r="J459">
            <v>99.94</v>
          </cell>
        </row>
        <row r="460">
          <cell r="C460">
            <v>35.47</v>
          </cell>
          <cell r="D460">
            <v>64.47</v>
          </cell>
          <cell r="E460">
            <v>18.420000000000002</v>
          </cell>
          <cell r="F460">
            <v>0</v>
          </cell>
          <cell r="G460">
            <v>0</v>
          </cell>
          <cell r="H460">
            <v>0</v>
          </cell>
          <cell r="I460">
            <v>0</v>
          </cell>
          <cell r="J460">
            <v>99.94</v>
          </cell>
        </row>
        <row r="461">
          <cell r="C461">
            <v>35.47</v>
          </cell>
          <cell r="D461">
            <v>64.47</v>
          </cell>
          <cell r="E461">
            <v>18.420000000000002</v>
          </cell>
          <cell r="F461">
            <v>0</v>
          </cell>
          <cell r="G461">
            <v>0</v>
          </cell>
          <cell r="H461">
            <v>0</v>
          </cell>
          <cell r="I461">
            <v>0</v>
          </cell>
          <cell r="J461">
            <v>99.94</v>
          </cell>
        </row>
        <row r="462">
          <cell r="C462">
            <v>35.47</v>
          </cell>
          <cell r="D462">
            <v>64.47</v>
          </cell>
          <cell r="E462">
            <v>18.420000000000002</v>
          </cell>
          <cell r="F462">
            <v>0</v>
          </cell>
          <cell r="G462">
            <v>0</v>
          </cell>
          <cell r="H462">
            <v>0</v>
          </cell>
          <cell r="I462">
            <v>0</v>
          </cell>
          <cell r="J462">
            <v>99.94</v>
          </cell>
        </row>
        <row r="463">
          <cell r="C463">
            <v>35.47</v>
          </cell>
          <cell r="D463">
            <v>64.47</v>
          </cell>
          <cell r="E463">
            <v>18.420000000000002</v>
          </cell>
          <cell r="F463">
            <v>0</v>
          </cell>
          <cell r="G463">
            <v>0</v>
          </cell>
          <cell r="H463">
            <v>0</v>
          </cell>
          <cell r="I463">
            <v>0</v>
          </cell>
          <cell r="J463">
            <v>99.94</v>
          </cell>
        </row>
        <row r="464">
          <cell r="C464">
            <v>70.94</v>
          </cell>
          <cell r="D464">
            <v>128.94</v>
          </cell>
          <cell r="E464">
            <v>36.840000000000003</v>
          </cell>
          <cell r="F464">
            <v>0</v>
          </cell>
          <cell r="G464">
            <v>0</v>
          </cell>
          <cell r="H464">
            <v>0</v>
          </cell>
          <cell r="I464">
            <v>0</v>
          </cell>
          <cell r="J464">
            <v>199.88</v>
          </cell>
        </row>
        <row r="465">
          <cell r="C465">
            <v>35.47</v>
          </cell>
          <cell r="D465">
            <v>64.47</v>
          </cell>
          <cell r="E465">
            <v>18.420000000000002</v>
          </cell>
          <cell r="F465">
            <v>0</v>
          </cell>
          <cell r="G465">
            <v>0</v>
          </cell>
          <cell r="H465">
            <v>0</v>
          </cell>
          <cell r="I465">
            <v>0</v>
          </cell>
          <cell r="J465">
            <v>99.94</v>
          </cell>
        </row>
        <row r="466">
          <cell r="C466">
            <v>70.94</v>
          </cell>
          <cell r="D466">
            <v>128.94</v>
          </cell>
          <cell r="E466">
            <v>36.840000000000003</v>
          </cell>
          <cell r="F466">
            <v>0</v>
          </cell>
          <cell r="G466">
            <v>0</v>
          </cell>
          <cell r="H466">
            <v>0</v>
          </cell>
          <cell r="I466">
            <v>0</v>
          </cell>
          <cell r="J466">
            <v>199.88</v>
          </cell>
        </row>
        <row r="467">
          <cell r="C467">
            <v>35.47</v>
          </cell>
          <cell r="D467">
            <v>64.47</v>
          </cell>
          <cell r="E467">
            <v>18.420000000000002</v>
          </cell>
          <cell r="F467">
            <v>0</v>
          </cell>
          <cell r="G467">
            <v>0</v>
          </cell>
          <cell r="H467">
            <v>0</v>
          </cell>
          <cell r="I467">
            <v>0</v>
          </cell>
          <cell r="J467">
            <v>99.94</v>
          </cell>
        </row>
        <row r="468">
          <cell r="C468">
            <v>35.47</v>
          </cell>
          <cell r="D468">
            <v>64.47</v>
          </cell>
          <cell r="E468">
            <v>18.420000000000002</v>
          </cell>
          <cell r="F468">
            <v>0</v>
          </cell>
          <cell r="G468">
            <v>0</v>
          </cell>
          <cell r="H468">
            <v>0</v>
          </cell>
          <cell r="I468">
            <v>0</v>
          </cell>
          <cell r="J468">
            <v>99.94</v>
          </cell>
        </row>
        <row r="469">
          <cell r="C469">
            <v>35.47</v>
          </cell>
          <cell r="D469">
            <v>64.47</v>
          </cell>
          <cell r="E469">
            <v>18.420000000000002</v>
          </cell>
          <cell r="F469">
            <v>0</v>
          </cell>
          <cell r="G469">
            <v>0</v>
          </cell>
          <cell r="H469">
            <v>0</v>
          </cell>
          <cell r="I469">
            <v>0</v>
          </cell>
          <cell r="J469">
            <v>99.94</v>
          </cell>
        </row>
        <row r="470">
          <cell r="C470">
            <v>35.47</v>
          </cell>
          <cell r="D470">
            <v>64.47</v>
          </cell>
          <cell r="E470">
            <v>18.420000000000002</v>
          </cell>
          <cell r="F470">
            <v>0</v>
          </cell>
          <cell r="G470">
            <v>0</v>
          </cell>
          <cell r="H470">
            <v>0</v>
          </cell>
          <cell r="I470">
            <v>0</v>
          </cell>
          <cell r="J470">
            <v>99.94</v>
          </cell>
        </row>
        <row r="471">
          <cell r="C471">
            <v>35.47</v>
          </cell>
          <cell r="D471">
            <v>64.47</v>
          </cell>
          <cell r="E471">
            <v>18.420000000000002</v>
          </cell>
          <cell r="F471">
            <v>0</v>
          </cell>
          <cell r="G471">
            <v>0</v>
          </cell>
          <cell r="H471">
            <v>0</v>
          </cell>
          <cell r="I471">
            <v>0</v>
          </cell>
          <cell r="J471">
            <v>99.94</v>
          </cell>
        </row>
        <row r="472">
          <cell r="C472">
            <v>35.47</v>
          </cell>
          <cell r="D472">
            <v>64.47</v>
          </cell>
          <cell r="E472">
            <v>18.420000000000002</v>
          </cell>
          <cell r="F472">
            <v>0</v>
          </cell>
          <cell r="G472">
            <v>0</v>
          </cell>
          <cell r="H472">
            <v>0</v>
          </cell>
          <cell r="I472">
            <v>0</v>
          </cell>
          <cell r="J472">
            <v>99.94</v>
          </cell>
        </row>
        <row r="473">
          <cell r="C473">
            <v>70.94</v>
          </cell>
          <cell r="D473">
            <v>128.94</v>
          </cell>
          <cell r="E473">
            <v>36.840000000000003</v>
          </cell>
          <cell r="F473">
            <v>0</v>
          </cell>
          <cell r="G473">
            <v>0</v>
          </cell>
          <cell r="H473">
            <v>0</v>
          </cell>
          <cell r="I473">
            <v>0</v>
          </cell>
          <cell r="J473">
            <v>199.88</v>
          </cell>
        </row>
        <row r="474">
          <cell r="C474">
            <v>35.47</v>
          </cell>
          <cell r="D474">
            <v>64.47</v>
          </cell>
          <cell r="E474">
            <v>18.420000000000002</v>
          </cell>
          <cell r="F474">
            <v>0</v>
          </cell>
          <cell r="G474">
            <v>0</v>
          </cell>
          <cell r="H474">
            <v>0</v>
          </cell>
          <cell r="I474">
            <v>0</v>
          </cell>
          <cell r="J474">
            <v>99.94</v>
          </cell>
        </row>
        <row r="475">
          <cell r="C475">
            <v>35.47</v>
          </cell>
          <cell r="D475">
            <v>64.47</v>
          </cell>
          <cell r="E475">
            <v>18.420000000000002</v>
          </cell>
          <cell r="F475">
            <v>0</v>
          </cell>
          <cell r="G475">
            <v>0</v>
          </cell>
          <cell r="H475">
            <v>0</v>
          </cell>
          <cell r="I475">
            <v>0</v>
          </cell>
          <cell r="J475">
            <v>99.94</v>
          </cell>
        </row>
        <row r="476">
          <cell r="C476">
            <v>35.47</v>
          </cell>
          <cell r="D476">
            <v>64.47</v>
          </cell>
          <cell r="E476">
            <v>18.420000000000002</v>
          </cell>
          <cell r="F476">
            <v>0</v>
          </cell>
          <cell r="G476">
            <v>0</v>
          </cell>
          <cell r="H476">
            <v>0</v>
          </cell>
          <cell r="I476">
            <v>0</v>
          </cell>
          <cell r="J476">
            <v>99.94</v>
          </cell>
        </row>
        <row r="477">
          <cell r="C477">
            <v>35.47</v>
          </cell>
          <cell r="D477">
            <v>64.47</v>
          </cell>
          <cell r="E477">
            <v>18.420000000000002</v>
          </cell>
          <cell r="F477">
            <v>0</v>
          </cell>
          <cell r="G477">
            <v>0</v>
          </cell>
          <cell r="H477">
            <v>0</v>
          </cell>
          <cell r="I477">
            <v>0</v>
          </cell>
          <cell r="J477">
            <v>99.94</v>
          </cell>
        </row>
        <row r="478">
          <cell r="C478">
            <v>35.47</v>
          </cell>
          <cell r="D478">
            <v>64.47</v>
          </cell>
          <cell r="E478">
            <v>18.420000000000002</v>
          </cell>
          <cell r="F478">
            <v>0</v>
          </cell>
          <cell r="G478">
            <v>0</v>
          </cell>
          <cell r="H478">
            <v>0</v>
          </cell>
          <cell r="I478">
            <v>0</v>
          </cell>
          <cell r="J478">
            <v>99.94</v>
          </cell>
        </row>
        <row r="479">
          <cell r="C479">
            <v>35.47</v>
          </cell>
          <cell r="D479">
            <v>64.47</v>
          </cell>
          <cell r="E479">
            <v>18.420000000000002</v>
          </cell>
          <cell r="F479">
            <v>0</v>
          </cell>
          <cell r="G479">
            <v>0</v>
          </cell>
          <cell r="H479">
            <v>0</v>
          </cell>
          <cell r="I479">
            <v>0</v>
          </cell>
          <cell r="J479">
            <v>99.94</v>
          </cell>
        </row>
        <row r="480">
          <cell r="C480">
            <v>35.47</v>
          </cell>
          <cell r="D480">
            <v>64.47</v>
          </cell>
          <cell r="E480">
            <v>18.420000000000002</v>
          </cell>
          <cell r="F480">
            <v>0</v>
          </cell>
          <cell r="G480">
            <v>0</v>
          </cell>
          <cell r="H480">
            <v>0</v>
          </cell>
          <cell r="I480">
            <v>0</v>
          </cell>
          <cell r="J480">
            <v>99.94</v>
          </cell>
        </row>
        <row r="481">
          <cell r="C481">
            <v>35.47</v>
          </cell>
          <cell r="D481">
            <v>64.47</v>
          </cell>
          <cell r="E481">
            <v>18.420000000000002</v>
          </cell>
          <cell r="F481">
            <v>0</v>
          </cell>
          <cell r="G481">
            <v>0</v>
          </cell>
          <cell r="H481">
            <v>0</v>
          </cell>
          <cell r="I481">
            <v>0</v>
          </cell>
          <cell r="J481">
            <v>99.94</v>
          </cell>
        </row>
        <row r="482">
          <cell r="C482">
            <v>35.47</v>
          </cell>
          <cell r="D482">
            <v>64.47</v>
          </cell>
          <cell r="E482">
            <v>18.420000000000002</v>
          </cell>
          <cell r="F482">
            <v>0</v>
          </cell>
          <cell r="G482">
            <v>0</v>
          </cell>
          <cell r="H482">
            <v>0</v>
          </cell>
          <cell r="I482">
            <v>0</v>
          </cell>
          <cell r="J482">
            <v>99.94</v>
          </cell>
        </row>
        <row r="483">
          <cell r="C483">
            <v>35.47</v>
          </cell>
          <cell r="D483">
            <v>64.47</v>
          </cell>
          <cell r="E483">
            <v>18.420000000000002</v>
          </cell>
          <cell r="F483">
            <v>0</v>
          </cell>
          <cell r="G483">
            <v>0</v>
          </cell>
          <cell r="H483">
            <v>0</v>
          </cell>
          <cell r="I483">
            <v>0</v>
          </cell>
          <cell r="J483">
            <v>99.94</v>
          </cell>
        </row>
        <row r="484">
          <cell r="C484">
            <v>35.47</v>
          </cell>
          <cell r="D484">
            <v>64.47</v>
          </cell>
          <cell r="E484">
            <v>18.420000000000002</v>
          </cell>
          <cell r="F484">
            <v>0</v>
          </cell>
          <cell r="G484">
            <v>0</v>
          </cell>
          <cell r="H484">
            <v>0</v>
          </cell>
          <cell r="I484">
            <v>0</v>
          </cell>
          <cell r="J484">
            <v>99.94</v>
          </cell>
        </row>
        <row r="485">
          <cell r="C485">
            <v>35.47</v>
          </cell>
          <cell r="D485">
            <v>64.47</v>
          </cell>
          <cell r="E485">
            <v>18.420000000000002</v>
          </cell>
          <cell r="F485">
            <v>0</v>
          </cell>
          <cell r="G485">
            <v>0</v>
          </cell>
          <cell r="H485">
            <v>0</v>
          </cell>
          <cell r="I485">
            <v>0</v>
          </cell>
          <cell r="J485">
            <v>99.94</v>
          </cell>
        </row>
        <row r="486">
          <cell r="C486">
            <v>70.94</v>
          </cell>
          <cell r="D486">
            <v>128.94</v>
          </cell>
          <cell r="E486">
            <v>36.840000000000003</v>
          </cell>
          <cell r="F486">
            <v>0</v>
          </cell>
          <cell r="G486">
            <v>0</v>
          </cell>
          <cell r="H486">
            <v>0</v>
          </cell>
          <cell r="I486">
            <v>0</v>
          </cell>
          <cell r="J486">
            <v>199.88</v>
          </cell>
        </row>
        <row r="487">
          <cell r="C487">
            <v>35.47</v>
          </cell>
          <cell r="D487">
            <v>64.47</v>
          </cell>
          <cell r="E487">
            <v>18.420000000000002</v>
          </cell>
          <cell r="F487">
            <v>0</v>
          </cell>
          <cell r="G487">
            <v>0</v>
          </cell>
          <cell r="H487">
            <v>0</v>
          </cell>
          <cell r="I487">
            <v>0</v>
          </cell>
          <cell r="J487">
            <v>99.94</v>
          </cell>
        </row>
        <row r="488">
          <cell r="C488">
            <v>35.47</v>
          </cell>
          <cell r="D488">
            <v>64.47</v>
          </cell>
          <cell r="E488">
            <v>18.420000000000002</v>
          </cell>
          <cell r="F488">
            <v>0</v>
          </cell>
          <cell r="G488">
            <v>0</v>
          </cell>
          <cell r="H488">
            <v>0</v>
          </cell>
          <cell r="I488">
            <v>0</v>
          </cell>
          <cell r="J488">
            <v>99.94</v>
          </cell>
        </row>
        <row r="489">
          <cell r="C489">
            <v>35.47</v>
          </cell>
          <cell r="D489">
            <v>64.47</v>
          </cell>
          <cell r="E489">
            <v>18.420000000000002</v>
          </cell>
          <cell r="F489">
            <v>0</v>
          </cell>
          <cell r="G489">
            <v>0</v>
          </cell>
          <cell r="H489">
            <v>0</v>
          </cell>
          <cell r="I489">
            <v>0</v>
          </cell>
          <cell r="J489">
            <v>99.94</v>
          </cell>
        </row>
        <row r="490">
          <cell r="C490">
            <v>35.47</v>
          </cell>
          <cell r="D490">
            <v>64.47</v>
          </cell>
          <cell r="E490">
            <v>18.420000000000002</v>
          </cell>
          <cell r="F490">
            <v>0</v>
          </cell>
          <cell r="G490">
            <v>0</v>
          </cell>
          <cell r="H490">
            <v>0</v>
          </cell>
          <cell r="I490">
            <v>0</v>
          </cell>
          <cell r="J490">
            <v>99.94</v>
          </cell>
        </row>
        <row r="491">
          <cell r="C491">
            <v>35.47</v>
          </cell>
          <cell r="D491">
            <v>64.47</v>
          </cell>
          <cell r="E491">
            <v>18.420000000000002</v>
          </cell>
          <cell r="F491">
            <v>0</v>
          </cell>
          <cell r="G491">
            <v>0</v>
          </cell>
          <cell r="H491">
            <v>0</v>
          </cell>
          <cell r="I491">
            <v>0</v>
          </cell>
          <cell r="J491">
            <v>99.94</v>
          </cell>
        </row>
        <row r="492">
          <cell r="C492">
            <v>35.47</v>
          </cell>
          <cell r="D492">
            <v>64.47</v>
          </cell>
          <cell r="E492">
            <v>18.420000000000002</v>
          </cell>
          <cell r="F492">
            <v>0</v>
          </cell>
          <cell r="G492">
            <v>0</v>
          </cell>
          <cell r="H492">
            <v>0</v>
          </cell>
          <cell r="I492">
            <v>0</v>
          </cell>
          <cell r="J492">
            <v>99.94</v>
          </cell>
        </row>
        <row r="493">
          <cell r="C493">
            <v>35.47</v>
          </cell>
          <cell r="D493">
            <v>64.47</v>
          </cell>
          <cell r="E493">
            <v>18.420000000000002</v>
          </cell>
          <cell r="F493">
            <v>0</v>
          </cell>
          <cell r="G493">
            <v>0</v>
          </cell>
          <cell r="H493">
            <v>0</v>
          </cell>
          <cell r="I493">
            <v>0</v>
          </cell>
          <cell r="J493">
            <v>99.94</v>
          </cell>
        </row>
        <row r="494">
          <cell r="C494">
            <v>35.47</v>
          </cell>
          <cell r="D494">
            <v>64.47</v>
          </cell>
          <cell r="E494">
            <v>18.420000000000002</v>
          </cell>
          <cell r="F494">
            <v>0</v>
          </cell>
          <cell r="G494">
            <v>0</v>
          </cell>
          <cell r="H494">
            <v>0</v>
          </cell>
          <cell r="I494">
            <v>0</v>
          </cell>
          <cell r="J494">
            <v>99.94</v>
          </cell>
        </row>
        <row r="495">
          <cell r="C495">
            <v>35.47</v>
          </cell>
          <cell r="D495">
            <v>64.47</v>
          </cell>
          <cell r="E495">
            <v>18.420000000000002</v>
          </cell>
          <cell r="F495">
            <v>0</v>
          </cell>
          <cell r="G495">
            <v>0</v>
          </cell>
          <cell r="H495">
            <v>0</v>
          </cell>
          <cell r="I495">
            <v>0</v>
          </cell>
          <cell r="J495">
            <v>99.94</v>
          </cell>
        </row>
        <row r="496">
          <cell r="C496">
            <v>35.47</v>
          </cell>
          <cell r="D496">
            <v>64.47</v>
          </cell>
          <cell r="E496">
            <v>18.420000000000002</v>
          </cell>
          <cell r="F496">
            <v>0</v>
          </cell>
          <cell r="G496">
            <v>0</v>
          </cell>
          <cell r="H496">
            <v>0</v>
          </cell>
          <cell r="I496">
            <v>0</v>
          </cell>
          <cell r="J496">
            <v>99.94</v>
          </cell>
        </row>
        <row r="497">
          <cell r="C497">
            <v>35.47</v>
          </cell>
          <cell r="D497">
            <v>64.47</v>
          </cell>
          <cell r="E497">
            <v>18.420000000000002</v>
          </cell>
          <cell r="F497">
            <v>3.12</v>
          </cell>
          <cell r="G497">
            <v>0</v>
          </cell>
          <cell r="H497">
            <v>0</v>
          </cell>
          <cell r="I497">
            <v>0</v>
          </cell>
          <cell r="J497">
            <v>99.94</v>
          </cell>
        </row>
        <row r="498">
          <cell r="C498">
            <v>35.47</v>
          </cell>
          <cell r="D498">
            <v>64.47</v>
          </cell>
          <cell r="E498">
            <v>18.420000000000002</v>
          </cell>
          <cell r="F498">
            <v>6.1893520074000001</v>
          </cell>
          <cell r="G498">
            <v>0</v>
          </cell>
          <cell r="H498">
            <v>0</v>
          </cell>
          <cell r="I498">
            <v>0</v>
          </cell>
          <cell r="J498">
            <v>99.94</v>
          </cell>
        </row>
        <row r="499">
          <cell r="C499">
            <v>35.47</v>
          </cell>
          <cell r="D499">
            <v>64.47</v>
          </cell>
          <cell r="E499">
            <v>18.420000000000002</v>
          </cell>
          <cell r="F499">
            <v>12.6229201236</v>
          </cell>
          <cell r="G499">
            <v>0</v>
          </cell>
          <cell r="H499">
            <v>0</v>
          </cell>
          <cell r="I499">
            <v>0</v>
          </cell>
          <cell r="J499">
            <v>99.94</v>
          </cell>
        </row>
        <row r="500">
          <cell r="C500">
            <v>35.47</v>
          </cell>
          <cell r="D500">
            <v>64.47</v>
          </cell>
          <cell r="E500">
            <v>18.420000000000002</v>
          </cell>
          <cell r="F500">
            <v>10.4631339114</v>
          </cell>
          <cell r="G500">
            <v>0</v>
          </cell>
          <cell r="H500">
            <v>0</v>
          </cell>
          <cell r="I500">
            <v>0</v>
          </cell>
          <cell r="J500">
            <v>99.94</v>
          </cell>
        </row>
        <row r="501">
          <cell r="C501">
            <v>35.47</v>
          </cell>
          <cell r="D501">
            <v>64.47</v>
          </cell>
          <cell r="E501">
            <v>18.420000000000002</v>
          </cell>
          <cell r="F501">
            <v>4.4951027526000003</v>
          </cell>
          <cell r="G501">
            <v>0</v>
          </cell>
          <cell r="H501">
            <v>0</v>
          </cell>
          <cell r="I501">
            <v>0</v>
          </cell>
          <cell r="J501">
            <v>99.94</v>
          </cell>
        </row>
        <row r="502">
          <cell r="C502">
            <v>141.88</v>
          </cell>
          <cell r="D502">
            <v>257.88</v>
          </cell>
          <cell r="E502">
            <v>73.680000000000007</v>
          </cell>
          <cell r="F502">
            <v>87.1775190882</v>
          </cell>
          <cell r="G502">
            <v>0</v>
          </cell>
          <cell r="H502">
            <v>0</v>
          </cell>
          <cell r="I502">
            <v>0</v>
          </cell>
          <cell r="J502">
            <v>399.76</v>
          </cell>
        </row>
        <row r="503">
          <cell r="C503">
            <v>35.47</v>
          </cell>
          <cell r="D503">
            <v>64.47</v>
          </cell>
          <cell r="E503">
            <v>18.420000000000002</v>
          </cell>
          <cell r="F503">
            <v>11.432366593199999</v>
          </cell>
          <cell r="G503">
            <v>0</v>
          </cell>
          <cell r="H503">
            <v>0</v>
          </cell>
          <cell r="I503">
            <v>0</v>
          </cell>
          <cell r="J503">
            <v>99.94</v>
          </cell>
        </row>
        <row r="504">
          <cell r="C504">
            <v>35.47</v>
          </cell>
          <cell r="D504">
            <v>64.47</v>
          </cell>
          <cell r="E504">
            <v>18.420000000000002</v>
          </cell>
          <cell r="F504">
            <v>0</v>
          </cell>
          <cell r="G504">
            <v>0</v>
          </cell>
          <cell r="H504">
            <v>0</v>
          </cell>
          <cell r="I504">
            <v>0</v>
          </cell>
          <cell r="J504">
            <v>99.94</v>
          </cell>
        </row>
        <row r="505">
          <cell r="C505">
            <v>35.47</v>
          </cell>
          <cell r="D505">
            <v>64.47</v>
          </cell>
          <cell r="E505">
            <v>18.420000000000002</v>
          </cell>
          <cell r="F505">
            <v>0</v>
          </cell>
          <cell r="G505">
            <v>0</v>
          </cell>
          <cell r="H505">
            <v>0</v>
          </cell>
          <cell r="I505">
            <v>0</v>
          </cell>
          <cell r="J505">
            <v>99.94</v>
          </cell>
        </row>
        <row r="506">
          <cell r="C506">
            <v>35.47</v>
          </cell>
          <cell r="D506">
            <v>64.47</v>
          </cell>
          <cell r="E506">
            <v>18.420000000000002</v>
          </cell>
          <cell r="F506">
            <v>0</v>
          </cell>
          <cell r="G506">
            <v>0</v>
          </cell>
          <cell r="H506">
            <v>0</v>
          </cell>
          <cell r="I506">
            <v>0</v>
          </cell>
          <cell r="J506">
            <v>99.94</v>
          </cell>
        </row>
        <row r="507">
          <cell r="C507">
            <v>35.47</v>
          </cell>
          <cell r="D507">
            <v>64.47</v>
          </cell>
          <cell r="E507">
            <v>18.420000000000002</v>
          </cell>
          <cell r="F507">
            <v>0</v>
          </cell>
          <cell r="G507">
            <v>0</v>
          </cell>
          <cell r="H507">
            <v>0</v>
          </cell>
          <cell r="I507">
            <v>0</v>
          </cell>
          <cell r="J507">
            <v>99.94</v>
          </cell>
        </row>
        <row r="508">
          <cell r="C508">
            <v>70.94</v>
          </cell>
          <cell r="D508">
            <v>128.94</v>
          </cell>
          <cell r="E508">
            <v>36.840000000000003</v>
          </cell>
          <cell r="F508">
            <v>0</v>
          </cell>
          <cell r="G508">
            <v>0</v>
          </cell>
          <cell r="H508">
            <v>0</v>
          </cell>
          <cell r="I508">
            <v>0</v>
          </cell>
          <cell r="J508">
            <v>199.88</v>
          </cell>
        </row>
        <row r="509">
          <cell r="C509">
            <v>35.47</v>
          </cell>
          <cell r="D509">
            <v>64.47</v>
          </cell>
          <cell r="E509">
            <v>18.420000000000002</v>
          </cell>
          <cell r="F509">
            <v>0</v>
          </cell>
          <cell r="G509">
            <v>0</v>
          </cell>
          <cell r="H509">
            <v>0</v>
          </cell>
          <cell r="I509">
            <v>0</v>
          </cell>
          <cell r="J509">
            <v>99.94</v>
          </cell>
        </row>
        <row r="510">
          <cell r="C510">
            <v>70.94</v>
          </cell>
          <cell r="D510">
            <v>128.94</v>
          </cell>
          <cell r="E510">
            <v>36.840000000000003</v>
          </cell>
          <cell r="F510">
            <v>0</v>
          </cell>
          <cell r="G510">
            <v>0</v>
          </cell>
          <cell r="H510">
            <v>0</v>
          </cell>
          <cell r="I510">
            <v>0</v>
          </cell>
          <cell r="J510">
            <v>199.88</v>
          </cell>
        </row>
        <row r="511">
          <cell r="C511">
            <v>35.47</v>
          </cell>
          <cell r="D511">
            <v>64.47</v>
          </cell>
          <cell r="E511">
            <v>18.420000000000002</v>
          </cell>
          <cell r="F511">
            <v>0</v>
          </cell>
          <cell r="G511">
            <v>0</v>
          </cell>
          <cell r="H511">
            <v>0</v>
          </cell>
          <cell r="I511">
            <v>0</v>
          </cell>
          <cell r="J511">
            <v>99.94</v>
          </cell>
        </row>
        <row r="512">
          <cell r="C512">
            <v>35.47</v>
          </cell>
          <cell r="D512">
            <v>64.47</v>
          </cell>
          <cell r="E512">
            <v>18.420000000000002</v>
          </cell>
          <cell r="F512">
            <v>0</v>
          </cell>
          <cell r="G512">
            <v>0</v>
          </cell>
          <cell r="H512">
            <v>0</v>
          </cell>
          <cell r="I512">
            <v>0</v>
          </cell>
          <cell r="J512">
            <v>99.94</v>
          </cell>
        </row>
        <row r="513">
          <cell r="C513">
            <v>35.47</v>
          </cell>
          <cell r="D513">
            <v>64.47</v>
          </cell>
          <cell r="E513">
            <v>18.420000000000002</v>
          </cell>
          <cell r="F513">
            <v>0</v>
          </cell>
          <cell r="G513">
            <v>0</v>
          </cell>
          <cell r="H513">
            <v>0</v>
          </cell>
          <cell r="I513">
            <v>0</v>
          </cell>
          <cell r="J513">
            <v>99.94</v>
          </cell>
        </row>
        <row r="514">
          <cell r="C514">
            <v>35.47</v>
          </cell>
          <cell r="D514">
            <v>64.47</v>
          </cell>
          <cell r="E514">
            <v>18.420000000000002</v>
          </cell>
          <cell r="F514">
            <v>7.15</v>
          </cell>
          <cell r="G514">
            <v>0</v>
          </cell>
          <cell r="H514">
            <v>0</v>
          </cell>
          <cell r="I514">
            <v>0</v>
          </cell>
          <cell r="J514">
            <v>99.94</v>
          </cell>
        </row>
        <row r="515">
          <cell r="C515">
            <v>35.47</v>
          </cell>
          <cell r="D515">
            <v>64.47</v>
          </cell>
          <cell r="E515">
            <v>18.420000000000002</v>
          </cell>
          <cell r="F515">
            <v>0</v>
          </cell>
          <cell r="G515">
            <v>0</v>
          </cell>
          <cell r="H515">
            <v>0</v>
          </cell>
          <cell r="I515">
            <v>0</v>
          </cell>
          <cell r="J515">
            <v>99.94</v>
          </cell>
        </row>
        <row r="516">
          <cell r="C516">
            <v>35.47</v>
          </cell>
          <cell r="D516">
            <v>64.47</v>
          </cell>
          <cell r="E516">
            <v>18.420000000000002</v>
          </cell>
          <cell r="F516">
            <v>0</v>
          </cell>
          <cell r="G516">
            <v>0</v>
          </cell>
          <cell r="H516">
            <v>0</v>
          </cell>
          <cell r="I516">
            <v>0</v>
          </cell>
          <cell r="J516">
            <v>99.94</v>
          </cell>
        </row>
        <row r="517">
          <cell r="C517">
            <v>35.47</v>
          </cell>
          <cell r="D517">
            <v>64.47</v>
          </cell>
          <cell r="E517">
            <v>18.420000000000002</v>
          </cell>
          <cell r="F517">
            <v>0</v>
          </cell>
          <cell r="G517">
            <v>0</v>
          </cell>
          <cell r="H517">
            <v>0</v>
          </cell>
          <cell r="I517">
            <v>0</v>
          </cell>
          <cell r="J517">
            <v>99.94</v>
          </cell>
        </row>
        <row r="518">
          <cell r="C518">
            <v>35.47</v>
          </cell>
          <cell r="D518">
            <v>64.47</v>
          </cell>
          <cell r="E518">
            <v>18.420000000000002</v>
          </cell>
          <cell r="F518">
            <v>0</v>
          </cell>
          <cell r="G518">
            <v>0</v>
          </cell>
          <cell r="H518">
            <v>0</v>
          </cell>
          <cell r="I518">
            <v>0</v>
          </cell>
          <cell r="J518">
            <v>99.94</v>
          </cell>
        </row>
        <row r="519">
          <cell r="C519">
            <v>35.47</v>
          </cell>
          <cell r="D519">
            <v>64.47</v>
          </cell>
          <cell r="E519">
            <v>18.420000000000002</v>
          </cell>
          <cell r="F519">
            <v>0</v>
          </cell>
          <cell r="G519">
            <v>0</v>
          </cell>
          <cell r="H519">
            <v>0</v>
          </cell>
          <cell r="I519">
            <v>0</v>
          </cell>
          <cell r="J519">
            <v>99.94</v>
          </cell>
        </row>
        <row r="520">
          <cell r="C520">
            <v>35.47</v>
          </cell>
          <cell r="D520">
            <v>64.47</v>
          </cell>
          <cell r="E520">
            <v>18.420000000000002</v>
          </cell>
          <cell r="F520">
            <v>0</v>
          </cell>
          <cell r="G520">
            <v>0</v>
          </cell>
          <cell r="H520">
            <v>0</v>
          </cell>
          <cell r="I520">
            <v>0</v>
          </cell>
          <cell r="J520">
            <v>99.94</v>
          </cell>
        </row>
        <row r="521">
          <cell r="C521">
            <v>35.47</v>
          </cell>
          <cell r="D521">
            <v>64.47</v>
          </cell>
          <cell r="E521">
            <v>18.420000000000002</v>
          </cell>
          <cell r="F521">
            <v>0</v>
          </cell>
          <cell r="G521">
            <v>0</v>
          </cell>
          <cell r="H521">
            <v>0</v>
          </cell>
          <cell r="I521">
            <v>0</v>
          </cell>
          <cell r="J521">
            <v>99.94</v>
          </cell>
        </row>
        <row r="522">
          <cell r="C522">
            <v>35.47</v>
          </cell>
          <cell r="D522">
            <v>64.47</v>
          </cell>
          <cell r="E522">
            <v>18.420000000000002</v>
          </cell>
          <cell r="F522">
            <v>0</v>
          </cell>
          <cell r="G522">
            <v>0</v>
          </cell>
          <cell r="H522">
            <v>0</v>
          </cell>
          <cell r="I522">
            <v>0</v>
          </cell>
          <cell r="J522">
            <v>99.94</v>
          </cell>
        </row>
        <row r="523">
          <cell r="C523">
            <v>35.47</v>
          </cell>
          <cell r="D523">
            <v>64.47</v>
          </cell>
          <cell r="E523">
            <v>18.420000000000002</v>
          </cell>
          <cell r="F523">
            <v>0</v>
          </cell>
          <cell r="G523">
            <v>0</v>
          </cell>
          <cell r="H523">
            <v>0</v>
          </cell>
          <cell r="I523">
            <v>0</v>
          </cell>
          <cell r="J523">
            <v>99.94</v>
          </cell>
        </row>
        <row r="524">
          <cell r="C524">
            <v>70.94</v>
          </cell>
          <cell r="D524">
            <v>128.94</v>
          </cell>
          <cell r="E524">
            <v>36.840000000000003</v>
          </cell>
          <cell r="F524">
            <v>0</v>
          </cell>
          <cell r="G524">
            <v>0</v>
          </cell>
          <cell r="H524">
            <v>0</v>
          </cell>
          <cell r="I524">
            <v>0</v>
          </cell>
          <cell r="J524">
            <v>199.88</v>
          </cell>
        </row>
        <row r="525">
          <cell r="C525">
            <v>35.47</v>
          </cell>
          <cell r="D525">
            <v>64.47</v>
          </cell>
          <cell r="E525">
            <v>18.420000000000002</v>
          </cell>
          <cell r="F525">
            <v>0</v>
          </cell>
          <cell r="G525">
            <v>0</v>
          </cell>
          <cell r="H525">
            <v>0</v>
          </cell>
          <cell r="I525">
            <v>0</v>
          </cell>
          <cell r="J525">
            <v>99.94</v>
          </cell>
        </row>
        <row r="526">
          <cell r="C526">
            <v>35.47</v>
          </cell>
          <cell r="D526">
            <v>64.47</v>
          </cell>
          <cell r="E526">
            <v>18.420000000000002</v>
          </cell>
          <cell r="F526">
            <v>0</v>
          </cell>
          <cell r="G526">
            <v>0</v>
          </cell>
          <cell r="H526">
            <v>0</v>
          </cell>
          <cell r="I526">
            <v>0</v>
          </cell>
          <cell r="J526">
            <v>99.94</v>
          </cell>
        </row>
        <row r="527">
          <cell r="C527">
            <v>35.47</v>
          </cell>
          <cell r="D527">
            <v>64.47</v>
          </cell>
          <cell r="E527">
            <v>18.420000000000002</v>
          </cell>
          <cell r="F527">
            <v>0</v>
          </cell>
          <cell r="G527">
            <v>0</v>
          </cell>
          <cell r="H527">
            <v>0</v>
          </cell>
          <cell r="I527">
            <v>0</v>
          </cell>
          <cell r="J527">
            <v>99.94</v>
          </cell>
        </row>
        <row r="528">
          <cell r="C528">
            <v>35.47</v>
          </cell>
          <cell r="D528">
            <v>64.47</v>
          </cell>
          <cell r="E528">
            <v>18.420000000000002</v>
          </cell>
          <cell r="F528">
            <v>0</v>
          </cell>
          <cell r="G528">
            <v>0</v>
          </cell>
          <cell r="H528">
            <v>0</v>
          </cell>
          <cell r="I528">
            <v>0</v>
          </cell>
          <cell r="J528">
            <v>99.94</v>
          </cell>
        </row>
        <row r="529">
          <cell r="C529">
            <v>35.47</v>
          </cell>
          <cell r="D529">
            <v>64.47</v>
          </cell>
          <cell r="E529">
            <v>18.420000000000002</v>
          </cell>
          <cell r="F529">
            <v>0</v>
          </cell>
          <cell r="G529">
            <v>0</v>
          </cell>
          <cell r="H529">
            <v>0</v>
          </cell>
          <cell r="I529">
            <v>0</v>
          </cell>
          <cell r="J529">
            <v>99.94</v>
          </cell>
        </row>
        <row r="530">
          <cell r="C530">
            <v>35.47</v>
          </cell>
          <cell r="D530">
            <v>64.47</v>
          </cell>
          <cell r="E530">
            <v>18.420000000000002</v>
          </cell>
          <cell r="F530">
            <v>0</v>
          </cell>
          <cell r="G530">
            <v>0</v>
          </cell>
          <cell r="H530">
            <v>0</v>
          </cell>
          <cell r="I530">
            <v>0</v>
          </cell>
          <cell r="J530">
            <v>99.94</v>
          </cell>
        </row>
        <row r="531">
          <cell r="C531">
            <v>35.47</v>
          </cell>
          <cell r="D531">
            <v>64.47</v>
          </cell>
          <cell r="E531">
            <v>18.420000000000002</v>
          </cell>
          <cell r="F531">
            <v>0</v>
          </cell>
          <cell r="G531">
            <v>0</v>
          </cell>
          <cell r="H531">
            <v>0</v>
          </cell>
          <cell r="I531">
            <v>0</v>
          </cell>
          <cell r="J531">
            <v>99.94</v>
          </cell>
        </row>
        <row r="532">
          <cell r="C532">
            <v>35.47</v>
          </cell>
          <cell r="D532">
            <v>64.47</v>
          </cell>
          <cell r="E532">
            <v>18.420000000000002</v>
          </cell>
          <cell r="F532">
            <v>0</v>
          </cell>
          <cell r="G532">
            <v>0</v>
          </cell>
          <cell r="H532">
            <v>0</v>
          </cell>
          <cell r="I532">
            <v>0</v>
          </cell>
          <cell r="J532">
            <v>99.94</v>
          </cell>
        </row>
        <row r="533">
          <cell r="C533">
            <v>35.47</v>
          </cell>
          <cell r="D533">
            <v>64.47</v>
          </cell>
          <cell r="E533">
            <v>18.420000000000002</v>
          </cell>
          <cell r="F533">
            <v>0</v>
          </cell>
          <cell r="G533">
            <v>0</v>
          </cell>
          <cell r="H533">
            <v>0</v>
          </cell>
          <cell r="I533">
            <v>0</v>
          </cell>
          <cell r="J533">
            <v>99.94</v>
          </cell>
        </row>
        <row r="534">
          <cell r="C534">
            <v>35.47</v>
          </cell>
          <cell r="D534">
            <v>64.47</v>
          </cell>
          <cell r="E534">
            <v>18.420000000000002</v>
          </cell>
          <cell r="F534">
            <v>0</v>
          </cell>
          <cell r="G534">
            <v>0</v>
          </cell>
          <cell r="H534">
            <v>0</v>
          </cell>
          <cell r="I534">
            <v>0</v>
          </cell>
          <cell r="J534">
            <v>99.94</v>
          </cell>
        </row>
        <row r="535">
          <cell r="C535">
            <v>35.47</v>
          </cell>
          <cell r="D535">
            <v>64.47</v>
          </cell>
          <cell r="E535">
            <v>18.420000000000002</v>
          </cell>
          <cell r="F535">
            <v>0</v>
          </cell>
          <cell r="G535">
            <v>0</v>
          </cell>
          <cell r="H535">
            <v>0</v>
          </cell>
          <cell r="I535">
            <v>0</v>
          </cell>
          <cell r="J535">
            <v>99.94</v>
          </cell>
        </row>
        <row r="536">
          <cell r="C536">
            <v>141.88</v>
          </cell>
          <cell r="D536">
            <v>257.88</v>
          </cell>
          <cell r="E536">
            <v>73.680000000000007</v>
          </cell>
          <cell r="F536">
            <v>0</v>
          </cell>
          <cell r="G536">
            <v>0</v>
          </cell>
          <cell r="H536">
            <v>0</v>
          </cell>
          <cell r="I536">
            <v>0</v>
          </cell>
          <cell r="J536">
            <v>399.76</v>
          </cell>
        </row>
        <row r="537">
          <cell r="C537">
            <v>35.47</v>
          </cell>
          <cell r="D537">
            <v>64.47</v>
          </cell>
          <cell r="E537">
            <v>18.420000000000002</v>
          </cell>
          <cell r="F537">
            <v>0</v>
          </cell>
          <cell r="G537">
            <v>0</v>
          </cell>
          <cell r="H537">
            <v>0</v>
          </cell>
          <cell r="I537">
            <v>0</v>
          </cell>
          <cell r="J537">
            <v>99.94</v>
          </cell>
        </row>
        <row r="538">
          <cell r="C538">
            <v>35.47</v>
          </cell>
          <cell r="D538">
            <v>64.47</v>
          </cell>
          <cell r="E538">
            <v>18.420000000000002</v>
          </cell>
          <cell r="F538">
            <v>0</v>
          </cell>
          <cell r="G538">
            <v>0</v>
          </cell>
          <cell r="H538">
            <v>0</v>
          </cell>
          <cell r="I538">
            <v>0</v>
          </cell>
          <cell r="J538">
            <v>99.94</v>
          </cell>
        </row>
        <row r="539">
          <cell r="C539">
            <v>35.47</v>
          </cell>
          <cell r="D539">
            <v>64.47</v>
          </cell>
          <cell r="E539">
            <v>18.420000000000002</v>
          </cell>
          <cell r="F539">
            <v>16.9959148218</v>
          </cell>
          <cell r="G539">
            <v>0</v>
          </cell>
          <cell r="H539">
            <v>0</v>
          </cell>
          <cell r="I539">
            <v>0</v>
          </cell>
          <cell r="J539">
            <v>99.94</v>
          </cell>
        </row>
        <row r="540">
          <cell r="C540">
            <v>35.47</v>
          </cell>
          <cell r="D540">
            <v>64.47</v>
          </cell>
          <cell r="E540">
            <v>18.420000000000002</v>
          </cell>
          <cell r="F540">
            <v>8.3491382196000004</v>
          </cell>
          <cell r="G540">
            <v>0</v>
          </cell>
          <cell r="H540">
            <v>0</v>
          </cell>
          <cell r="I540">
            <v>0</v>
          </cell>
          <cell r="J540">
            <v>99.94</v>
          </cell>
        </row>
        <row r="541">
          <cell r="C541">
            <v>35.47</v>
          </cell>
          <cell r="D541">
            <v>64.47</v>
          </cell>
          <cell r="E541">
            <v>18.420000000000002</v>
          </cell>
          <cell r="F541">
            <v>4.6019473002</v>
          </cell>
          <cell r="G541">
            <v>0</v>
          </cell>
          <cell r="H541">
            <v>0</v>
          </cell>
          <cell r="I541">
            <v>0</v>
          </cell>
          <cell r="J541">
            <v>99.94</v>
          </cell>
        </row>
        <row r="542">
          <cell r="C542">
            <v>35.47</v>
          </cell>
          <cell r="D542">
            <v>64.47</v>
          </cell>
          <cell r="E542">
            <v>18.420000000000002</v>
          </cell>
          <cell r="F542">
            <v>4.731687108</v>
          </cell>
          <cell r="G542">
            <v>0</v>
          </cell>
          <cell r="H542">
            <v>0</v>
          </cell>
          <cell r="I542">
            <v>0</v>
          </cell>
          <cell r="J542">
            <v>99.94</v>
          </cell>
        </row>
        <row r="543">
          <cell r="C543">
            <v>35.47</v>
          </cell>
          <cell r="D543">
            <v>64.47</v>
          </cell>
          <cell r="E543">
            <v>18.420000000000002</v>
          </cell>
          <cell r="F543">
            <v>2.5108468685999998</v>
          </cell>
          <cell r="G543">
            <v>0</v>
          </cell>
          <cell r="H543">
            <v>0</v>
          </cell>
          <cell r="I543">
            <v>0</v>
          </cell>
          <cell r="J543">
            <v>99.94</v>
          </cell>
        </row>
        <row r="544">
          <cell r="C544">
            <v>35.47</v>
          </cell>
          <cell r="D544">
            <v>64.47</v>
          </cell>
          <cell r="E544">
            <v>18.420000000000002</v>
          </cell>
          <cell r="F544">
            <v>21.445227054</v>
          </cell>
          <cell r="G544">
            <v>0</v>
          </cell>
          <cell r="H544">
            <v>0</v>
          </cell>
          <cell r="I544">
            <v>0</v>
          </cell>
          <cell r="J544">
            <v>99.94</v>
          </cell>
        </row>
        <row r="545">
          <cell r="C545">
            <v>35.47</v>
          </cell>
          <cell r="D545">
            <v>64.47</v>
          </cell>
          <cell r="E545">
            <v>18.420000000000002</v>
          </cell>
          <cell r="F545">
            <v>4.7240553545999999</v>
          </cell>
          <cell r="G545">
            <v>0</v>
          </cell>
          <cell r="H545">
            <v>0</v>
          </cell>
          <cell r="I545">
            <v>0</v>
          </cell>
          <cell r="J545">
            <v>99.94</v>
          </cell>
        </row>
        <row r="546">
          <cell r="C546">
            <v>35.47</v>
          </cell>
          <cell r="D546">
            <v>64.47</v>
          </cell>
          <cell r="E546">
            <v>18.420000000000002</v>
          </cell>
          <cell r="F546">
            <v>5.2277510789999999</v>
          </cell>
          <cell r="G546">
            <v>0</v>
          </cell>
          <cell r="H546">
            <v>0</v>
          </cell>
          <cell r="I546">
            <v>0</v>
          </cell>
          <cell r="J546">
            <v>99.94</v>
          </cell>
        </row>
        <row r="547">
          <cell r="C547">
            <v>35.47</v>
          </cell>
          <cell r="D547">
            <v>64.47</v>
          </cell>
          <cell r="E547">
            <v>18.420000000000002</v>
          </cell>
          <cell r="F547">
            <v>0</v>
          </cell>
          <cell r="G547">
            <v>0</v>
          </cell>
          <cell r="H547">
            <v>0</v>
          </cell>
          <cell r="I547">
            <v>0</v>
          </cell>
          <cell r="J547">
            <v>99.94</v>
          </cell>
        </row>
        <row r="548">
          <cell r="C548">
            <v>35.47</v>
          </cell>
          <cell r="D548">
            <v>64.47</v>
          </cell>
          <cell r="E548">
            <v>18.420000000000002</v>
          </cell>
          <cell r="F548">
            <v>0</v>
          </cell>
          <cell r="G548">
            <v>0</v>
          </cell>
          <cell r="H548">
            <v>0</v>
          </cell>
          <cell r="I548">
            <v>0</v>
          </cell>
          <cell r="J548">
            <v>99.94</v>
          </cell>
        </row>
        <row r="549">
          <cell r="C549">
            <v>35.47</v>
          </cell>
          <cell r="D549">
            <v>64.47</v>
          </cell>
          <cell r="E549">
            <v>18.420000000000002</v>
          </cell>
          <cell r="F549">
            <v>0</v>
          </cell>
          <cell r="G549">
            <v>0</v>
          </cell>
          <cell r="H549">
            <v>0</v>
          </cell>
          <cell r="I549">
            <v>0</v>
          </cell>
          <cell r="J549">
            <v>99.94</v>
          </cell>
        </row>
        <row r="550">
          <cell r="C550">
            <v>35.47</v>
          </cell>
          <cell r="D550">
            <v>64.47</v>
          </cell>
          <cell r="E550">
            <v>18.420000000000002</v>
          </cell>
          <cell r="F550">
            <v>0</v>
          </cell>
          <cell r="G550">
            <v>0</v>
          </cell>
          <cell r="H550">
            <v>0</v>
          </cell>
          <cell r="I550">
            <v>0</v>
          </cell>
          <cell r="J550">
            <v>99.94</v>
          </cell>
        </row>
        <row r="551">
          <cell r="C551">
            <v>35.47</v>
          </cell>
          <cell r="D551">
            <v>64.47</v>
          </cell>
          <cell r="E551">
            <v>18.420000000000002</v>
          </cell>
          <cell r="F551">
            <v>0</v>
          </cell>
          <cell r="G551">
            <v>0</v>
          </cell>
          <cell r="H551">
            <v>0</v>
          </cell>
          <cell r="I551">
            <v>0</v>
          </cell>
          <cell r="J551">
            <v>99.94</v>
          </cell>
        </row>
        <row r="552">
          <cell r="C552">
            <v>35.47</v>
          </cell>
          <cell r="D552">
            <v>64.47</v>
          </cell>
          <cell r="E552">
            <v>18.420000000000002</v>
          </cell>
          <cell r="F552">
            <v>0</v>
          </cell>
          <cell r="G552">
            <v>0</v>
          </cell>
          <cell r="H552">
            <v>0</v>
          </cell>
          <cell r="I552">
            <v>0</v>
          </cell>
          <cell r="J552">
            <v>99.94</v>
          </cell>
        </row>
        <row r="553">
          <cell r="C553">
            <v>35.47</v>
          </cell>
          <cell r="D553">
            <v>64.47</v>
          </cell>
          <cell r="E553">
            <v>18.420000000000002</v>
          </cell>
          <cell r="F553">
            <v>0</v>
          </cell>
          <cell r="G553">
            <v>0</v>
          </cell>
          <cell r="H553">
            <v>0</v>
          </cell>
          <cell r="I553">
            <v>0</v>
          </cell>
          <cell r="J553">
            <v>99.94</v>
          </cell>
        </row>
        <row r="554">
          <cell r="C554">
            <v>35.47</v>
          </cell>
          <cell r="D554">
            <v>64.47</v>
          </cell>
          <cell r="E554">
            <v>18.420000000000002</v>
          </cell>
          <cell r="F554">
            <v>0</v>
          </cell>
          <cell r="G554">
            <v>0</v>
          </cell>
          <cell r="H554">
            <v>0</v>
          </cell>
          <cell r="I554">
            <v>0</v>
          </cell>
          <cell r="J554">
            <v>99.94</v>
          </cell>
        </row>
        <row r="555">
          <cell r="C555">
            <v>35.47</v>
          </cell>
          <cell r="D555">
            <v>64.47</v>
          </cell>
          <cell r="E555">
            <v>18.420000000000002</v>
          </cell>
          <cell r="F555">
            <v>0</v>
          </cell>
          <cell r="G555">
            <v>0</v>
          </cell>
          <cell r="H555">
            <v>0</v>
          </cell>
          <cell r="I555">
            <v>0</v>
          </cell>
          <cell r="J555">
            <v>99.94</v>
          </cell>
        </row>
        <row r="556">
          <cell r="C556">
            <v>35.47</v>
          </cell>
          <cell r="D556">
            <v>64.47</v>
          </cell>
          <cell r="E556">
            <v>18.420000000000002</v>
          </cell>
          <cell r="F556">
            <v>0</v>
          </cell>
          <cell r="G556">
            <v>0</v>
          </cell>
          <cell r="H556">
            <v>0</v>
          </cell>
          <cell r="I556">
            <v>0</v>
          </cell>
          <cell r="J556">
            <v>99.94</v>
          </cell>
        </row>
        <row r="557">
          <cell r="C557">
            <v>35.47</v>
          </cell>
          <cell r="D557">
            <v>64.47</v>
          </cell>
          <cell r="E557">
            <v>18.420000000000002</v>
          </cell>
          <cell r="F557">
            <v>0</v>
          </cell>
          <cell r="G557">
            <v>0</v>
          </cell>
          <cell r="H557">
            <v>0</v>
          </cell>
          <cell r="I557">
            <v>0</v>
          </cell>
          <cell r="J557">
            <v>99.94</v>
          </cell>
        </row>
        <row r="558">
          <cell r="C558">
            <v>35.47</v>
          </cell>
          <cell r="D558">
            <v>64.47</v>
          </cell>
          <cell r="E558">
            <v>18.420000000000002</v>
          </cell>
          <cell r="F558">
            <v>0</v>
          </cell>
          <cell r="G558">
            <v>0</v>
          </cell>
          <cell r="H558">
            <v>0</v>
          </cell>
          <cell r="I558">
            <v>0</v>
          </cell>
          <cell r="J558">
            <v>99.94</v>
          </cell>
        </row>
        <row r="559">
          <cell r="C559">
            <v>70.94</v>
          </cell>
          <cell r="D559">
            <v>128.94</v>
          </cell>
          <cell r="E559">
            <v>36.840000000000003</v>
          </cell>
          <cell r="F559">
            <v>0</v>
          </cell>
          <cell r="G559">
            <v>0</v>
          </cell>
          <cell r="H559">
            <v>0</v>
          </cell>
          <cell r="I559">
            <v>0</v>
          </cell>
          <cell r="J559">
            <v>199.88</v>
          </cell>
        </row>
        <row r="560">
          <cell r="C560">
            <v>35.47</v>
          </cell>
          <cell r="D560">
            <v>64.47</v>
          </cell>
          <cell r="E560">
            <v>18.420000000000002</v>
          </cell>
          <cell r="F560">
            <v>0</v>
          </cell>
          <cell r="G560">
            <v>0</v>
          </cell>
          <cell r="H560">
            <v>0</v>
          </cell>
          <cell r="I560">
            <v>0</v>
          </cell>
          <cell r="J560">
            <v>99.94</v>
          </cell>
        </row>
        <row r="561">
          <cell r="C561">
            <v>35.47</v>
          </cell>
          <cell r="D561">
            <v>64.47</v>
          </cell>
          <cell r="E561">
            <v>18.420000000000002</v>
          </cell>
          <cell r="F561">
            <v>0</v>
          </cell>
          <cell r="G561">
            <v>0</v>
          </cell>
          <cell r="H561">
            <v>0</v>
          </cell>
          <cell r="I561">
            <v>0</v>
          </cell>
          <cell r="J561">
            <v>99.94</v>
          </cell>
        </row>
        <row r="562">
          <cell r="C562">
            <v>35.47</v>
          </cell>
          <cell r="D562">
            <v>64.47</v>
          </cell>
          <cell r="E562">
            <v>18.420000000000002</v>
          </cell>
          <cell r="F562">
            <v>0</v>
          </cell>
          <cell r="G562">
            <v>0</v>
          </cell>
          <cell r="H562">
            <v>0</v>
          </cell>
          <cell r="I562">
            <v>0</v>
          </cell>
          <cell r="J562">
            <v>99.94</v>
          </cell>
        </row>
        <row r="563">
          <cell r="C563">
            <v>35.47</v>
          </cell>
          <cell r="D563">
            <v>64.47</v>
          </cell>
          <cell r="E563">
            <v>18.420000000000002</v>
          </cell>
          <cell r="F563">
            <v>0</v>
          </cell>
          <cell r="G563">
            <v>0</v>
          </cell>
          <cell r="H563">
            <v>0</v>
          </cell>
          <cell r="I563">
            <v>0</v>
          </cell>
          <cell r="J563">
            <v>99.94</v>
          </cell>
        </row>
        <row r="564">
          <cell r="C564">
            <v>35.47</v>
          </cell>
          <cell r="D564">
            <v>64.47</v>
          </cell>
          <cell r="E564">
            <v>18.420000000000002</v>
          </cell>
          <cell r="F564">
            <v>0</v>
          </cell>
          <cell r="G564">
            <v>0</v>
          </cell>
          <cell r="H564">
            <v>0</v>
          </cell>
          <cell r="I564">
            <v>0</v>
          </cell>
          <cell r="J564">
            <v>99.94</v>
          </cell>
        </row>
        <row r="565">
          <cell r="C565">
            <v>35.47</v>
          </cell>
          <cell r="D565">
            <v>64.47</v>
          </cell>
          <cell r="E565">
            <v>18.420000000000002</v>
          </cell>
          <cell r="F565">
            <v>0</v>
          </cell>
          <cell r="G565">
            <v>0</v>
          </cell>
          <cell r="H565">
            <v>0</v>
          </cell>
          <cell r="I565">
            <v>0</v>
          </cell>
          <cell r="J565">
            <v>99.94</v>
          </cell>
        </row>
        <row r="566">
          <cell r="C566">
            <v>35.47</v>
          </cell>
          <cell r="D566">
            <v>64.47</v>
          </cell>
          <cell r="E566">
            <v>18.420000000000002</v>
          </cell>
          <cell r="F566">
            <v>0</v>
          </cell>
          <cell r="G566">
            <v>0</v>
          </cell>
          <cell r="H566">
            <v>0</v>
          </cell>
          <cell r="I566">
            <v>0</v>
          </cell>
          <cell r="J566">
            <v>99.94</v>
          </cell>
        </row>
        <row r="567">
          <cell r="C567">
            <v>35.47</v>
          </cell>
          <cell r="D567">
            <v>64.47</v>
          </cell>
          <cell r="E567">
            <v>18.420000000000002</v>
          </cell>
          <cell r="F567">
            <v>0</v>
          </cell>
          <cell r="G567">
            <v>0</v>
          </cell>
          <cell r="H567">
            <v>0</v>
          </cell>
          <cell r="I567">
            <v>0</v>
          </cell>
          <cell r="J567">
            <v>99.94</v>
          </cell>
        </row>
        <row r="568">
          <cell r="C568">
            <v>35.47</v>
          </cell>
          <cell r="D568">
            <v>64.47</v>
          </cell>
          <cell r="E568">
            <v>18.420000000000002</v>
          </cell>
          <cell r="F568">
            <v>0</v>
          </cell>
          <cell r="G568">
            <v>0</v>
          </cell>
          <cell r="H568">
            <v>0</v>
          </cell>
          <cell r="I568">
            <v>0</v>
          </cell>
          <cell r="J568">
            <v>99.94</v>
          </cell>
        </row>
        <row r="569">
          <cell r="C569">
            <v>70.94</v>
          </cell>
          <cell r="D569">
            <v>128.94</v>
          </cell>
          <cell r="E569">
            <v>36.840000000000003</v>
          </cell>
          <cell r="F569">
            <v>0</v>
          </cell>
          <cell r="G569">
            <v>0</v>
          </cell>
          <cell r="H569">
            <v>0</v>
          </cell>
          <cell r="I569">
            <v>0</v>
          </cell>
          <cell r="J569">
            <v>199.88</v>
          </cell>
        </row>
        <row r="570">
          <cell r="C570">
            <v>35.47</v>
          </cell>
          <cell r="D570">
            <v>64.47</v>
          </cell>
          <cell r="E570">
            <v>18.420000000000002</v>
          </cell>
          <cell r="F570">
            <v>0</v>
          </cell>
          <cell r="G570">
            <v>0</v>
          </cell>
          <cell r="H570">
            <v>0</v>
          </cell>
          <cell r="I570">
            <v>0</v>
          </cell>
          <cell r="J570">
            <v>99.94</v>
          </cell>
        </row>
        <row r="571">
          <cell r="C571">
            <v>35.47</v>
          </cell>
          <cell r="D571">
            <v>64.47</v>
          </cell>
          <cell r="E571">
            <v>18.420000000000002</v>
          </cell>
          <cell r="F571">
            <v>0</v>
          </cell>
          <cell r="G571">
            <v>0</v>
          </cell>
          <cell r="H571">
            <v>0</v>
          </cell>
          <cell r="I571">
            <v>0</v>
          </cell>
          <cell r="J571">
            <v>99.94</v>
          </cell>
        </row>
        <row r="572">
          <cell r="C572">
            <v>35.47</v>
          </cell>
          <cell r="D572">
            <v>64.47</v>
          </cell>
          <cell r="E572">
            <v>18.420000000000002</v>
          </cell>
          <cell r="F572">
            <v>0</v>
          </cell>
          <cell r="G572">
            <v>0</v>
          </cell>
          <cell r="H572">
            <v>0</v>
          </cell>
          <cell r="I572">
            <v>0</v>
          </cell>
          <cell r="J572">
            <v>99.94</v>
          </cell>
        </row>
        <row r="573">
          <cell r="C573">
            <v>35.47</v>
          </cell>
          <cell r="D573">
            <v>64.47</v>
          </cell>
          <cell r="E573">
            <v>18.420000000000002</v>
          </cell>
          <cell r="F573">
            <v>0</v>
          </cell>
          <cell r="G573">
            <v>0</v>
          </cell>
          <cell r="H573">
            <v>0</v>
          </cell>
          <cell r="I573">
            <v>0</v>
          </cell>
          <cell r="J573">
            <v>99.94</v>
          </cell>
        </row>
        <row r="574">
          <cell r="C574">
            <v>35.47</v>
          </cell>
          <cell r="D574">
            <v>64.47</v>
          </cell>
          <cell r="E574">
            <v>18.420000000000002</v>
          </cell>
          <cell r="F574">
            <v>0</v>
          </cell>
          <cell r="G574">
            <v>0</v>
          </cell>
          <cell r="H574">
            <v>0</v>
          </cell>
          <cell r="I574">
            <v>0</v>
          </cell>
          <cell r="J574">
            <v>99.94</v>
          </cell>
        </row>
        <row r="575">
          <cell r="C575">
            <v>35.47</v>
          </cell>
          <cell r="D575">
            <v>64.47</v>
          </cell>
          <cell r="E575">
            <v>18.420000000000002</v>
          </cell>
          <cell r="F575">
            <v>5.6932880364000003</v>
          </cell>
          <cell r="G575">
            <v>0</v>
          </cell>
          <cell r="H575">
            <v>0</v>
          </cell>
          <cell r="I575">
            <v>0</v>
          </cell>
          <cell r="J575">
            <v>99.94</v>
          </cell>
        </row>
        <row r="576">
          <cell r="C576">
            <v>35.47</v>
          </cell>
          <cell r="D576">
            <v>64.47</v>
          </cell>
          <cell r="E576">
            <v>18.420000000000002</v>
          </cell>
          <cell r="F576">
            <v>20.414940345000002</v>
          </cell>
          <cell r="G576">
            <v>0</v>
          </cell>
          <cell r="H576">
            <v>0</v>
          </cell>
          <cell r="I576">
            <v>0</v>
          </cell>
          <cell r="J576">
            <v>99.94</v>
          </cell>
        </row>
        <row r="577">
          <cell r="C577">
            <v>35.47</v>
          </cell>
          <cell r="D577">
            <v>64.47</v>
          </cell>
          <cell r="E577">
            <v>18.420000000000002</v>
          </cell>
          <cell r="F577">
            <v>5.609338749</v>
          </cell>
          <cell r="G577">
            <v>0</v>
          </cell>
          <cell r="H577">
            <v>0</v>
          </cell>
          <cell r="I577">
            <v>0</v>
          </cell>
          <cell r="J577">
            <v>99.94</v>
          </cell>
        </row>
        <row r="578">
          <cell r="C578">
            <v>35.47</v>
          </cell>
          <cell r="D578">
            <v>64.47</v>
          </cell>
          <cell r="E578">
            <v>18.420000000000002</v>
          </cell>
          <cell r="F578">
            <v>10.875248595</v>
          </cell>
          <cell r="G578">
            <v>0</v>
          </cell>
          <cell r="H578">
            <v>0</v>
          </cell>
          <cell r="I578">
            <v>0</v>
          </cell>
          <cell r="J578">
            <v>99.94</v>
          </cell>
        </row>
        <row r="579">
          <cell r="C579">
            <v>35.47</v>
          </cell>
          <cell r="D579">
            <v>64.47</v>
          </cell>
          <cell r="E579">
            <v>18.420000000000002</v>
          </cell>
          <cell r="F579">
            <v>8.8768135130000001</v>
          </cell>
          <cell r="G579">
            <v>0</v>
          </cell>
          <cell r="H579">
            <v>0</v>
          </cell>
          <cell r="I579">
            <v>0</v>
          </cell>
          <cell r="J579">
            <v>99.94</v>
          </cell>
        </row>
        <row r="580">
          <cell r="C580">
            <v>35.47</v>
          </cell>
          <cell r="D580">
            <v>64.47</v>
          </cell>
          <cell r="E580">
            <v>18.420000000000002</v>
          </cell>
          <cell r="F580">
            <v>0</v>
          </cell>
          <cell r="G580">
            <v>0</v>
          </cell>
          <cell r="H580">
            <v>0</v>
          </cell>
          <cell r="I580">
            <v>0</v>
          </cell>
          <cell r="J580">
            <v>99.94</v>
          </cell>
        </row>
        <row r="581">
          <cell r="C581">
            <v>35.47</v>
          </cell>
          <cell r="D581">
            <v>64.47</v>
          </cell>
          <cell r="E581">
            <v>18.420000000000002</v>
          </cell>
          <cell r="F581">
            <v>6.49</v>
          </cell>
          <cell r="G581">
            <v>0</v>
          </cell>
          <cell r="H581">
            <v>0</v>
          </cell>
          <cell r="I581">
            <v>0</v>
          </cell>
          <cell r="J581">
            <v>99.94</v>
          </cell>
        </row>
        <row r="582">
          <cell r="C582">
            <v>35.47</v>
          </cell>
          <cell r="D582">
            <v>64.47</v>
          </cell>
          <cell r="E582">
            <v>18.420000000000002</v>
          </cell>
          <cell r="F582">
            <v>0</v>
          </cell>
          <cell r="G582">
            <v>0</v>
          </cell>
          <cell r="H582">
            <v>0</v>
          </cell>
          <cell r="I582">
            <v>0</v>
          </cell>
          <cell r="J582">
            <v>99.94</v>
          </cell>
        </row>
        <row r="583">
          <cell r="C583">
            <v>35.47</v>
          </cell>
          <cell r="D583">
            <v>64.47</v>
          </cell>
          <cell r="E583">
            <v>18.420000000000002</v>
          </cell>
          <cell r="F583">
            <v>0</v>
          </cell>
          <cell r="G583">
            <v>0</v>
          </cell>
          <cell r="H583">
            <v>0</v>
          </cell>
          <cell r="I583">
            <v>0</v>
          </cell>
          <cell r="J583">
            <v>99.94</v>
          </cell>
        </row>
        <row r="584">
          <cell r="C584">
            <v>35.47</v>
          </cell>
          <cell r="D584">
            <v>64.47</v>
          </cell>
          <cell r="E584">
            <v>18.420000000000002</v>
          </cell>
          <cell r="F584">
            <v>0</v>
          </cell>
          <cell r="G584">
            <v>0</v>
          </cell>
          <cell r="H584">
            <v>0</v>
          </cell>
          <cell r="I584">
            <v>0</v>
          </cell>
          <cell r="J584">
            <v>99.94</v>
          </cell>
        </row>
        <row r="585">
          <cell r="C585">
            <v>35.47</v>
          </cell>
          <cell r="D585">
            <v>64.47</v>
          </cell>
          <cell r="E585">
            <v>18.420000000000002</v>
          </cell>
          <cell r="F585">
            <v>0</v>
          </cell>
          <cell r="G585">
            <v>0</v>
          </cell>
          <cell r="H585">
            <v>0</v>
          </cell>
          <cell r="I585">
            <v>0</v>
          </cell>
          <cell r="J585">
            <v>99.94</v>
          </cell>
        </row>
        <row r="586">
          <cell r="C586">
            <v>35.47</v>
          </cell>
          <cell r="D586">
            <v>64.47</v>
          </cell>
          <cell r="E586">
            <v>18.420000000000002</v>
          </cell>
          <cell r="F586">
            <v>0</v>
          </cell>
          <cell r="G586">
            <v>0</v>
          </cell>
          <cell r="H586">
            <v>0</v>
          </cell>
          <cell r="I586">
            <v>0</v>
          </cell>
          <cell r="J586">
            <v>99.94</v>
          </cell>
        </row>
        <row r="587">
          <cell r="C587">
            <v>35.47</v>
          </cell>
          <cell r="D587">
            <v>64.47</v>
          </cell>
          <cell r="E587">
            <v>18.420000000000002</v>
          </cell>
          <cell r="F587">
            <v>0</v>
          </cell>
          <cell r="G587">
            <v>0</v>
          </cell>
          <cell r="H587">
            <v>0</v>
          </cell>
          <cell r="I587">
            <v>0</v>
          </cell>
          <cell r="J587">
            <v>99.94</v>
          </cell>
        </row>
        <row r="588">
          <cell r="C588">
            <v>35.47</v>
          </cell>
          <cell r="D588">
            <v>64.47</v>
          </cell>
          <cell r="E588">
            <v>18.420000000000002</v>
          </cell>
          <cell r="F588">
            <v>0</v>
          </cell>
          <cell r="G588">
            <v>0</v>
          </cell>
          <cell r="H588">
            <v>0</v>
          </cell>
          <cell r="I588">
            <v>0</v>
          </cell>
          <cell r="J588">
            <v>99.94</v>
          </cell>
        </row>
        <row r="589">
          <cell r="C589">
            <v>35.47</v>
          </cell>
          <cell r="D589">
            <v>64.47</v>
          </cell>
          <cell r="E589">
            <v>18.420000000000002</v>
          </cell>
          <cell r="F589">
            <v>0</v>
          </cell>
          <cell r="G589">
            <v>0</v>
          </cell>
          <cell r="H589">
            <v>0</v>
          </cell>
          <cell r="I589">
            <v>0</v>
          </cell>
          <cell r="J589">
            <v>99.94</v>
          </cell>
        </row>
        <row r="590">
          <cell r="C590">
            <v>35.47</v>
          </cell>
          <cell r="D590">
            <v>64.47</v>
          </cell>
          <cell r="E590">
            <v>18.420000000000002</v>
          </cell>
          <cell r="F590">
            <v>0</v>
          </cell>
          <cell r="G590">
            <v>0</v>
          </cell>
          <cell r="H590">
            <v>0</v>
          </cell>
          <cell r="I590">
            <v>0</v>
          </cell>
          <cell r="J590">
            <v>99.94</v>
          </cell>
        </row>
        <row r="591">
          <cell r="C591">
            <v>35.47</v>
          </cell>
          <cell r="D591">
            <v>64.47</v>
          </cell>
          <cell r="E591">
            <v>18.420000000000002</v>
          </cell>
          <cell r="F591">
            <v>0</v>
          </cell>
          <cell r="G591">
            <v>0</v>
          </cell>
          <cell r="H591">
            <v>0</v>
          </cell>
          <cell r="I591">
            <v>0</v>
          </cell>
          <cell r="J591">
            <v>99.94</v>
          </cell>
        </row>
        <row r="592">
          <cell r="C592">
            <v>35.47</v>
          </cell>
          <cell r="D592">
            <v>64.47</v>
          </cell>
          <cell r="E592">
            <v>18.420000000000002</v>
          </cell>
          <cell r="F592">
            <v>0</v>
          </cell>
          <cell r="G592">
            <v>0</v>
          </cell>
          <cell r="H592">
            <v>0</v>
          </cell>
          <cell r="I592">
            <v>0</v>
          </cell>
          <cell r="J592">
            <v>99.94</v>
          </cell>
        </row>
        <row r="593">
          <cell r="C593">
            <v>35.47</v>
          </cell>
          <cell r="D593">
            <v>64.47</v>
          </cell>
          <cell r="E593">
            <v>18.420000000000002</v>
          </cell>
          <cell r="F593">
            <v>0</v>
          </cell>
          <cell r="G593">
            <v>0</v>
          </cell>
          <cell r="H593">
            <v>0</v>
          </cell>
          <cell r="I593">
            <v>0</v>
          </cell>
          <cell r="J593">
            <v>99.94</v>
          </cell>
        </row>
        <row r="594">
          <cell r="C594">
            <v>35.47</v>
          </cell>
          <cell r="D594">
            <v>64.47</v>
          </cell>
          <cell r="E594">
            <v>18.420000000000002</v>
          </cell>
          <cell r="F594">
            <v>0</v>
          </cell>
          <cell r="G594">
            <v>0</v>
          </cell>
          <cell r="H594">
            <v>0</v>
          </cell>
          <cell r="I594">
            <v>0</v>
          </cell>
          <cell r="J594">
            <v>99.94</v>
          </cell>
        </row>
        <row r="595">
          <cell r="C595">
            <v>35.47</v>
          </cell>
          <cell r="D595">
            <v>64.47</v>
          </cell>
          <cell r="E595">
            <v>18.420000000000002</v>
          </cell>
          <cell r="F595">
            <v>0</v>
          </cell>
          <cell r="G595">
            <v>0</v>
          </cell>
          <cell r="H595">
            <v>0</v>
          </cell>
          <cell r="I595">
            <v>0</v>
          </cell>
          <cell r="J595">
            <v>99.94</v>
          </cell>
        </row>
        <row r="596">
          <cell r="C596">
            <v>35.47</v>
          </cell>
          <cell r="D596">
            <v>64.47</v>
          </cell>
          <cell r="E596">
            <v>18.420000000000002</v>
          </cell>
          <cell r="F596">
            <v>0</v>
          </cell>
          <cell r="G596">
            <v>0</v>
          </cell>
          <cell r="H596">
            <v>0</v>
          </cell>
          <cell r="I596">
            <v>0</v>
          </cell>
          <cell r="J596">
            <v>99.94</v>
          </cell>
        </row>
        <row r="597">
          <cell r="C597">
            <v>35.47</v>
          </cell>
          <cell r="D597">
            <v>64.47</v>
          </cell>
          <cell r="E597">
            <v>18.420000000000002</v>
          </cell>
          <cell r="F597">
            <v>0</v>
          </cell>
          <cell r="G597">
            <v>0</v>
          </cell>
          <cell r="H597">
            <v>0</v>
          </cell>
          <cell r="I597">
            <v>0</v>
          </cell>
          <cell r="J597">
            <v>99.94</v>
          </cell>
        </row>
        <row r="598">
          <cell r="C598">
            <v>35.47</v>
          </cell>
          <cell r="D598">
            <v>64.47</v>
          </cell>
          <cell r="E598">
            <v>18.420000000000002</v>
          </cell>
          <cell r="F598">
            <v>0</v>
          </cell>
          <cell r="G598">
            <v>0</v>
          </cell>
          <cell r="H598">
            <v>0</v>
          </cell>
          <cell r="I598">
            <v>0</v>
          </cell>
          <cell r="J598">
            <v>99.94</v>
          </cell>
        </row>
        <row r="599">
          <cell r="C599">
            <v>70.94</v>
          </cell>
          <cell r="D599">
            <v>128.94</v>
          </cell>
          <cell r="E599">
            <v>36.840000000000003</v>
          </cell>
          <cell r="F599">
            <v>0</v>
          </cell>
          <cell r="G599">
            <v>0</v>
          </cell>
          <cell r="H599">
            <v>0</v>
          </cell>
          <cell r="I599">
            <v>0</v>
          </cell>
          <cell r="J599">
            <v>199.88</v>
          </cell>
        </row>
        <row r="600">
          <cell r="C600">
            <v>70.94</v>
          </cell>
          <cell r="D600">
            <v>128.94</v>
          </cell>
          <cell r="E600">
            <v>36.840000000000003</v>
          </cell>
          <cell r="F600">
            <v>0</v>
          </cell>
          <cell r="G600">
            <v>0</v>
          </cell>
          <cell r="H600">
            <v>0</v>
          </cell>
          <cell r="I600">
            <v>0</v>
          </cell>
          <cell r="J600">
            <v>199.88</v>
          </cell>
        </row>
        <row r="601">
          <cell r="C601">
            <v>35.47</v>
          </cell>
          <cell r="D601">
            <v>64.47</v>
          </cell>
          <cell r="E601">
            <v>18.420000000000002</v>
          </cell>
          <cell r="F601">
            <v>0</v>
          </cell>
          <cell r="G601">
            <v>0</v>
          </cell>
          <cell r="H601">
            <v>0</v>
          </cell>
          <cell r="I601">
            <v>0</v>
          </cell>
          <cell r="J601">
            <v>99.94</v>
          </cell>
        </row>
        <row r="602">
          <cell r="C602">
            <v>35.47</v>
          </cell>
          <cell r="D602">
            <v>64.47</v>
          </cell>
          <cell r="E602">
            <v>18.420000000000002</v>
          </cell>
          <cell r="F602">
            <v>0</v>
          </cell>
          <cell r="G602">
            <v>0</v>
          </cell>
          <cell r="H602">
            <v>0</v>
          </cell>
          <cell r="I602">
            <v>0</v>
          </cell>
          <cell r="J602">
            <v>99.94</v>
          </cell>
        </row>
        <row r="603">
          <cell r="C603">
            <v>35.47</v>
          </cell>
          <cell r="D603">
            <v>64.47</v>
          </cell>
          <cell r="E603">
            <v>18.420000000000002</v>
          </cell>
          <cell r="F603">
            <v>0</v>
          </cell>
          <cell r="G603">
            <v>0</v>
          </cell>
          <cell r="H603">
            <v>0</v>
          </cell>
          <cell r="I603">
            <v>0</v>
          </cell>
          <cell r="J603">
            <v>99.94</v>
          </cell>
        </row>
        <row r="604">
          <cell r="C604">
            <v>35.47</v>
          </cell>
          <cell r="D604">
            <v>64.47</v>
          </cell>
          <cell r="E604">
            <v>18.420000000000002</v>
          </cell>
          <cell r="F604">
            <v>0</v>
          </cell>
          <cell r="G604">
            <v>0</v>
          </cell>
          <cell r="H604">
            <v>0</v>
          </cell>
          <cell r="I604">
            <v>0</v>
          </cell>
          <cell r="J604">
            <v>99.94</v>
          </cell>
        </row>
        <row r="605">
          <cell r="C605">
            <v>35.47</v>
          </cell>
          <cell r="D605">
            <v>64.47</v>
          </cell>
          <cell r="E605">
            <v>18.420000000000002</v>
          </cell>
          <cell r="F605">
            <v>0</v>
          </cell>
          <cell r="G605">
            <v>0</v>
          </cell>
          <cell r="H605">
            <v>0</v>
          </cell>
          <cell r="I605">
            <v>0</v>
          </cell>
          <cell r="J605">
            <v>99.94</v>
          </cell>
        </row>
        <row r="606">
          <cell r="C606">
            <v>35.47</v>
          </cell>
          <cell r="D606">
            <v>64.47</v>
          </cell>
          <cell r="E606">
            <v>18.420000000000002</v>
          </cell>
          <cell r="F606">
            <v>0</v>
          </cell>
          <cell r="G606">
            <v>0</v>
          </cell>
          <cell r="H606">
            <v>0</v>
          </cell>
          <cell r="I606">
            <v>0</v>
          </cell>
          <cell r="J606">
            <v>99.94</v>
          </cell>
        </row>
        <row r="607">
          <cell r="C607">
            <v>35.47</v>
          </cell>
          <cell r="D607">
            <v>64.47</v>
          </cell>
          <cell r="E607">
            <v>18.420000000000002</v>
          </cell>
          <cell r="F607">
            <v>0</v>
          </cell>
          <cell r="G607">
            <v>0</v>
          </cell>
          <cell r="H607">
            <v>0</v>
          </cell>
          <cell r="I607">
            <v>0</v>
          </cell>
          <cell r="J607">
            <v>99.94</v>
          </cell>
        </row>
        <row r="608">
          <cell r="C608">
            <v>35.47</v>
          </cell>
          <cell r="D608">
            <v>64.47</v>
          </cell>
          <cell r="E608">
            <v>18.420000000000002</v>
          </cell>
          <cell r="F608">
            <v>0</v>
          </cell>
          <cell r="G608">
            <v>0</v>
          </cell>
          <cell r="H608">
            <v>0</v>
          </cell>
          <cell r="I608">
            <v>0</v>
          </cell>
          <cell r="J608">
            <v>99.94</v>
          </cell>
        </row>
        <row r="609">
          <cell r="C609">
            <v>35.47</v>
          </cell>
          <cell r="D609">
            <v>64.47</v>
          </cell>
          <cell r="E609">
            <v>18.420000000000002</v>
          </cell>
          <cell r="F609">
            <v>0</v>
          </cell>
          <cell r="G609">
            <v>0</v>
          </cell>
          <cell r="H609">
            <v>0</v>
          </cell>
          <cell r="I609">
            <v>0</v>
          </cell>
          <cell r="J609">
            <v>99.94</v>
          </cell>
        </row>
        <row r="610">
          <cell r="C610">
            <v>35.47</v>
          </cell>
          <cell r="D610">
            <v>64.47</v>
          </cell>
          <cell r="E610">
            <v>18.420000000000002</v>
          </cell>
          <cell r="F610">
            <v>0</v>
          </cell>
          <cell r="G610">
            <v>0</v>
          </cell>
          <cell r="H610">
            <v>0</v>
          </cell>
          <cell r="I610">
            <v>0</v>
          </cell>
          <cell r="J610">
            <v>99.94</v>
          </cell>
        </row>
        <row r="611">
          <cell r="C611">
            <v>35.47</v>
          </cell>
          <cell r="D611">
            <v>64.47</v>
          </cell>
          <cell r="E611">
            <v>18.420000000000002</v>
          </cell>
          <cell r="F611">
            <v>0</v>
          </cell>
          <cell r="G611">
            <v>0</v>
          </cell>
          <cell r="H611">
            <v>0</v>
          </cell>
          <cell r="I611">
            <v>0</v>
          </cell>
          <cell r="J611">
            <v>99.94</v>
          </cell>
        </row>
        <row r="612">
          <cell r="C612">
            <v>35.47</v>
          </cell>
          <cell r="D612">
            <v>64.47</v>
          </cell>
          <cell r="E612">
            <v>18.420000000000002</v>
          </cell>
          <cell r="F612">
            <v>0</v>
          </cell>
          <cell r="G612">
            <v>0</v>
          </cell>
          <cell r="H612">
            <v>0</v>
          </cell>
          <cell r="I612">
            <v>0</v>
          </cell>
          <cell r="J612">
            <v>99.94</v>
          </cell>
        </row>
        <row r="613">
          <cell r="C613">
            <v>35.47</v>
          </cell>
          <cell r="D613">
            <v>64.47</v>
          </cell>
          <cell r="E613">
            <v>18.420000000000002</v>
          </cell>
          <cell r="F613">
            <v>0</v>
          </cell>
          <cell r="G613">
            <v>0</v>
          </cell>
          <cell r="H613">
            <v>0</v>
          </cell>
          <cell r="I613">
            <v>0</v>
          </cell>
          <cell r="J613">
            <v>99.94</v>
          </cell>
        </row>
        <row r="614">
          <cell r="C614">
            <v>35.47</v>
          </cell>
          <cell r="D614">
            <v>64.47</v>
          </cell>
          <cell r="E614">
            <v>18.420000000000002</v>
          </cell>
          <cell r="F614">
            <v>0</v>
          </cell>
          <cell r="G614">
            <v>0</v>
          </cell>
          <cell r="H614">
            <v>0</v>
          </cell>
          <cell r="I614">
            <v>0</v>
          </cell>
          <cell r="J614">
            <v>99.94</v>
          </cell>
        </row>
        <row r="615">
          <cell r="C615">
            <v>35.47</v>
          </cell>
          <cell r="D615">
            <v>64.47</v>
          </cell>
          <cell r="E615">
            <v>18.420000000000002</v>
          </cell>
          <cell r="F615">
            <v>0</v>
          </cell>
          <cell r="G615">
            <v>0</v>
          </cell>
          <cell r="H615">
            <v>0</v>
          </cell>
          <cell r="I615">
            <v>0</v>
          </cell>
          <cell r="J615">
            <v>99.94</v>
          </cell>
        </row>
        <row r="616">
          <cell r="C616">
            <v>35.47</v>
          </cell>
          <cell r="D616">
            <v>64.47</v>
          </cell>
          <cell r="E616">
            <v>18.420000000000002</v>
          </cell>
          <cell r="F616">
            <v>0</v>
          </cell>
          <cell r="G616">
            <v>0</v>
          </cell>
          <cell r="H616">
            <v>0</v>
          </cell>
          <cell r="I616">
            <v>0</v>
          </cell>
          <cell r="J616">
            <v>99.94</v>
          </cell>
        </row>
        <row r="617">
          <cell r="C617">
            <v>35.47</v>
          </cell>
          <cell r="D617">
            <v>64.47</v>
          </cell>
          <cell r="E617">
            <v>18.420000000000002</v>
          </cell>
          <cell r="F617">
            <v>0</v>
          </cell>
          <cell r="G617">
            <v>0</v>
          </cell>
          <cell r="H617">
            <v>0</v>
          </cell>
          <cell r="I617">
            <v>0</v>
          </cell>
          <cell r="J617">
            <v>99.94</v>
          </cell>
        </row>
        <row r="618">
          <cell r="C618">
            <v>35.47</v>
          </cell>
          <cell r="D618">
            <v>64.47</v>
          </cell>
          <cell r="E618">
            <v>18.420000000000002</v>
          </cell>
          <cell r="F618">
            <v>0</v>
          </cell>
          <cell r="G618">
            <v>0</v>
          </cell>
          <cell r="H618">
            <v>0</v>
          </cell>
          <cell r="I618">
            <v>0</v>
          </cell>
          <cell r="J618">
            <v>99.94</v>
          </cell>
        </row>
        <row r="619">
          <cell r="C619">
            <v>35.47</v>
          </cell>
          <cell r="D619">
            <v>64.47</v>
          </cell>
          <cell r="E619">
            <v>18.420000000000002</v>
          </cell>
          <cell r="F619">
            <v>0</v>
          </cell>
          <cell r="G619">
            <v>0</v>
          </cell>
          <cell r="H619">
            <v>0</v>
          </cell>
          <cell r="I619">
            <v>0</v>
          </cell>
          <cell r="J619">
            <v>99.94</v>
          </cell>
        </row>
        <row r="620">
          <cell r="C620">
            <v>35.47</v>
          </cell>
          <cell r="D620">
            <v>64.47</v>
          </cell>
          <cell r="E620">
            <v>18.420000000000002</v>
          </cell>
          <cell r="F620">
            <v>0</v>
          </cell>
          <cell r="G620">
            <v>0</v>
          </cell>
          <cell r="H620">
            <v>0</v>
          </cell>
          <cell r="I620">
            <v>0</v>
          </cell>
          <cell r="J620">
            <v>99.94</v>
          </cell>
        </row>
        <row r="621">
          <cell r="C621">
            <v>35.47</v>
          </cell>
          <cell r="D621">
            <v>64.47</v>
          </cell>
          <cell r="E621">
            <v>18.420000000000002</v>
          </cell>
          <cell r="F621">
            <v>0</v>
          </cell>
          <cell r="G621">
            <v>0</v>
          </cell>
          <cell r="H621">
            <v>0</v>
          </cell>
          <cell r="I621">
            <v>0</v>
          </cell>
          <cell r="J621">
            <v>99.94</v>
          </cell>
        </row>
        <row r="622">
          <cell r="C622">
            <v>35.47</v>
          </cell>
          <cell r="D622">
            <v>64.47</v>
          </cell>
          <cell r="E622">
            <v>18.420000000000002</v>
          </cell>
          <cell r="F622">
            <v>0</v>
          </cell>
          <cell r="G622">
            <v>0</v>
          </cell>
          <cell r="H622">
            <v>0</v>
          </cell>
          <cell r="I622">
            <v>0</v>
          </cell>
          <cell r="J622">
            <v>99.94</v>
          </cell>
        </row>
        <row r="623">
          <cell r="C623">
            <v>35.47</v>
          </cell>
          <cell r="D623">
            <v>64.47</v>
          </cell>
          <cell r="E623">
            <v>18.420000000000002</v>
          </cell>
          <cell r="F623">
            <v>11.646055688400001</v>
          </cell>
          <cell r="G623">
            <v>0</v>
          </cell>
          <cell r="H623">
            <v>0</v>
          </cell>
          <cell r="I623">
            <v>0</v>
          </cell>
          <cell r="J623">
            <v>99.94</v>
          </cell>
        </row>
        <row r="624">
          <cell r="C624">
            <v>35.47</v>
          </cell>
          <cell r="D624">
            <v>64.47</v>
          </cell>
          <cell r="E624">
            <v>18.420000000000002</v>
          </cell>
          <cell r="F624">
            <v>11.7452684826</v>
          </cell>
          <cell r="G624">
            <v>0</v>
          </cell>
          <cell r="H624">
            <v>0</v>
          </cell>
          <cell r="I624">
            <v>0</v>
          </cell>
          <cell r="J624">
            <v>99.94</v>
          </cell>
        </row>
        <row r="625">
          <cell r="C625">
            <v>35.47</v>
          </cell>
          <cell r="D625">
            <v>64.47</v>
          </cell>
          <cell r="E625">
            <v>18.420000000000002</v>
          </cell>
          <cell r="F625">
            <v>5.6703927761999999</v>
          </cell>
          <cell r="G625">
            <v>0</v>
          </cell>
          <cell r="H625">
            <v>0</v>
          </cell>
          <cell r="I625">
            <v>0</v>
          </cell>
          <cell r="J625">
            <v>99.94</v>
          </cell>
        </row>
        <row r="626">
          <cell r="C626">
            <v>35.47</v>
          </cell>
          <cell r="D626">
            <v>64.47</v>
          </cell>
          <cell r="E626">
            <v>18.420000000000002</v>
          </cell>
          <cell r="F626">
            <v>5.4338084208000001</v>
          </cell>
          <cell r="G626">
            <v>0</v>
          </cell>
          <cell r="H626">
            <v>0</v>
          </cell>
          <cell r="I626">
            <v>0</v>
          </cell>
          <cell r="J626">
            <v>99.94</v>
          </cell>
        </row>
        <row r="627">
          <cell r="C627">
            <v>35.47</v>
          </cell>
          <cell r="D627">
            <v>64.47</v>
          </cell>
          <cell r="E627">
            <v>18.420000000000002</v>
          </cell>
          <cell r="F627">
            <v>18.800145672399999</v>
          </cell>
          <cell r="G627">
            <v>0</v>
          </cell>
          <cell r="H627">
            <v>0</v>
          </cell>
          <cell r="I627">
            <v>0</v>
          </cell>
          <cell r="J627">
            <v>99.94</v>
          </cell>
        </row>
        <row r="628">
          <cell r="C628">
            <v>35.47</v>
          </cell>
          <cell r="D628">
            <v>64.47</v>
          </cell>
          <cell r="E628">
            <v>18.420000000000002</v>
          </cell>
          <cell r="F628">
            <v>7.8426940776</v>
          </cell>
          <cell r="G628">
            <v>0</v>
          </cell>
          <cell r="H628">
            <v>0</v>
          </cell>
          <cell r="I628">
            <v>0</v>
          </cell>
          <cell r="J628">
            <v>99.94</v>
          </cell>
        </row>
        <row r="629">
          <cell r="C629">
            <v>35.47</v>
          </cell>
          <cell r="D629">
            <v>64.47</v>
          </cell>
          <cell r="E629">
            <v>18.420000000000002</v>
          </cell>
          <cell r="F629">
            <v>0</v>
          </cell>
          <cell r="G629">
            <v>0</v>
          </cell>
          <cell r="H629">
            <v>0</v>
          </cell>
          <cell r="I629">
            <v>0</v>
          </cell>
          <cell r="J629">
            <v>99.94</v>
          </cell>
        </row>
        <row r="630">
          <cell r="C630">
            <v>35.47</v>
          </cell>
          <cell r="D630">
            <v>64.47</v>
          </cell>
          <cell r="E630">
            <v>18.420000000000002</v>
          </cell>
          <cell r="F630">
            <v>0</v>
          </cell>
          <cell r="G630">
            <v>0</v>
          </cell>
          <cell r="H630">
            <v>0</v>
          </cell>
          <cell r="I630">
            <v>0</v>
          </cell>
          <cell r="J630">
            <v>99.94</v>
          </cell>
        </row>
        <row r="631">
          <cell r="C631">
            <v>35.47</v>
          </cell>
          <cell r="D631">
            <v>64.47</v>
          </cell>
          <cell r="E631">
            <v>18.420000000000002</v>
          </cell>
          <cell r="F631">
            <v>0</v>
          </cell>
          <cell r="G631">
            <v>0</v>
          </cell>
          <cell r="H631">
            <v>0</v>
          </cell>
          <cell r="I631">
            <v>0</v>
          </cell>
          <cell r="J631">
            <v>99.94</v>
          </cell>
        </row>
        <row r="632">
          <cell r="C632">
            <v>35.47</v>
          </cell>
          <cell r="D632">
            <v>64.47</v>
          </cell>
          <cell r="E632">
            <v>18.420000000000002</v>
          </cell>
          <cell r="F632">
            <v>9.36</v>
          </cell>
          <cell r="G632">
            <v>0</v>
          </cell>
          <cell r="H632">
            <v>0</v>
          </cell>
          <cell r="I632">
            <v>0</v>
          </cell>
          <cell r="J632">
            <v>99.94</v>
          </cell>
        </row>
        <row r="633">
          <cell r="C633">
            <v>35.47</v>
          </cell>
          <cell r="D633">
            <v>64.47</v>
          </cell>
          <cell r="E633">
            <v>18.420000000000002</v>
          </cell>
          <cell r="F633">
            <v>0</v>
          </cell>
          <cell r="G633">
            <v>0</v>
          </cell>
          <cell r="H633">
            <v>0</v>
          </cell>
          <cell r="I633">
            <v>0</v>
          </cell>
          <cell r="J633">
            <v>99.94</v>
          </cell>
        </row>
        <row r="634">
          <cell r="C634">
            <v>35.47</v>
          </cell>
          <cell r="D634">
            <v>64.47</v>
          </cell>
          <cell r="E634">
            <v>18.420000000000002</v>
          </cell>
          <cell r="F634">
            <v>0</v>
          </cell>
          <cell r="G634">
            <v>0</v>
          </cell>
          <cell r="H634">
            <v>0</v>
          </cell>
          <cell r="I634">
            <v>0</v>
          </cell>
          <cell r="J634">
            <v>99.94</v>
          </cell>
        </row>
        <row r="635">
          <cell r="C635">
            <v>35.47</v>
          </cell>
          <cell r="D635">
            <v>64.47</v>
          </cell>
          <cell r="E635">
            <v>18.420000000000002</v>
          </cell>
          <cell r="F635">
            <v>0</v>
          </cell>
          <cell r="G635">
            <v>0</v>
          </cell>
          <cell r="H635">
            <v>0</v>
          </cell>
          <cell r="I635">
            <v>0</v>
          </cell>
          <cell r="J635">
            <v>99.94</v>
          </cell>
        </row>
        <row r="636">
          <cell r="C636">
            <v>35.47</v>
          </cell>
          <cell r="D636">
            <v>64.47</v>
          </cell>
          <cell r="E636">
            <v>18.420000000000002</v>
          </cell>
          <cell r="F636">
            <v>0</v>
          </cell>
          <cell r="G636">
            <v>0</v>
          </cell>
          <cell r="H636">
            <v>0</v>
          </cell>
          <cell r="I636">
            <v>0</v>
          </cell>
          <cell r="J636">
            <v>99.94</v>
          </cell>
        </row>
        <row r="637">
          <cell r="C637">
            <v>35.47</v>
          </cell>
          <cell r="D637">
            <v>64.47</v>
          </cell>
          <cell r="E637">
            <v>18.420000000000002</v>
          </cell>
          <cell r="F637">
            <v>0</v>
          </cell>
          <cell r="G637">
            <v>0</v>
          </cell>
          <cell r="H637">
            <v>0</v>
          </cell>
          <cell r="I637">
            <v>0</v>
          </cell>
          <cell r="J637">
            <v>99.94</v>
          </cell>
        </row>
        <row r="638">
          <cell r="C638">
            <v>35.47</v>
          </cell>
          <cell r="D638">
            <v>64.47</v>
          </cell>
          <cell r="E638">
            <v>18.420000000000002</v>
          </cell>
          <cell r="F638">
            <v>0</v>
          </cell>
          <cell r="G638">
            <v>0</v>
          </cell>
          <cell r="H638">
            <v>0</v>
          </cell>
          <cell r="I638">
            <v>0</v>
          </cell>
          <cell r="J638">
            <v>99.94</v>
          </cell>
        </row>
        <row r="639">
          <cell r="C639">
            <v>35.47</v>
          </cell>
          <cell r="D639">
            <v>64.47</v>
          </cell>
          <cell r="E639">
            <v>18.420000000000002</v>
          </cell>
          <cell r="F639">
            <v>0</v>
          </cell>
          <cell r="G639">
            <v>0</v>
          </cell>
          <cell r="H639">
            <v>0</v>
          </cell>
          <cell r="I639">
            <v>0</v>
          </cell>
          <cell r="J639">
            <v>99.94</v>
          </cell>
        </row>
        <row r="640">
          <cell r="C640">
            <v>35.47</v>
          </cell>
          <cell r="D640">
            <v>64.47</v>
          </cell>
          <cell r="E640">
            <v>18.420000000000002</v>
          </cell>
          <cell r="F640">
            <v>0</v>
          </cell>
          <cell r="G640">
            <v>0</v>
          </cell>
          <cell r="H640">
            <v>0</v>
          </cell>
          <cell r="I640">
            <v>0</v>
          </cell>
          <cell r="J640">
            <v>99.94</v>
          </cell>
        </row>
        <row r="641">
          <cell r="C641">
            <v>35.47</v>
          </cell>
          <cell r="D641">
            <v>64.47</v>
          </cell>
          <cell r="E641">
            <v>18.420000000000002</v>
          </cell>
          <cell r="F641">
            <v>0</v>
          </cell>
          <cell r="G641">
            <v>0</v>
          </cell>
          <cell r="H641">
            <v>0</v>
          </cell>
          <cell r="I641">
            <v>0</v>
          </cell>
          <cell r="J641">
            <v>99.94</v>
          </cell>
        </row>
        <row r="642">
          <cell r="C642">
            <v>35.47</v>
          </cell>
          <cell r="D642">
            <v>64.47</v>
          </cell>
          <cell r="E642">
            <v>18.420000000000002</v>
          </cell>
          <cell r="F642">
            <v>0</v>
          </cell>
          <cell r="G642">
            <v>0</v>
          </cell>
          <cell r="H642">
            <v>0</v>
          </cell>
          <cell r="I642">
            <v>0</v>
          </cell>
          <cell r="J642">
            <v>99.94</v>
          </cell>
        </row>
        <row r="643">
          <cell r="C643">
            <v>35.47</v>
          </cell>
          <cell r="D643">
            <v>64.47</v>
          </cell>
          <cell r="E643">
            <v>18.420000000000002</v>
          </cell>
          <cell r="F643">
            <v>0</v>
          </cell>
          <cell r="G643">
            <v>0</v>
          </cell>
          <cell r="H643">
            <v>0</v>
          </cell>
          <cell r="I643">
            <v>0</v>
          </cell>
          <cell r="J643">
            <v>99.94</v>
          </cell>
        </row>
        <row r="644">
          <cell r="C644">
            <v>35.47</v>
          </cell>
          <cell r="D644">
            <v>64.47</v>
          </cell>
          <cell r="E644">
            <v>18.420000000000002</v>
          </cell>
          <cell r="F644">
            <v>0</v>
          </cell>
          <cell r="G644">
            <v>0</v>
          </cell>
          <cell r="H644">
            <v>0</v>
          </cell>
          <cell r="I644">
            <v>0</v>
          </cell>
          <cell r="J644">
            <v>99.94</v>
          </cell>
        </row>
        <row r="645">
          <cell r="C645">
            <v>35.47</v>
          </cell>
          <cell r="D645">
            <v>64.47</v>
          </cell>
          <cell r="E645">
            <v>18.420000000000002</v>
          </cell>
          <cell r="F645">
            <v>0</v>
          </cell>
          <cell r="G645">
            <v>0</v>
          </cell>
          <cell r="H645">
            <v>0</v>
          </cell>
          <cell r="I645">
            <v>0</v>
          </cell>
          <cell r="J645">
            <v>99.94</v>
          </cell>
        </row>
        <row r="646">
          <cell r="C646">
            <v>70.94</v>
          </cell>
          <cell r="D646">
            <v>128.94</v>
          </cell>
          <cell r="E646">
            <v>36.840000000000003</v>
          </cell>
          <cell r="F646">
            <v>0</v>
          </cell>
          <cell r="G646">
            <v>0</v>
          </cell>
          <cell r="H646">
            <v>0</v>
          </cell>
          <cell r="I646">
            <v>0</v>
          </cell>
          <cell r="J646">
            <v>199.88</v>
          </cell>
        </row>
        <row r="647">
          <cell r="C647">
            <v>70.94</v>
          </cell>
          <cell r="D647">
            <v>128.94</v>
          </cell>
          <cell r="E647">
            <v>36.840000000000003</v>
          </cell>
          <cell r="F647">
            <v>0</v>
          </cell>
          <cell r="G647">
            <v>0</v>
          </cell>
          <cell r="H647">
            <v>0</v>
          </cell>
          <cell r="I647">
            <v>0</v>
          </cell>
          <cell r="J647">
            <v>199.88</v>
          </cell>
        </row>
        <row r="648">
          <cell r="C648">
            <v>35.47</v>
          </cell>
          <cell r="D648">
            <v>64.47</v>
          </cell>
          <cell r="E648">
            <v>18.420000000000002</v>
          </cell>
          <cell r="F648">
            <v>0</v>
          </cell>
          <cell r="G648">
            <v>0</v>
          </cell>
          <cell r="H648">
            <v>0</v>
          </cell>
          <cell r="I648">
            <v>0</v>
          </cell>
          <cell r="J648">
            <v>99.94</v>
          </cell>
        </row>
        <row r="649">
          <cell r="C649">
            <v>35.47</v>
          </cell>
          <cell r="D649">
            <v>64.47</v>
          </cell>
          <cell r="E649">
            <v>18.420000000000002</v>
          </cell>
          <cell r="F649">
            <v>16.899999999999999</v>
          </cell>
          <cell r="G649">
            <v>0</v>
          </cell>
          <cell r="H649">
            <v>0</v>
          </cell>
          <cell r="I649">
            <v>0</v>
          </cell>
          <cell r="J649">
            <v>99.94</v>
          </cell>
        </row>
        <row r="650">
          <cell r="C650">
            <v>35.47</v>
          </cell>
          <cell r="D650">
            <v>64.47</v>
          </cell>
          <cell r="E650">
            <v>18.420000000000002</v>
          </cell>
          <cell r="F650">
            <v>0</v>
          </cell>
          <cell r="G650">
            <v>0</v>
          </cell>
          <cell r="H650">
            <v>0</v>
          </cell>
          <cell r="I650">
            <v>0</v>
          </cell>
          <cell r="J650">
            <v>99.94</v>
          </cell>
        </row>
        <row r="651">
          <cell r="C651">
            <v>35.47</v>
          </cell>
          <cell r="D651">
            <v>64.47</v>
          </cell>
          <cell r="E651">
            <v>18.420000000000002</v>
          </cell>
          <cell r="F651">
            <v>0</v>
          </cell>
          <cell r="G651">
            <v>0</v>
          </cell>
          <cell r="H651">
            <v>0</v>
          </cell>
          <cell r="I651">
            <v>0</v>
          </cell>
          <cell r="J651">
            <v>99.94</v>
          </cell>
        </row>
        <row r="652">
          <cell r="C652">
            <v>35.47</v>
          </cell>
          <cell r="D652">
            <v>64.47</v>
          </cell>
          <cell r="E652">
            <v>18.420000000000002</v>
          </cell>
          <cell r="F652">
            <v>0</v>
          </cell>
          <cell r="G652">
            <v>0</v>
          </cell>
          <cell r="H652">
            <v>0</v>
          </cell>
          <cell r="I652">
            <v>0</v>
          </cell>
          <cell r="J652">
            <v>99.94</v>
          </cell>
        </row>
        <row r="653">
          <cell r="C653">
            <v>35.47</v>
          </cell>
          <cell r="D653">
            <v>64.47</v>
          </cell>
          <cell r="E653">
            <v>18.420000000000002</v>
          </cell>
          <cell r="F653">
            <v>0</v>
          </cell>
          <cell r="G653">
            <v>0</v>
          </cell>
          <cell r="H653">
            <v>0</v>
          </cell>
          <cell r="I653">
            <v>0</v>
          </cell>
          <cell r="J653">
            <v>99.94</v>
          </cell>
        </row>
        <row r="654">
          <cell r="C654">
            <v>35.47</v>
          </cell>
          <cell r="D654">
            <v>64.47</v>
          </cell>
          <cell r="E654">
            <v>18.420000000000002</v>
          </cell>
          <cell r="F654">
            <v>0</v>
          </cell>
          <cell r="G654">
            <v>0</v>
          </cell>
          <cell r="H654">
            <v>0</v>
          </cell>
          <cell r="I654">
            <v>0</v>
          </cell>
          <cell r="J654">
            <v>99.94</v>
          </cell>
        </row>
        <row r="655">
          <cell r="C655">
            <v>35.47</v>
          </cell>
          <cell r="D655">
            <v>64.47</v>
          </cell>
          <cell r="E655">
            <v>18.420000000000002</v>
          </cell>
          <cell r="F655">
            <v>0</v>
          </cell>
          <cell r="G655">
            <v>0</v>
          </cell>
          <cell r="H655">
            <v>0</v>
          </cell>
          <cell r="I655">
            <v>0</v>
          </cell>
          <cell r="J655">
            <v>99.94</v>
          </cell>
        </row>
        <row r="656">
          <cell r="C656">
            <v>35.47</v>
          </cell>
          <cell r="D656">
            <v>64.47</v>
          </cell>
          <cell r="E656">
            <v>18.420000000000002</v>
          </cell>
          <cell r="F656">
            <v>0</v>
          </cell>
          <cell r="G656">
            <v>0</v>
          </cell>
          <cell r="H656">
            <v>0</v>
          </cell>
          <cell r="I656">
            <v>0</v>
          </cell>
          <cell r="J656">
            <v>99.94</v>
          </cell>
        </row>
        <row r="657">
          <cell r="C657">
            <v>35.47</v>
          </cell>
          <cell r="D657">
            <v>64.47</v>
          </cell>
          <cell r="E657">
            <v>18.420000000000002</v>
          </cell>
          <cell r="F657">
            <v>0</v>
          </cell>
          <cell r="G657">
            <v>0</v>
          </cell>
          <cell r="H657">
            <v>0</v>
          </cell>
          <cell r="I657">
            <v>0</v>
          </cell>
          <cell r="J657">
            <v>99.94</v>
          </cell>
        </row>
        <row r="658">
          <cell r="C658">
            <v>35.47</v>
          </cell>
          <cell r="D658">
            <v>64.47</v>
          </cell>
          <cell r="E658">
            <v>18.420000000000002</v>
          </cell>
          <cell r="F658">
            <v>0</v>
          </cell>
          <cell r="G658">
            <v>0</v>
          </cell>
          <cell r="H658">
            <v>0</v>
          </cell>
          <cell r="I658">
            <v>0</v>
          </cell>
          <cell r="J658">
            <v>99.94</v>
          </cell>
        </row>
        <row r="659">
          <cell r="C659">
            <v>35.47</v>
          </cell>
          <cell r="D659">
            <v>64.47</v>
          </cell>
          <cell r="E659">
            <v>18.420000000000002</v>
          </cell>
          <cell r="F659">
            <v>0</v>
          </cell>
          <cell r="G659">
            <v>0</v>
          </cell>
          <cell r="H659">
            <v>0</v>
          </cell>
          <cell r="I659">
            <v>0</v>
          </cell>
          <cell r="J659">
            <v>99.94</v>
          </cell>
        </row>
        <row r="660">
          <cell r="C660">
            <v>35.47</v>
          </cell>
          <cell r="D660">
            <v>64.47</v>
          </cell>
          <cell r="E660">
            <v>18.420000000000002</v>
          </cell>
          <cell r="F660">
            <v>0</v>
          </cell>
          <cell r="G660">
            <v>0</v>
          </cell>
          <cell r="H660">
            <v>0</v>
          </cell>
          <cell r="I660">
            <v>0</v>
          </cell>
          <cell r="J660">
            <v>99.94</v>
          </cell>
        </row>
        <row r="661">
          <cell r="C661">
            <v>70.94</v>
          </cell>
          <cell r="D661">
            <v>128.94</v>
          </cell>
          <cell r="E661">
            <v>36.840000000000003</v>
          </cell>
          <cell r="F661">
            <v>11.1270964572</v>
          </cell>
          <cell r="G661">
            <v>0</v>
          </cell>
          <cell r="H661">
            <v>0</v>
          </cell>
          <cell r="I661">
            <v>0</v>
          </cell>
          <cell r="J661">
            <v>199.88</v>
          </cell>
        </row>
        <row r="662">
          <cell r="C662">
            <v>35.47</v>
          </cell>
          <cell r="D662">
            <v>64.47</v>
          </cell>
          <cell r="E662">
            <v>18.420000000000002</v>
          </cell>
          <cell r="F662">
            <v>12.424494535199999</v>
          </cell>
          <cell r="G662">
            <v>0</v>
          </cell>
          <cell r="H662">
            <v>0</v>
          </cell>
          <cell r="I662">
            <v>0</v>
          </cell>
          <cell r="J662">
            <v>99.94</v>
          </cell>
        </row>
        <row r="663">
          <cell r="C663">
            <v>35.47</v>
          </cell>
          <cell r="D663">
            <v>64.47</v>
          </cell>
          <cell r="E663">
            <v>18.420000000000002</v>
          </cell>
          <cell r="F663">
            <v>14.7903380892</v>
          </cell>
          <cell r="G663">
            <v>0</v>
          </cell>
          <cell r="H663">
            <v>0</v>
          </cell>
          <cell r="I663">
            <v>0</v>
          </cell>
          <cell r="J663">
            <v>99.94</v>
          </cell>
        </row>
        <row r="664">
          <cell r="C664">
            <v>35.47</v>
          </cell>
          <cell r="D664">
            <v>64.47</v>
          </cell>
          <cell r="E664">
            <v>18.420000000000002</v>
          </cell>
          <cell r="F664">
            <v>13.447149490799999</v>
          </cell>
          <cell r="G664">
            <v>0</v>
          </cell>
          <cell r="H664">
            <v>0</v>
          </cell>
          <cell r="I664">
            <v>0</v>
          </cell>
          <cell r="J664">
            <v>99.94</v>
          </cell>
        </row>
        <row r="665">
          <cell r="C665">
            <v>35.47</v>
          </cell>
          <cell r="D665">
            <v>64.47</v>
          </cell>
          <cell r="E665">
            <v>18.420000000000002</v>
          </cell>
          <cell r="F665">
            <v>0</v>
          </cell>
          <cell r="G665">
            <v>0</v>
          </cell>
          <cell r="H665">
            <v>0</v>
          </cell>
          <cell r="I665">
            <v>0</v>
          </cell>
          <cell r="J665">
            <v>99.94</v>
          </cell>
        </row>
        <row r="666">
          <cell r="C666">
            <v>35.47</v>
          </cell>
          <cell r="D666">
            <v>64.47</v>
          </cell>
          <cell r="E666">
            <v>18.420000000000002</v>
          </cell>
          <cell r="F666">
            <v>0</v>
          </cell>
          <cell r="G666">
            <v>0</v>
          </cell>
          <cell r="H666">
            <v>0</v>
          </cell>
          <cell r="I666">
            <v>0</v>
          </cell>
          <cell r="J666">
            <v>99.94</v>
          </cell>
        </row>
        <row r="667">
          <cell r="C667">
            <v>35.47</v>
          </cell>
          <cell r="D667">
            <v>64.47</v>
          </cell>
          <cell r="E667">
            <v>18.420000000000002</v>
          </cell>
          <cell r="F667">
            <v>0</v>
          </cell>
          <cell r="G667">
            <v>0</v>
          </cell>
          <cell r="H667">
            <v>0</v>
          </cell>
          <cell r="I667">
            <v>0</v>
          </cell>
          <cell r="J667">
            <v>99.94</v>
          </cell>
        </row>
        <row r="668">
          <cell r="C668">
            <v>35.47</v>
          </cell>
          <cell r="D668">
            <v>64.47</v>
          </cell>
          <cell r="E668">
            <v>18.420000000000002</v>
          </cell>
          <cell r="F668">
            <v>0</v>
          </cell>
          <cell r="G668">
            <v>0</v>
          </cell>
          <cell r="H668">
            <v>0</v>
          </cell>
          <cell r="I668">
            <v>0</v>
          </cell>
          <cell r="J668">
            <v>99.94</v>
          </cell>
        </row>
        <row r="669">
          <cell r="C669">
            <v>35.47</v>
          </cell>
          <cell r="D669">
            <v>64.47</v>
          </cell>
          <cell r="E669">
            <v>18.420000000000002</v>
          </cell>
          <cell r="F669">
            <v>29.7</v>
          </cell>
          <cell r="G669">
            <v>0</v>
          </cell>
          <cell r="H669">
            <v>0</v>
          </cell>
          <cell r="I669">
            <v>0</v>
          </cell>
          <cell r="J669">
            <v>99.94</v>
          </cell>
        </row>
        <row r="670">
          <cell r="C670">
            <v>35.47</v>
          </cell>
          <cell r="D670">
            <v>64.47</v>
          </cell>
          <cell r="E670">
            <v>18.420000000000002</v>
          </cell>
          <cell r="F670">
            <v>0</v>
          </cell>
          <cell r="G670">
            <v>0</v>
          </cell>
          <cell r="H670">
            <v>0</v>
          </cell>
          <cell r="I670">
            <v>0</v>
          </cell>
          <cell r="J670">
            <v>99.94</v>
          </cell>
        </row>
        <row r="671">
          <cell r="C671">
            <v>70.94</v>
          </cell>
          <cell r="D671">
            <v>128.94</v>
          </cell>
          <cell r="E671">
            <v>36.840000000000003</v>
          </cell>
          <cell r="F671">
            <v>0</v>
          </cell>
          <cell r="G671">
            <v>0</v>
          </cell>
          <cell r="H671">
            <v>0</v>
          </cell>
          <cell r="I671">
            <v>0</v>
          </cell>
          <cell r="J671">
            <v>199.88</v>
          </cell>
        </row>
        <row r="672">
          <cell r="C672">
            <v>35.47</v>
          </cell>
          <cell r="D672">
            <v>64.47</v>
          </cell>
          <cell r="E672">
            <v>18.420000000000002</v>
          </cell>
          <cell r="F672">
            <v>0</v>
          </cell>
          <cell r="G672">
            <v>0</v>
          </cell>
          <cell r="H672">
            <v>0</v>
          </cell>
          <cell r="I672">
            <v>0</v>
          </cell>
          <cell r="J672">
            <v>99.94</v>
          </cell>
        </row>
        <row r="673">
          <cell r="C673">
            <v>35.47</v>
          </cell>
          <cell r="D673">
            <v>64.47</v>
          </cell>
          <cell r="E673">
            <v>18.420000000000002</v>
          </cell>
          <cell r="F673">
            <v>0</v>
          </cell>
          <cell r="G673">
            <v>0</v>
          </cell>
          <cell r="H673">
            <v>0</v>
          </cell>
          <cell r="I673">
            <v>0</v>
          </cell>
          <cell r="J673">
            <v>99.94</v>
          </cell>
        </row>
        <row r="674">
          <cell r="C674">
            <v>35.47</v>
          </cell>
          <cell r="D674">
            <v>64.47</v>
          </cell>
          <cell r="E674">
            <v>18.420000000000002</v>
          </cell>
          <cell r="F674">
            <v>0</v>
          </cell>
          <cell r="G674">
            <v>0</v>
          </cell>
          <cell r="H674">
            <v>0</v>
          </cell>
          <cell r="I674">
            <v>0</v>
          </cell>
          <cell r="J674">
            <v>99.94</v>
          </cell>
        </row>
        <row r="675">
          <cell r="C675">
            <v>35.47</v>
          </cell>
          <cell r="D675">
            <v>64.47</v>
          </cell>
          <cell r="E675">
            <v>18.420000000000002</v>
          </cell>
          <cell r="F675">
            <v>0</v>
          </cell>
          <cell r="G675">
            <v>0</v>
          </cell>
          <cell r="H675">
            <v>0</v>
          </cell>
          <cell r="I675">
            <v>0</v>
          </cell>
          <cell r="J675">
            <v>99.94</v>
          </cell>
        </row>
        <row r="676">
          <cell r="C676">
            <v>35.47</v>
          </cell>
          <cell r="D676">
            <v>64.47</v>
          </cell>
          <cell r="E676">
            <v>18.420000000000002</v>
          </cell>
          <cell r="F676">
            <v>0</v>
          </cell>
          <cell r="G676">
            <v>0</v>
          </cell>
          <cell r="H676">
            <v>0</v>
          </cell>
          <cell r="I676">
            <v>0</v>
          </cell>
          <cell r="J676">
            <v>99.94</v>
          </cell>
        </row>
      </sheetData>
      <sheetData sheetId="2"/>
      <sheetData sheetId="3"/>
      <sheetData sheetId="4"/>
      <sheetData sheetId="5"/>
      <sheetData sheetId="6"/>
      <sheetData sheetId="7">
        <row r="6">
          <cell r="AM6">
            <v>0.31</v>
          </cell>
          <cell r="AS6" t="str">
            <v>100</v>
          </cell>
          <cell r="AU6" t="str">
            <v>35.04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FC0A-18E0-4CD8-952E-DE058384957E}">
  <dimension ref="A1:BH677"/>
  <sheetViews>
    <sheetView tabSelected="1" workbookViewId="0">
      <pane ySplit="1" topLeftCell="A537" activePane="bottomLeft" state="frozen"/>
      <selection pane="bottomLeft" activeCell="A537" sqref="A537"/>
    </sheetView>
  </sheetViews>
  <sheetFormatPr defaultRowHeight="15" x14ac:dyDescent="0.25"/>
  <cols>
    <col min="1" max="1" width="10.7109375" bestFit="1" customWidth="1"/>
    <col min="2" max="2" width="11.28515625" bestFit="1" customWidth="1"/>
    <col min="3" max="3" width="10.42578125" style="14" bestFit="1" customWidth="1"/>
    <col min="4" max="4" width="12.42578125" style="14" bestFit="1" customWidth="1"/>
    <col min="5" max="5" width="19.140625" style="14" bestFit="1" customWidth="1"/>
    <col min="6" max="6" width="15.28515625" bestFit="1" customWidth="1"/>
    <col min="7" max="7" width="12.140625" bestFit="1" customWidth="1"/>
    <col min="8" max="8" width="20.85546875" bestFit="1" customWidth="1"/>
    <col min="9" max="9" width="24.140625" bestFit="1" customWidth="1"/>
    <col min="10" max="10" width="20.85546875" customWidth="1"/>
    <col min="11" max="11" width="18.42578125" customWidth="1"/>
    <col min="12" max="12" width="24.5703125" customWidth="1"/>
    <col min="13" max="13" width="17.42578125" bestFit="1" customWidth="1"/>
    <col min="14" max="14" width="16.5703125" bestFit="1" customWidth="1"/>
    <col min="15" max="15" width="22" bestFit="1" customWidth="1"/>
    <col min="16" max="16" width="21.5703125" bestFit="1" customWidth="1"/>
    <col min="17" max="17" width="22" bestFit="1" customWidth="1"/>
    <col min="18" max="18" width="18.42578125" customWidth="1"/>
    <col min="19" max="19" width="13.7109375" style="32" customWidth="1"/>
    <col min="20" max="20" width="16.5703125" customWidth="1"/>
    <col min="21" max="21" width="15.85546875" customWidth="1"/>
    <col min="22" max="22" width="17.7109375" bestFit="1" customWidth="1"/>
    <col min="23" max="23" width="15.42578125" bestFit="1" customWidth="1"/>
    <col min="24" max="24" width="14.7109375" bestFit="1" customWidth="1"/>
    <col min="25" max="25" width="16.7109375" customWidth="1"/>
    <col min="26" max="26" width="18.140625" bestFit="1" customWidth="1"/>
    <col min="27" max="27" width="14.140625" customWidth="1"/>
    <col min="29" max="29" width="51.28515625" style="15" customWidth="1"/>
    <col min="30" max="30" width="255.7109375" bestFit="1" customWidth="1"/>
    <col min="31" max="31" width="49.28515625" style="15" customWidth="1"/>
    <col min="32" max="32" width="255.7109375" bestFit="1" customWidth="1"/>
    <col min="33" max="33" width="15.5703125" bestFit="1" customWidth="1"/>
    <col min="34" max="34" width="20.7109375" style="16" customWidth="1"/>
    <col min="35" max="35" width="20.7109375" style="17" customWidth="1"/>
    <col min="36" max="36" width="11.7109375" style="18" customWidth="1"/>
    <col min="37" max="37" width="10.7109375" bestFit="1" customWidth="1"/>
    <col min="38" max="38" width="10.5703125" bestFit="1" customWidth="1"/>
    <col min="39" max="39" width="13.140625" style="33" customWidth="1"/>
    <col min="40" max="40" width="118.28515625" style="37" customWidth="1"/>
  </cols>
  <sheetData>
    <row r="1" spans="1:60" s="6" customFormat="1" ht="101.25" customHeight="1" x14ac:dyDescent="0.25">
      <c r="A1" s="1" t="s">
        <v>0</v>
      </c>
      <c r="B1" s="1" t="s">
        <v>1</v>
      </c>
      <c r="C1" s="2" t="s">
        <v>2</v>
      </c>
      <c r="D1" s="2" t="s">
        <v>3</v>
      </c>
      <c r="E1" s="2" t="s">
        <v>4</v>
      </c>
      <c r="F1" s="3" t="s">
        <v>5</v>
      </c>
      <c r="G1" s="3" t="s">
        <v>6</v>
      </c>
      <c r="H1" s="3" t="s">
        <v>7</v>
      </c>
      <c r="I1" s="3" t="s">
        <v>8</v>
      </c>
      <c r="J1" s="3" t="s">
        <v>9</v>
      </c>
      <c r="K1" s="1" t="s">
        <v>10</v>
      </c>
      <c r="L1" s="1" t="s">
        <v>11</v>
      </c>
      <c r="M1" s="1" t="s">
        <v>12</v>
      </c>
      <c r="N1" s="1" t="s">
        <v>13</v>
      </c>
      <c r="O1" s="1" t="s">
        <v>14</v>
      </c>
      <c r="P1" s="1" t="s">
        <v>15</v>
      </c>
      <c r="Q1" s="1" t="s">
        <v>16</v>
      </c>
      <c r="R1" s="1" t="s">
        <v>17</v>
      </c>
      <c r="S1" s="29"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4" t="s">
        <v>34</v>
      </c>
      <c r="AJ1" s="2" t="s">
        <v>35</v>
      </c>
      <c r="AK1" s="2" t="s">
        <v>36</v>
      </c>
      <c r="AL1" s="2" t="s">
        <v>37</v>
      </c>
      <c r="AM1" s="34" t="s">
        <v>2649</v>
      </c>
      <c r="AN1" s="35" t="s">
        <v>2663</v>
      </c>
      <c r="AO1" s="5"/>
      <c r="AP1" s="5"/>
      <c r="AQ1" s="5"/>
      <c r="AR1" s="5"/>
      <c r="AS1" s="5"/>
      <c r="AT1" s="5"/>
      <c r="AU1" s="5"/>
      <c r="AV1" s="5"/>
      <c r="AW1" s="5"/>
      <c r="AX1" s="5"/>
      <c r="AY1" s="5"/>
      <c r="AZ1" s="5"/>
      <c r="BA1" s="5"/>
      <c r="BB1" s="5"/>
      <c r="BC1" s="5"/>
      <c r="BD1" s="5"/>
      <c r="BE1" s="5"/>
      <c r="BF1" s="5"/>
      <c r="BG1" s="5"/>
      <c r="BH1" s="5"/>
    </row>
    <row r="2" spans="1:60" s="26" customFormat="1" x14ac:dyDescent="0.25">
      <c r="A2" s="19">
        <v>2018</v>
      </c>
      <c r="B2" s="19">
        <v>1</v>
      </c>
      <c r="C2" s="20">
        <v>35.47</v>
      </c>
      <c r="D2" s="20">
        <v>64.47</v>
      </c>
      <c r="E2" s="20">
        <v>18.420000000000002</v>
      </c>
      <c r="F2" s="19">
        <v>0</v>
      </c>
      <c r="G2" s="19">
        <v>0</v>
      </c>
      <c r="H2" s="19">
        <v>0</v>
      </c>
      <c r="I2" s="19">
        <v>0</v>
      </c>
      <c r="J2" s="21">
        <f t="shared" ref="J2:J65" si="0">SUM(C2+D2)</f>
        <v>99.94</v>
      </c>
      <c r="K2" s="19">
        <v>17015857</v>
      </c>
      <c r="L2" s="19" t="s">
        <v>114</v>
      </c>
      <c r="M2" s="19">
        <v>1980</v>
      </c>
      <c r="N2" s="19">
        <v>91972402</v>
      </c>
      <c r="O2" s="19" t="s">
        <v>69</v>
      </c>
      <c r="P2" s="19" t="s">
        <v>70</v>
      </c>
      <c r="Q2" s="19" t="s">
        <v>42</v>
      </c>
      <c r="R2" s="19" t="s">
        <v>71</v>
      </c>
      <c r="S2" s="31" t="s">
        <v>72</v>
      </c>
      <c r="T2" s="19">
        <v>63563</v>
      </c>
      <c r="U2" s="22">
        <v>44977</v>
      </c>
      <c r="V2" s="22">
        <v>44970</v>
      </c>
      <c r="W2" s="19" t="s">
        <v>115</v>
      </c>
      <c r="X2" s="19" t="s">
        <v>74</v>
      </c>
      <c r="Y2" s="19" t="s">
        <v>75</v>
      </c>
      <c r="Z2" s="22">
        <v>43084</v>
      </c>
      <c r="AA2" s="22">
        <v>43112</v>
      </c>
      <c r="AB2" s="19" t="s">
        <v>74</v>
      </c>
      <c r="AC2" s="19" t="s">
        <v>48</v>
      </c>
      <c r="AD2" s="19" t="s">
        <v>116</v>
      </c>
      <c r="AE2" s="19">
        <v>42</v>
      </c>
      <c r="AF2" s="19" t="s">
        <v>117</v>
      </c>
      <c r="AG2" s="19" t="s">
        <v>51</v>
      </c>
      <c r="AH2" s="23" t="s">
        <v>118</v>
      </c>
      <c r="AI2" s="24">
        <v>1</v>
      </c>
      <c r="AJ2" s="25">
        <v>119</v>
      </c>
      <c r="AK2" s="25">
        <v>75.239999999999995</v>
      </c>
      <c r="AL2" s="25">
        <v>29.25</v>
      </c>
      <c r="AM2" s="33" t="s">
        <v>2636</v>
      </c>
      <c r="AN2" s="27" t="s">
        <v>2664</v>
      </c>
    </row>
    <row r="3" spans="1:60" s="26" customFormat="1" x14ac:dyDescent="0.25">
      <c r="A3" s="19">
        <v>2016</v>
      </c>
      <c r="B3" s="19">
        <v>0.5</v>
      </c>
      <c r="C3" s="20">
        <v>35.47</v>
      </c>
      <c r="D3" s="20">
        <v>64.47</v>
      </c>
      <c r="E3" s="20">
        <v>18.420000000000002</v>
      </c>
      <c r="F3" s="19">
        <v>2.59</v>
      </c>
      <c r="G3" s="19">
        <v>0</v>
      </c>
      <c r="H3" s="19">
        <v>0</v>
      </c>
      <c r="I3" s="19">
        <v>0</v>
      </c>
      <c r="J3" s="21">
        <f t="shared" si="0"/>
        <v>99.94</v>
      </c>
      <c r="K3" s="19">
        <v>23497770</v>
      </c>
      <c r="L3" s="19" t="s">
        <v>53</v>
      </c>
      <c r="M3" s="19" t="s">
        <v>54</v>
      </c>
      <c r="N3" s="19">
        <v>1229101</v>
      </c>
      <c r="O3" s="19" t="s">
        <v>40</v>
      </c>
      <c r="P3" s="19" t="s">
        <v>41</v>
      </c>
      <c r="Q3" s="19" t="s">
        <v>42</v>
      </c>
      <c r="R3" s="19" t="s">
        <v>43</v>
      </c>
      <c r="S3" s="31" t="s">
        <v>44</v>
      </c>
      <c r="T3" s="19">
        <v>61815</v>
      </c>
      <c r="U3" s="22">
        <v>44985</v>
      </c>
      <c r="V3" s="22">
        <v>44980</v>
      </c>
      <c r="W3" s="19" t="s">
        <v>45</v>
      </c>
      <c r="X3" s="19" t="s">
        <v>55</v>
      </c>
      <c r="Y3" s="19" t="s">
        <v>56</v>
      </c>
      <c r="Z3" s="22">
        <v>42528</v>
      </c>
      <c r="AA3" s="22">
        <v>43219</v>
      </c>
      <c r="AB3" s="19" t="s">
        <v>55</v>
      </c>
      <c r="AC3" s="19" t="s">
        <v>48</v>
      </c>
      <c r="AD3" s="19" t="s">
        <v>57</v>
      </c>
      <c r="AE3" s="19">
        <v>42</v>
      </c>
      <c r="AF3" s="19" t="s">
        <v>58</v>
      </c>
      <c r="AG3" s="19" t="s">
        <v>51</v>
      </c>
      <c r="AH3" s="23" t="s">
        <v>52</v>
      </c>
      <c r="AI3" s="24">
        <v>1</v>
      </c>
      <c r="AJ3" s="25">
        <v>32.5</v>
      </c>
      <c r="AK3" s="25">
        <v>19.260000000000002</v>
      </c>
      <c r="AL3" s="25">
        <v>5.14</v>
      </c>
      <c r="AM3" s="33" t="s">
        <v>2636</v>
      </c>
      <c r="AN3" s="36" t="s">
        <v>2665</v>
      </c>
    </row>
    <row r="4" spans="1:60" s="26" customFormat="1" x14ac:dyDescent="0.25">
      <c r="A4" s="19">
        <v>2019</v>
      </c>
      <c r="B4" s="19">
        <v>0.7</v>
      </c>
      <c r="C4" s="20">
        <v>70.94</v>
      </c>
      <c r="D4" s="20">
        <v>128.94</v>
      </c>
      <c r="E4" s="20">
        <v>36.840000000000003</v>
      </c>
      <c r="F4" s="19">
        <v>14.802229071599999</v>
      </c>
      <c r="G4" s="19">
        <v>0</v>
      </c>
      <c r="H4" s="19">
        <v>0</v>
      </c>
      <c r="I4" s="19">
        <v>0</v>
      </c>
      <c r="J4" s="21">
        <f t="shared" si="0"/>
        <v>199.88</v>
      </c>
      <c r="K4" s="19">
        <v>13988431</v>
      </c>
      <c r="L4" s="19" t="s">
        <v>142</v>
      </c>
      <c r="M4" s="19">
        <v>18160</v>
      </c>
      <c r="N4" s="19" t="s">
        <v>143</v>
      </c>
      <c r="O4" s="19" t="s">
        <v>40</v>
      </c>
      <c r="P4" s="19" t="s">
        <v>41</v>
      </c>
      <c r="Q4" s="19" t="s">
        <v>42</v>
      </c>
      <c r="R4" s="19" t="s">
        <v>43</v>
      </c>
      <c r="S4" s="31" t="s">
        <v>72</v>
      </c>
      <c r="T4" s="19">
        <v>61159</v>
      </c>
      <c r="U4" s="22">
        <v>44984</v>
      </c>
      <c r="V4" s="22">
        <v>44984</v>
      </c>
      <c r="W4" s="19" t="s">
        <v>80</v>
      </c>
      <c r="X4" s="19" t="s">
        <v>81</v>
      </c>
      <c r="Y4" s="19" t="s">
        <v>80</v>
      </c>
      <c r="Z4" s="22">
        <v>43701</v>
      </c>
      <c r="AA4" s="22">
        <v>43920</v>
      </c>
      <c r="AB4" s="19" t="s">
        <v>81</v>
      </c>
      <c r="AC4" s="19" t="s">
        <v>48</v>
      </c>
      <c r="AD4" s="19" t="s">
        <v>144</v>
      </c>
      <c r="AE4" s="19">
        <v>42</v>
      </c>
      <c r="AF4" s="19" t="s">
        <v>145</v>
      </c>
      <c r="AG4" s="19"/>
      <c r="AH4" s="23" t="s">
        <v>45</v>
      </c>
      <c r="AI4" s="24">
        <v>2</v>
      </c>
      <c r="AJ4" s="25">
        <v>35.970503100000002</v>
      </c>
      <c r="AK4" s="25">
        <v>54.293436923999998</v>
      </c>
      <c r="AL4" s="25">
        <v>0</v>
      </c>
      <c r="AM4" s="33" t="s">
        <v>2636</v>
      </c>
      <c r="AN4" s="27" t="s">
        <v>2664</v>
      </c>
    </row>
    <row r="5" spans="1:60" s="26" customFormat="1" x14ac:dyDescent="0.25">
      <c r="A5" s="19">
        <v>2016</v>
      </c>
      <c r="B5" s="19">
        <v>0.7</v>
      </c>
      <c r="C5" s="20">
        <v>70.94</v>
      </c>
      <c r="D5" s="20">
        <v>128.94</v>
      </c>
      <c r="E5" s="20">
        <v>36.840000000000003</v>
      </c>
      <c r="F5" s="19">
        <v>0</v>
      </c>
      <c r="G5" s="19">
        <v>0</v>
      </c>
      <c r="H5" s="19">
        <v>0</v>
      </c>
      <c r="I5" s="19">
        <v>0</v>
      </c>
      <c r="J5" s="21">
        <f t="shared" si="0"/>
        <v>199.88</v>
      </c>
      <c r="K5" s="19">
        <v>23485047</v>
      </c>
      <c r="L5" s="19" t="s">
        <v>38</v>
      </c>
      <c r="M5" s="19" t="s">
        <v>39</v>
      </c>
      <c r="N5" s="19">
        <v>15771402</v>
      </c>
      <c r="O5" s="19" t="s">
        <v>40</v>
      </c>
      <c r="P5" s="19" t="s">
        <v>41</v>
      </c>
      <c r="Q5" s="19" t="s">
        <v>42</v>
      </c>
      <c r="R5" s="19" t="s">
        <v>43</v>
      </c>
      <c r="S5" s="31" t="s">
        <v>44</v>
      </c>
      <c r="T5" s="19">
        <v>60443</v>
      </c>
      <c r="U5" s="22">
        <v>44980</v>
      </c>
      <c r="V5" s="22">
        <v>44977</v>
      </c>
      <c r="W5" s="19" t="s">
        <v>45</v>
      </c>
      <c r="X5" s="19" t="s">
        <v>46</v>
      </c>
      <c r="Y5" s="19" t="s">
        <v>47</v>
      </c>
      <c r="Z5" s="22">
        <v>42446</v>
      </c>
      <c r="AA5" s="22">
        <v>43247</v>
      </c>
      <c r="AB5" s="19" t="s">
        <v>46</v>
      </c>
      <c r="AC5" s="19" t="s">
        <v>48</v>
      </c>
      <c r="AD5" s="19" t="s">
        <v>49</v>
      </c>
      <c r="AE5" s="19">
        <v>42</v>
      </c>
      <c r="AF5" s="19" t="s">
        <v>50</v>
      </c>
      <c r="AG5" s="19" t="s">
        <v>51</v>
      </c>
      <c r="AH5" s="23" t="s">
        <v>52</v>
      </c>
      <c r="AI5" s="24">
        <v>2</v>
      </c>
      <c r="AJ5" s="25">
        <v>35</v>
      </c>
      <c r="AK5" s="25">
        <v>40.06</v>
      </c>
      <c r="AL5" s="25">
        <v>10.27</v>
      </c>
      <c r="AM5" s="33" t="s">
        <v>2636</v>
      </c>
      <c r="AN5" s="36" t="s">
        <v>2665</v>
      </c>
    </row>
    <row r="6" spans="1:60" s="26" customFormat="1" x14ac:dyDescent="0.25">
      <c r="A6" s="19">
        <v>2017</v>
      </c>
      <c r="B6" s="19">
        <v>0.6</v>
      </c>
      <c r="C6" s="20">
        <v>35.47</v>
      </c>
      <c r="D6" s="20">
        <v>64.47</v>
      </c>
      <c r="E6" s="20">
        <v>18.420000000000002</v>
      </c>
      <c r="F6" s="19">
        <v>2.91</v>
      </c>
      <c r="G6" s="19">
        <v>0</v>
      </c>
      <c r="H6" s="19">
        <v>0</v>
      </c>
      <c r="I6" s="19">
        <v>0</v>
      </c>
      <c r="J6" s="21">
        <f t="shared" si="0"/>
        <v>99.94</v>
      </c>
      <c r="K6" s="19">
        <v>23800189</v>
      </c>
      <c r="L6" s="19" t="s">
        <v>59</v>
      </c>
      <c r="M6" s="19" t="s">
        <v>54</v>
      </c>
      <c r="N6" s="19">
        <v>1267201</v>
      </c>
      <c r="O6" s="19" t="s">
        <v>40</v>
      </c>
      <c r="P6" s="19" t="s">
        <v>41</v>
      </c>
      <c r="Q6" s="19" t="s">
        <v>42</v>
      </c>
      <c r="R6" s="19" t="s">
        <v>43</v>
      </c>
      <c r="S6" s="31" t="s">
        <v>60</v>
      </c>
      <c r="T6" s="19">
        <v>58024</v>
      </c>
      <c r="U6" s="22">
        <v>44988</v>
      </c>
      <c r="V6" s="22">
        <v>44985</v>
      </c>
      <c r="W6" s="19" t="s">
        <v>45</v>
      </c>
      <c r="X6" s="19" t="s">
        <v>55</v>
      </c>
      <c r="Y6" s="19" t="s">
        <v>56</v>
      </c>
      <c r="Z6" s="22">
        <v>42694</v>
      </c>
      <c r="AA6" s="22">
        <v>43505</v>
      </c>
      <c r="AB6" s="19" t="s">
        <v>55</v>
      </c>
      <c r="AC6" s="19" t="s">
        <v>48</v>
      </c>
      <c r="AD6" s="19" t="s">
        <v>61</v>
      </c>
      <c r="AE6" s="19">
        <v>42</v>
      </c>
      <c r="AF6" s="19" t="s">
        <v>62</v>
      </c>
      <c r="AG6" s="19" t="s">
        <v>51</v>
      </c>
      <c r="AH6" s="23" t="s">
        <v>52</v>
      </c>
      <c r="AI6" s="24">
        <v>1</v>
      </c>
      <c r="AJ6" s="25">
        <v>39</v>
      </c>
      <c r="AK6" s="25">
        <v>19.260000000000002</v>
      </c>
      <c r="AL6" s="25">
        <v>5.14</v>
      </c>
      <c r="AM6" s="33" t="s">
        <v>2636</v>
      </c>
      <c r="AN6" s="36" t="s">
        <v>2665</v>
      </c>
    </row>
    <row r="7" spans="1:60" s="26" customFormat="1" x14ac:dyDescent="0.25">
      <c r="A7" s="19">
        <v>2018</v>
      </c>
      <c r="B7" s="19">
        <v>0.4</v>
      </c>
      <c r="C7" s="20">
        <v>35.47</v>
      </c>
      <c r="D7" s="20">
        <v>64.47</v>
      </c>
      <c r="E7" s="20">
        <v>18.420000000000002</v>
      </c>
      <c r="F7" s="19">
        <v>2.2599999999999998</v>
      </c>
      <c r="G7" s="19">
        <v>0</v>
      </c>
      <c r="H7" s="19">
        <v>0</v>
      </c>
      <c r="I7" s="19">
        <v>0</v>
      </c>
      <c r="J7" s="21">
        <f t="shared" si="0"/>
        <v>99.94</v>
      </c>
      <c r="K7" s="19">
        <v>17111946</v>
      </c>
      <c r="L7" s="19" t="s">
        <v>105</v>
      </c>
      <c r="M7" s="19" t="s">
        <v>106</v>
      </c>
      <c r="N7" s="19">
        <v>80613401</v>
      </c>
      <c r="O7" s="19" t="s">
        <v>40</v>
      </c>
      <c r="P7" s="19" t="s">
        <v>41</v>
      </c>
      <c r="Q7" s="19" t="s">
        <v>42</v>
      </c>
      <c r="R7" s="19" t="s">
        <v>43</v>
      </c>
      <c r="S7" s="31" t="s">
        <v>60</v>
      </c>
      <c r="T7" s="19">
        <v>55263</v>
      </c>
      <c r="U7" s="22">
        <v>44998</v>
      </c>
      <c r="V7" s="22">
        <v>44993</v>
      </c>
      <c r="W7" s="19" t="s">
        <v>45</v>
      </c>
      <c r="X7" s="19" t="s">
        <v>55</v>
      </c>
      <c r="Y7" s="19" t="s">
        <v>56</v>
      </c>
      <c r="Z7" s="22">
        <v>43055</v>
      </c>
      <c r="AA7" s="22">
        <v>43183</v>
      </c>
      <c r="AB7" s="19" t="s">
        <v>55</v>
      </c>
      <c r="AC7" s="19" t="s">
        <v>48</v>
      </c>
      <c r="AD7" s="19" t="s">
        <v>107</v>
      </c>
      <c r="AE7" s="19">
        <v>42</v>
      </c>
      <c r="AF7" s="19" t="s">
        <v>108</v>
      </c>
      <c r="AG7" s="19" t="s">
        <v>51</v>
      </c>
      <c r="AH7" s="23" t="s">
        <v>52</v>
      </c>
      <c r="AI7" s="24">
        <v>1</v>
      </c>
      <c r="AJ7" s="25">
        <v>26</v>
      </c>
      <c r="AK7" s="25">
        <v>19.260000000000002</v>
      </c>
      <c r="AL7" s="25">
        <v>5.14</v>
      </c>
      <c r="AM7" s="33" t="s">
        <v>2636</v>
      </c>
      <c r="AN7" s="36" t="s">
        <v>2665</v>
      </c>
    </row>
    <row r="8" spans="1:60" s="26" customFormat="1" x14ac:dyDescent="0.25">
      <c r="A8" s="19">
        <v>2020</v>
      </c>
      <c r="B8" s="19">
        <v>0.9</v>
      </c>
      <c r="C8" s="20">
        <v>35.47</v>
      </c>
      <c r="D8" s="20">
        <v>64.47</v>
      </c>
      <c r="E8" s="20">
        <v>18.420000000000002</v>
      </c>
      <c r="F8" s="19">
        <v>0</v>
      </c>
      <c r="G8" s="19">
        <v>0</v>
      </c>
      <c r="H8" s="19">
        <v>0</v>
      </c>
      <c r="I8" s="19">
        <v>0</v>
      </c>
      <c r="J8" s="21">
        <f t="shared" si="0"/>
        <v>99.94</v>
      </c>
      <c r="K8" s="19">
        <v>10553664</v>
      </c>
      <c r="L8" s="19" t="s">
        <v>799</v>
      </c>
      <c r="M8" s="19" t="s">
        <v>110</v>
      </c>
      <c r="N8" s="19" t="s">
        <v>800</v>
      </c>
      <c r="O8" s="19" t="s">
        <v>276</v>
      </c>
      <c r="P8" s="19" t="s">
        <v>277</v>
      </c>
      <c r="Q8" s="19" t="s">
        <v>42</v>
      </c>
      <c r="R8" s="19" t="s">
        <v>278</v>
      </c>
      <c r="S8" s="31" t="s">
        <v>60</v>
      </c>
      <c r="T8" s="19">
        <v>53867</v>
      </c>
      <c r="U8" s="22">
        <v>44971</v>
      </c>
      <c r="V8" s="22">
        <v>44966</v>
      </c>
      <c r="W8" s="19" t="s">
        <v>45</v>
      </c>
      <c r="X8" s="19" t="s">
        <v>87</v>
      </c>
      <c r="Y8" s="19" t="s">
        <v>56</v>
      </c>
      <c r="Z8" s="22">
        <v>43742</v>
      </c>
      <c r="AA8" s="22">
        <v>43901</v>
      </c>
      <c r="AB8" s="19" t="s">
        <v>87</v>
      </c>
      <c r="AC8" s="19" t="s">
        <v>48</v>
      </c>
      <c r="AD8" s="19" t="s">
        <v>801</v>
      </c>
      <c r="AE8" s="19">
        <v>42</v>
      </c>
      <c r="AF8" s="19" t="s">
        <v>802</v>
      </c>
      <c r="AG8" s="19" t="s">
        <v>51</v>
      </c>
      <c r="AH8" s="23" t="s">
        <v>52</v>
      </c>
      <c r="AI8" s="24">
        <v>1</v>
      </c>
      <c r="AJ8" s="25">
        <v>42.62</v>
      </c>
      <c r="AK8" s="25">
        <v>11.78</v>
      </c>
      <c r="AL8" s="25">
        <v>3.98</v>
      </c>
      <c r="AM8" s="33" t="s">
        <v>2636</v>
      </c>
      <c r="AN8" s="36" t="s">
        <v>2665</v>
      </c>
    </row>
    <row r="9" spans="1:60" s="26" customFormat="1" x14ac:dyDescent="0.25">
      <c r="A9" s="19">
        <v>2018</v>
      </c>
      <c r="B9" s="19">
        <v>0.9</v>
      </c>
      <c r="C9" s="20">
        <v>35.47</v>
      </c>
      <c r="D9" s="20">
        <v>64.47</v>
      </c>
      <c r="E9" s="20">
        <v>18.420000000000002</v>
      </c>
      <c r="F9" s="19">
        <v>0</v>
      </c>
      <c r="G9" s="19">
        <v>0</v>
      </c>
      <c r="H9" s="19">
        <v>0</v>
      </c>
      <c r="I9" s="19">
        <v>0</v>
      </c>
      <c r="J9" s="21">
        <f t="shared" si="0"/>
        <v>99.94</v>
      </c>
      <c r="K9" s="19">
        <v>17030209</v>
      </c>
      <c r="L9" s="19" t="s">
        <v>109</v>
      </c>
      <c r="M9" s="19" t="s">
        <v>110</v>
      </c>
      <c r="N9" s="19" t="s">
        <v>111</v>
      </c>
      <c r="O9" s="19" t="s">
        <v>40</v>
      </c>
      <c r="P9" s="19" t="s">
        <v>41</v>
      </c>
      <c r="Q9" s="19" t="s">
        <v>42</v>
      </c>
      <c r="R9" s="19" t="s">
        <v>43</v>
      </c>
      <c r="S9" s="31" t="s">
        <v>60</v>
      </c>
      <c r="T9" s="19">
        <v>53119</v>
      </c>
      <c r="U9" s="22">
        <v>44979</v>
      </c>
      <c r="V9" s="22">
        <v>44970</v>
      </c>
      <c r="W9" s="19" t="s">
        <v>45</v>
      </c>
      <c r="X9" s="19" t="s">
        <v>87</v>
      </c>
      <c r="Y9" s="19" t="s">
        <v>56</v>
      </c>
      <c r="Z9" s="22">
        <v>43080</v>
      </c>
      <c r="AA9" s="22">
        <v>43182</v>
      </c>
      <c r="AB9" s="19" t="s">
        <v>87</v>
      </c>
      <c r="AC9" s="19" t="s">
        <v>48</v>
      </c>
      <c r="AD9" s="19" t="s">
        <v>112</v>
      </c>
      <c r="AE9" s="19">
        <v>42</v>
      </c>
      <c r="AF9" s="19" t="s">
        <v>113</v>
      </c>
      <c r="AG9" s="19" t="s">
        <v>51</v>
      </c>
      <c r="AH9" s="23" t="s">
        <v>52</v>
      </c>
      <c r="AI9" s="24">
        <v>1</v>
      </c>
      <c r="AJ9" s="25">
        <v>42.62</v>
      </c>
      <c r="AK9" s="25">
        <v>12.61</v>
      </c>
      <c r="AL9" s="25">
        <v>4.26</v>
      </c>
      <c r="AM9" s="33" t="s">
        <v>2636</v>
      </c>
      <c r="AN9" s="36" t="s">
        <v>2665</v>
      </c>
    </row>
    <row r="10" spans="1:60" x14ac:dyDescent="0.25">
      <c r="A10" s="7">
        <v>2020</v>
      </c>
      <c r="B10" s="7">
        <v>0.5</v>
      </c>
      <c r="C10" s="8">
        <v>35.47</v>
      </c>
      <c r="D10" s="8">
        <v>64.47</v>
      </c>
      <c r="E10" s="8">
        <v>18.420000000000002</v>
      </c>
      <c r="F10" s="7">
        <v>0</v>
      </c>
      <c r="G10" s="7">
        <v>0</v>
      </c>
      <c r="H10" s="7">
        <v>0</v>
      </c>
      <c r="I10" s="7">
        <v>0</v>
      </c>
      <c r="J10" s="9">
        <f t="shared" si="0"/>
        <v>99.94</v>
      </c>
      <c r="K10" s="7">
        <v>11126313</v>
      </c>
      <c r="L10" s="7" t="s">
        <v>614</v>
      </c>
      <c r="M10" s="7">
        <v>11501</v>
      </c>
      <c r="N10" s="7">
        <v>20043803</v>
      </c>
      <c r="O10" s="7" t="s">
        <v>69</v>
      </c>
      <c r="P10" s="7" t="s">
        <v>70</v>
      </c>
      <c r="Q10" s="7" t="s">
        <v>42</v>
      </c>
      <c r="R10" s="7" t="s">
        <v>71</v>
      </c>
      <c r="S10" s="30" t="s">
        <v>72</v>
      </c>
      <c r="T10" s="7">
        <v>49655</v>
      </c>
      <c r="U10" s="10">
        <v>45036</v>
      </c>
      <c r="V10" s="10">
        <v>45034</v>
      </c>
      <c r="W10" s="7" t="s">
        <v>248</v>
      </c>
      <c r="X10" s="7" t="s">
        <v>74</v>
      </c>
      <c r="Y10" s="7" t="s">
        <v>75</v>
      </c>
      <c r="Z10" s="10">
        <v>43788</v>
      </c>
      <c r="AA10" s="10">
        <v>44298</v>
      </c>
      <c r="AB10" s="7" t="s">
        <v>74</v>
      </c>
      <c r="AC10" s="7" t="s">
        <v>48</v>
      </c>
      <c r="AD10" s="7" t="s">
        <v>615</v>
      </c>
      <c r="AE10" s="7">
        <v>42</v>
      </c>
      <c r="AF10" s="7" t="s">
        <v>616</v>
      </c>
      <c r="AG10" s="7" t="s">
        <v>51</v>
      </c>
      <c r="AH10" s="11" t="s">
        <v>52</v>
      </c>
      <c r="AI10" s="12">
        <v>1</v>
      </c>
      <c r="AJ10" s="13">
        <v>73.66</v>
      </c>
      <c r="AK10" s="13">
        <v>64.39</v>
      </c>
      <c r="AL10" s="13">
        <v>18.399999999999999</v>
      </c>
      <c r="AN10" s="38"/>
    </row>
    <row r="11" spans="1:60" s="26" customFormat="1" ht="45" x14ac:dyDescent="0.25">
      <c r="A11" s="19">
        <v>2020</v>
      </c>
      <c r="B11" s="19">
        <v>1.1000000000000001</v>
      </c>
      <c r="C11" s="20">
        <v>35.47</v>
      </c>
      <c r="D11" s="20">
        <v>64.47</v>
      </c>
      <c r="E11" s="20">
        <v>18.420000000000002</v>
      </c>
      <c r="F11" s="19">
        <v>23.177635075800001</v>
      </c>
      <c r="G11" s="19">
        <v>0</v>
      </c>
      <c r="H11" s="19">
        <v>0</v>
      </c>
      <c r="I11" s="19">
        <v>0</v>
      </c>
      <c r="J11" s="21">
        <f t="shared" si="0"/>
        <v>99.94</v>
      </c>
      <c r="K11" s="19">
        <v>11096842</v>
      </c>
      <c r="L11" s="19" t="s">
        <v>553</v>
      </c>
      <c r="M11" s="19" t="s">
        <v>554</v>
      </c>
      <c r="N11" s="19" t="s">
        <v>555</v>
      </c>
      <c r="O11" s="19" t="s">
        <v>230</v>
      </c>
      <c r="P11" s="19" t="s">
        <v>41</v>
      </c>
      <c r="Q11" s="19">
        <v>1700</v>
      </c>
      <c r="R11" s="19" t="s">
        <v>139</v>
      </c>
      <c r="S11" s="31" t="s">
        <v>101</v>
      </c>
      <c r="T11" s="19">
        <v>48742</v>
      </c>
      <c r="U11" s="22">
        <v>45033</v>
      </c>
      <c r="V11" s="22">
        <v>45029</v>
      </c>
      <c r="W11" s="19" t="s">
        <v>123</v>
      </c>
      <c r="X11" s="19" t="s">
        <v>124</v>
      </c>
      <c r="Y11" s="19" t="s">
        <v>75</v>
      </c>
      <c r="Z11" s="22">
        <v>43987</v>
      </c>
      <c r="AA11" s="22">
        <v>44012</v>
      </c>
      <c r="AB11" s="19" t="s">
        <v>124</v>
      </c>
      <c r="AC11" s="19" t="s">
        <v>125</v>
      </c>
      <c r="AD11" s="19" t="s">
        <v>556</v>
      </c>
      <c r="AE11" s="19">
        <v>69</v>
      </c>
      <c r="AF11" s="19" t="s">
        <v>557</v>
      </c>
      <c r="AG11" s="19" t="s">
        <v>51</v>
      </c>
      <c r="AH11" s="23" t="s">
        <v>52</v>
      </c>
      <c r="AI11" s="24">
        <v>1</v>
      </c>
      <c r="AJ11" s="25">
        <v>113.0567948676</v>
      </c>
      <c r="AK11" s="25">
        <v>65.251491569999999</v>
      </c>
      <c r="AL11" s="25">
        <v>18.644373556200001</v>
      </c>
      <c r="AM11" s="33" t="s">
        <v>2636</v>
      </c>
      <c r="AN11" s="38" t="s">
        <v>2646</v>
      </c>
    </row>
    <row r="12" spans="1:60" s="26" customFormat="1" ht="45" x14ac:dyDescent="0.25">
      <c r="A12" s="19">
        <v>2020</v>
      </c>
      <c r="B12" s="19">
        <v>1.1000000000000001</v>
      </c>
      <c r="C12" s="20">
        <v>106.41</v>
      </c>
      <c r="D12" s="20">
        <v>193.41</v>
      </c>
      <c r="E12" s="20">
        <v>55.26</v>
      </c>
      <c r="F12" s="19">
        <v>23.177635075800001</v>
      </c>
      <c r="G12" s="19">
        <v>0</v>
      </c>
      <c r="H12" s="19">
        <v>0</v>
      </c>
      <c r="I12" s="19">
        <v>0</v>
      </c>
      <c r="J12" s="21">
        <f t="shared" si="0"/>
        <v>299.82</v>
      </c>
      <c r="K12" s="19">
        <v>11096842</v>
      </c>
      <c r="L12" s="19" t="s">
        <v>553</v>
      </c>
      <c r="M12" s="19" t="s">
        <v>554</v>
      </c>
      <c r="N12" s="19" t="s">
        <v>555</v>
      </c>
      <c r="O12" s="19" t="s">
        <v>138</v>
      </c>
      <c r="P12" s="19" t="s">
        <v>41</v>
      </c>
      <c r="Q12" s="19">
        <v>1700</v>
      </c>
      <c r="R12" s="19" t="s">
        <v>139</v>
      </c>
      <c r="S12" s="31" t="s">
        <v>101</v>
      </c>
      <c r="T12" s="19">
        <v>48742</v>
      </c>
      <c r="U12" s="22">
        <v>45033</v>
      </c>
      <c r="V12" s="22">
        <v>45029</v>
      </c>
      <c r="W12" s="19" t="s">
        <v>123</v>
      </c>
      <c r="X12" s="19" t="s">
        <v>124</v>
      </c>
      <c r="Y12" s="19" t="s">
        <v>75</v>
      </c>
      <c r="Z12" s="22">
        <v>43987</v>
      </c>
      <c r="AA12" s="22">
        <v>44012</v>
      </c>
      <c r="AB12" s="19" t="s">
        <v>124</v>
      </c>
      <c r="AC12" s="19" t="s">
        <v>125</v>
      </c>
      <c r="AD12" s="19" t="s">
        <v>556</v>
      </c>
      <c r="AE12" s="19">
        <v>69</v>
      </c>
      <c r="AF12" s="19" t="s">
        <v>557</v>
      </c>
      <c r="AG12" s="19" t="s">
        <v>51</v>
      </c>
      <c r="AH12" s="23" t="s">
        <v>52</v>
      </c>
      <c r="AI12" s="24">
        <v>3</v>
      </c>
      <c r="AJ12" s="25">
        <v>113.0567948676</v>
      </c>
      <c r="AK12" s="25">
        <v>65.251491569999999</v>
      </c>
      <c r="AL12" s="25">
        <v>18.644373556200001</v>
      </c>
      <c r="AM12" s="33" t="s">
        <v>2636</v>
      </c>
      <c r="AN12" s="38" t="s">
        <v>2646</v>
      </c>
    </row>
    <row r="13" spans="1:60" x14ac:dyDescent="0.25">
      <c r="A13" s="7">
        <v>2019</v>
      </c>
      <c r="B13" s="7">
        <v>0.5</v>
      </c>
      <c r="C13" s="8">
        <v>35.47</v>
      </c>
      <c r="D13" s="8">
        <v>64.47</v>
      </c>
      <c r="E13" s="8">
        <v>18.420000000000002</v>
      </c>
      <c r="F13" s="7">
        <v>0</v>
      </c>
      <c r="G13" s="7">
        <v>0</v>
      </c>
      <c r="H13" s="7">
        <v>0</v>
      </c>
      <c r="I13" s="7">
        <v>0</v>
      </c>
      <c r="J13" s="9">
        <f t="shared" si="0"/>
        <v>99.94</v>
      </c>
      <c r="K13" s="7">
        <v>13894551</v>
      </c>
      <c r="L13" s="7" t="s">
        <v>183</v>
      </c>
      <c r="M13" s="7">
        <v>5556</v>
      </c>
      <c r="N13" s="7">
        <v>24556501</v>
      </c>
      <c r="O13" s="7" t="s">
        <v>69</v>
      </c>
      <c r="P13" s="7" t="s">
        <v>70</v>
      </c>
      <c r="Q13" s="7" t="s">
        <v>42</v>
      </c>
      <c r="R13" s="7" t="s">
        <v>71</v>
      </c>
      <c r="S13" s="30" t="s">
        <v>72</v>
      </c>
      <c r="T13" s="7">
        <v>47625</v>
      </c>
      <c r="U13" s="10">
        <v>44965</v>
      </c>
      <c r="V13" s="10">
        <v>44961</v>
      </c>
      <c r="W13" s="7" t="s">
        <v>184</v>
      </c>
      <c r="X13" s="7" t="s">
        <v>74</v>
      </c>
      <c r="Y13" s="7" t="s">
        <v>75</v>
      </c>
      <c r="Z13" s="10">
        <v>43623</v>
      </c>
      <c r="AA13" s="10">
        <v>43951</v>
      </c>
      <c r="AB13" s="7" t="s">
        <v>74</v>
      </c>
      <c r="AC13" s="7" t="s">
        <v>48</v>
      </c>
      <c r="AD13" s="7" t="s">
        <v>185</v>
      </c>
      <c r="AE13" s="7">
        <v>42</v>
      </c>
      <c r="AF13" s="7" t="s">
        <v>186</v>
      </c>
      <c r="AG13" s="7" t="s">
        <v>51</v>
      </c>
      <c r="AH13" s="11" t="s">
        <v>52</v>
      </c>
      <c r="AI13" s="12">
        <v>1</v>
      </c>
      <c r="AJ13" s="13">
        <v>91.59</v>
      </c>
      <c r="AK13" s="13">
        <v>91.93</v>
      </c>
      <c r="AL13" s="13">
        <v>45.94</v>
      </c>
      <c r="AN13" s="38"/>
    </row>
    <row r="14" spans="1:60" s="26" customFormat="1" x14ac:dyDescent="0.25">
      <c r="A14" s="19">
        <v>2020</v>
      </c>
      <c r="B14" s="19">
        <v>0.9</v>
      </c>
      <c r="C14" s="20">
        <v>35.47</v>
      </c>
      <c r="D14" s="20">
        <v>64.47</v>
      </c>
      <c r="E14" s="20">
        <v>18.420000000000002</v>
      </c>
      <c r="F14" s="19">
        <v>0</v>
      </c>
      <c r="G14" s="19">
        <v>0</v>
      </c>
      <c r="H14" s="19">
        <v>0</v>
      </c>
      <c r="I14" s="19">
        <v>0</v>
      </c>
      <c r="J14" s="21">
        <f t="shared" si="0"/>
        <v>99.94</v>
      </c>
      <c r="K14" s="19">
        <v>11074097</v>
      </c>
      <c r="L14" s="19" t="s">
        <v>424</v>
      </c>
      <c r="M14" s="19" t="s">
        <v>425</v>
      </c>
      <c r="N14" s="19" t="s">
        <v>426</v>
      </c>
      <c r="O14" s="19" t="s">
        <v>276</v>
      </c>
      <c r="P14" s="19" t="s">
        <v>277</v>
      </c>
      <c r="Q14" s="19" t="s">
        <v>42</v>
      </c>
      <c r="R14" s="19" t="s">
        <v>278</v>
      </c>
      <c r="S14" s="31" t="s">
        <v>60</v>
      </c>
      <c r="T14" s="19">
        <v>46842</v>
      </c>
      <c r="U14" s="22">
        <v>45029</v>
      </c>
      <c r="V14" s="22">
        <v>45023</v>
      </c>
      <c r="W14" s="19" t="s">
        <v>45</v>
      </c>
      <c r="X14" s="19" t="s">
        <v>87</v>
      </c>
      <c r="Y14" s="19" t="s">
        <v>56</v>
      </c>
      <c r="Z14" s="22">
        <v>43775</v>
      </c>
      <c r="AA14" s="22">
        <v>43861</v>
      </c>
      <c r="AB14" s="19" t="s">
        <v>87</v>
      </c>
      <c r="AC14" s="19" t="s">
        <v>48</v>
      </c>
      <c r="AD14" s="19" t="s">
        <v>427</v>
      </c>
      <c r="AE14" s="19">
        <v>42</v>
      </c>
      <c r="AF14" s="19" t="s">
        <v>428</v>
      </c>
      <c r="AG14" s="19" t="s">
        <v>51</v>
      </c>
      <c r="AH14" s="23" t="s">
        <v>52</v>
      </c>
      <c r="AI14" s="24">
        <v>1</v>
      </c>
      <c r="AJ14" s="25">
        <v>42.62</v>
      </c>
      <c r="AK14" s="25">
        <v>11.78</v>
      </c>
      <c r="AL14" s="25">
        <v>3.98</v>
      </c>
      <c r="AM14" s="33" t="s">
        <v>2636</v>
      </c>
      <c r="AN14" s="36" t="s">
        <v>2665</v>
      </c>
    </row>
    <row r="15" spans="1:60" s="26" customFormat="1" x14ac:dyDescent="0.25">
      <c r="A15" s="19">
        <v>2018</v>
      </c>
      <c r="B15" s="19">
        <v>0.5</v>
      </c>
      <c r="C15" s="20">
        <v>35.47</v>
      </c>
      <c r="D15" s="20">
        <v>64.47</v>
      </c>
      <c r="E15" s="20">
        <v>18.420000000000002</v>
      </c>
      <c r="F15" s="19">
        <v>18.0531570986</v>
      </c>
      <c r="G15" s="19">
        <v>0</v>
      </c>
      <c r="H15" s="19">
        <v>0</v>
      </c>
      <c r="I15" s="19">
        <v>0</v>
      </c>
      <c r="J15" s="21">
        <f t="shared" si="0"/>
        <v>99.94</v>
      </c>
      <c r="K15" s="19">
        <v>17069003</v>
      </c>
      <c r="L15" s="19" t="s">
        <v>63</v>
      </c>
      <c r="M15" s="19">
        <v>41871</v>
      </c>
      <c r="N15" s="19">
        <v>173635</v>
      </c>
      <c r="O15" s="19" t="s">
        <v>40</v>
      </c>
      <c r="P15" s="19" t="s">
        <v>41</v>
      </c>
      <c r="Q15" s="19" t="s">
        <v>42</v>
      </c>
      <c r="R15" s="19" t="s">
        <v>43</v>
      </c>
      <c r="S15" s="31" t="s">
        <v>44</v>
      </c>
      <c r="T15" s="19">
        <v>46696</v>
      </c>
      <c r="U15" s="22">
        <v>44988</v>
      </c>
      <c r="V15" s="22">
        <v>44988</v>
      </c>
      <c r="W15" s="19" t="s">
        <v>64</v>
      </c>
      <c r="X15" s="19" t="s">
        <v>65</v>
      </c>
      <c r="Y15" s="19" t="s">
        <v>56</v>
      </c>
      <c r="Z15" s="22">
        <v>43229</v>
      </c>
      <c r="AA15" s="22">
        <v>43398</v>
      </c>
      <c r="AB15" s="19" t="s">
        <v>65</v>
      </c>
      <c r="AC15" s="19" t="s">
        <v>48</v>
      </c>
      <c r="AD15" s="19" t="s">
        <v>66</v>
      </c>
      <c r="AE15" s="19">
        <v>42</v>
      </c>
      <c r="AF15" s="19" t="s">
        <v>67</v>
      </c>
      <c r="AG15" s="19"/>
      <c r="AH15" s="23" t="s">
        <v>45</v>
      </c>
      <c r="AI15" s="24">
        <v>1</v>
      </c>
      <c r="AJ15" s="25">
        <v>41.476790475000001</v>
      </c>
      <c r="AK15" s="25">
        <v>25.248612157299998</v>
      </c>
      <c r="AL15" s="25">
        <v>0</v>
      </c>
      <c r="AM15" s="33" t="s">
        <v>2636</v>
      </c>
      <c r="AN15" s="36" t="s">
        <v>2665</v>
      </c>
    </row>
    <row r="16" spans="1:60" s="26" customFormat="1" x14ac:dyDescent="0.25">
      <c r="A16" s="19">
        <v>2020</v>
      </c>
      <c r="B16" s="19">
        <v>1</v>
      </c>
      <c r="C16" s="20">
        <v>35.47</v>
      </c>
      <c r="D16" s="20">
        <v>64.47</v>
      </c>
      <c r="E16" s="20">
        <v>18.420000000000002</v>
      </c>
      <c r="F16" s="19">
        <v>0</v>
      </c>
      <c r="G16" s="19">
        <v>0</v>
      </c>
      <c r="H16" s="19">
        <v>0</v>
      </c>
      <c r="I16" s="19">
        <v>0</v>
      </c>
      <c r="J16" s="21">
        <f t="shared" si="0"/>
        <v>99.94</v>
      </c>
      <c r="K16" s="19">
        <v>10682988</v>
      </c>
      <c r="L16" s="19" t="s">
        <v>273</v>
      </c>
      <c r="M16" s="19" t="s">
        <v>274</v>
      </c>
      <c r="N16" s="19" t="s">
        <v>275</v>
      </c>
      <c r="O16" s="19" t="s">
        <v>276</v>
      </c>
      <c r="P16" s="19" t="s">
        <v>277</v>
      </c>
      <c r="Q16" s="19" t="s">
        <v>42</v>
      </c>
      <c r="R16" s="19" t="s">
        <v>278</v>
      </c>
      <c r="S16" s="31" t="s">
        <v>60</v>
      </c>
      <c r="T16" s="19">
        <v>46162</v>
      </c>
      <c r="U16" s="22">
        <v>44985</v>
      </c>
      <c r="V16" s="22">
        <v>44984</v>
      </c>
      <c r="W16" s="19" t="s">
        <v>45</v>
      </c>
      <c r="X16" s="19" t="s">
        <v>87</v>
      </c>
      <c r="Y16" s="19" t="s">
        <v>56</v>
      </c>
      <c r="Z16" s="22">
        <v>43728</v>
      </c>
      <c r="AA16" s="22">
        <v>43795</v>
      </c>
      <c r="AB16" s="19" t="s">
        <v>87</v>
      </c>
      <c r="AC16" s="19" t="s">
        <v>48</v>
      </c>
      <c r="AD16" s="19" t="s">
        <v>279</v>
      </c>
      <c r="AE16" s="19">
        <v>42</v>
      </c>
      <c r="AF16" s="19" t="s">
        <v>280</v>
      </c>
      <c r="AG16" s="19" t="s">
        <v>51</v>
      </c>
      <c r="AH16" s="23" t="s">
        <v>52</v>
      </c>
      <c r="AI16" s="24">
        <v>1</v>
      </c>
      <c r="AJ16" s="25">
        <v>47.36</v>
      </c>
      <c r="AK16" s="25">
        <v>11.78</v>
      </c>
      <c r="AL16" s="25">
        <v>3.98</v>
      </c>
      <c r="AM16" s="33" t="s">
        <v>2636</v>
      </c>
      <c r="AN16" s="36" t="s">
        <v>2665</v>
      </c>
    </row>
    <row r="17" spans="1:40" x14ac:dyDescent="0.25">
      <c r="A17" s="7">
        <v>2019</v>
      </c>
      <c r="B17" s="7">
        <v>1</v>
      </c>
      <c r="C17" s="8">
        <v>35.47</v>
      </c>
      <c r="D17" s="8">
        <v>64.47</v>
      </c>
      <c r="E17" s="8">
        <v>18.420000000000002</v>
      </c>
      <c r="F17" s="7">
        <v>14.520527278399999</v>
      </c>
      <c r="G17" s="7">
        <v>0</v>
      </c>
      <c r="H17" s="7">
        <v>0</v>
      </c>
      <c r="I17" s="7">
        <v>0</v>
      </c>
      <c r="J17" s="9">
        <f t="shared" si="0"/>
        <v>99.94</v>
      </c>
      <c r="K17" s="7">
        <v>14126703</v>
      </c>
      <c r="L17" s="7" t="s">
        <v>254</v>
      </c>
      <c r="M17" s="7" t="s">
        <v>255</v>
      </c>
      <c r="N17" s="7">
        <v>179521</v>
      </c>
      <c r="O17" s="7" t="s">
        <v>69</v>
      </c>
      <c r="P17" s="7" t="s">
        <v>70</v>
      </c>
      <c r="Q17" s="7" t="s">
        <v>42</v>
      </c>
      <c r="R17" s="7" t="s">
        <v>71</v>
      </c>
      <c r="S17" s="30" t="s">
        <v>101</v>
      </c>
      <c r="T17" s="7">
        <v>43800</v>
      </c>
      <c r="U17" s="10">
        <v>45007</v>
      </c>
      <c r="V17" s="10">
        <v>45006</v>
      </c>
      <c r="W17" s="7" t="s">
        <v>256</v>
      </c>
      <c r="X17" s="7" t="s">
        <v>257</v>
      </c>
      <c r="Y17" s="7" t="s">
        <v>75</v>
      </c>
      <c r="Z17" s="10">
        <v>43507</v>
      </c>
      <c r="AA17" s="10">
        <v>43585</v>
      </c>
      <c r="AB17" s="7" t="s">
        <v>257</v>
      </c>
      <c r="AC17" s="7" t="s">
        <v>48</v>
      </c>
      <c r="AD17" s="7" t="s">
        <v>258</v>
      </c>
      <c r="AE17" s="7">
        <v>42</v>
      </c>
      <c r="AF17" s="7" t="s">
        <v>259</v>
      </c>
      <c r="AG17" s="7" t="s">
        <v>51</v>
      </c>
      <c r="AH17" s="11" t="s">
        <v>52</v>
      </c>
      <c r="AI17" s="12">
        <v>1</v>
      </c>
      <c r="AJ17" s="13">
        <v>32.761712160000002</v>
      </c>
      <c r="AK17" s="13">
        <v>57.9930202472</v>
      </c>
      <c r="AL17" s="13">
        <v>16.569571205599999</v>
      </c>
      <c r="AN17" s="38"/>
    </row>
    <row r="18" spans="1:40" s="26" customFormat="1" x14ac:dyDescent="0.25">
      <c r="A18" s="19">
        <v>2018</v>
      </c>
      <c r="B18" s="19">
        <v>0.9</v>
      </c>
      <c r="C18" s="20">
        <v>35.47</v>
      </c>
      <c r="D18" s="20">
        <v>64.47</v>
      </c>
      <c r="E18" s="20">
        <v>18.420000000000002</v>
      </c>
      <c r="F18" s="19">
        <v>0</v>
      </c>
      <c r="G18" s="19">
        <v>0</v>
      </c>
      <c r="H18" s="19">
        <v>0</v>
      </c>
      <c r="I18" s="19">
        <v>0</v>
      </c>
      <c r="J18" s="21">
        <f t="shared" si="0"/>
        <v>99.94</v>
      </c>
      <c r="K18" s="19">
        <v>17216387</v>
      </c>
      <c r="L18" s="19" t="s">
        <v>84</v>
      </c>
      <c r="M18" s="19" t="s">
        <v>85</v>
      </c>
      <c r="N18" s="19" t="s">
        <v>86</v>
      </c>
      <c r="O18" s="19" t="s">
        <v>40</v>
      </c>
      <c r="P18" s="19" t="s">
        <v>41</v>
      </c>
      <c r="Q18" s="19" t="s">
        <v>42</v>
      </c>
      <c r="R18" s="19" t="s">
        <v>43</v>
      </c>
      <c r="S18" s="31" t="s">
        <v>60</v>
      </c>
      <c r="T18" s="19">
        <v>43089</v>
      </c>
      <c r="U18" s="22">
        <v>45023</v>
      </c>
      <c r="V18" s="22">
        <v>45022</v>
      </c>
      <c r="W18" s="19" t="s">
        <v>45</v>
      </c>
      <c r="X18" s="19" t="s">
        <v>87</v>
      </c>
      <c r="Y18" s="19" t="s">
        <v>56</v>
      </c>
      <c r="Z18" s="22">
        <v>43292</v>
      </c>
      <c r="AA18" s="22">
        <v>43474</v>
      </c>
      <c r="AB18" s="19" t="s">
        <v>87</v>
      </c>
      <c r="AC18" s="19" t="s">
        <v>48</v>
      </c>
      <c r="AD18" s="19" t="s">
        <v>88</v>
      </c>
      <c r="AE18" s="19">
        <v>42</v>
      </c>
      <c r="AF18" s="19" t="s">
        <v>89</v>
      </c>
      <c r="AG18" s="19" t="s">
        <v>51</v>
      </c>
      <c r="AH18" s="23" t="s">
        <v>52</v>
      </c>
      <c r="AI18" s="24">
        <v>1</v>
      </c>
      <c r="AJ18" s="25">
        <v>42.62</v>
      </c>
      <c r="AK18" s="25">
        <v>12.61</v>
      </c>
      <c r="AL18" s="25">
        <v>4.26</v>
      </c>
      <c r="AM18" s="33" t="s">
        <v>2636</v>
      </c>
      <c r="AN18" s="36" t="s">
        <v>2665</v>
      </c>
    </row>
    <row r="19" spans="1:40" s="26" customFormat="1" ht="60" x14ac:dyDescent="0.25">
      <c r="A19" s="19">
        <v>2020</v>
      </c>
      <c r="B19" s="19">
        <v>1.4</v>
      </c>
      <c r="C19" s="20">
        <v>106.41</v>
      </c>
      <c r="D19" s="20">
        <v>193.41</v>
      </c>
      <c r="E19" s="20">
        <v>55.26</v>
      </c>
      <c r="F19" s="19">
        <v>0</v>
      </c>
      <c r="G19" s="19">
        <v>0</v>
      </c>
      <c r="H19" s="19">
        <v>0</v>
      </c>
      <c r="I19" s="19">
        <v>0</v>
      </c>
      <c r="J19" s="21">
        <f t="shared" si="0"/>
        <v>299.82</v>
      </c>
      <c r="K19" s="19">
        <v>11064293</v>
      </c>
      <c r="L19" s="19" t="s">
        <v>621</v>
      </c>
      <c r="M19" s="19">
        <v>10011</v>
      </c>
      <c r="N19" s="19">
        <v>74576802</v>
      </c>
      <c r="O19" s="19" t="s">
        <v>69</v>
      </c>
      <c r="P19" s="19" t="s">
        <v>70</v>
      </c>
      <c r="Q19" s="19" t="s">
        <v>42</v>
      </c>
      <c r="R19" s="19" t="s">
        <v>71</v>
      </c>
      <c r="S19" s="31" t="s">
        <v>101</v>
      </c>
      <c r="T19" s="19">
        <v>42843</v>
      </c>
      <c r="U19" s="22">
        <v>45028</v>
      </c>
      <c r="V19" s="22">
        <v>45026</v>
      </c>
      <c r="W19" s="19" t="s">
        <v>289</v>
      </c>
      <c r="X19" s="19" t="s">
        <v>74</v>
      </c>
      <c r="Y19" s="19" t="s">
        <v>75</v>
      </c>
      <c r="Z19" s="22">
        <v>43756</v>
      </c>
      <c r="AA19" s="22">
        <v>43909</v>
      </c>
      <c r="AB19" s="19" t="s">
        <v>74</v>
      </c>
      <c r="AC19" s="19" t="s">
        <v>48</v>
      </c>
      <c r="AD19" s="19" t="s">
        <v>622</v>
      </c>
      <c r="AE19" s="19">
        <v>42</v>
      </c>
      <c r="AF19" s="19" t="s">
        <v>623</v>
      </c>
      <c r="AG19" s="19" t="s">
        <v>51</v>
      </c>
      <c r="AH19" s="23" t="s">
        <v>52</v>
      </c>
      <c r="AI19" s="24">
        <v>3</v>
      </c>
      <c r="AJ19" s="25">
        <v>180.54</v>
      </c>
      <c r="AK19" s="25">
        <v>243.38</v>
      </c>
      <c r="AL19" s="25">
        <v>105.41</v>
      </c>
      <c r="AM19" s="33" t="s">
        <v>2636</v>
      </c>
      <c r="AN19" s="38" t="s">
        <v>2666</v>
      </c>
    </row>
    <row r="20" spans="1:40" s="26" customFormat="1" x14ac:dyDescent="0.25">
      <c r="A20" s="19">
        <v>2020</v>
      </c>
      <c r="B20" s="19">
        <v>2.2999999999999998</v>
      </c>
      <c r="C20" s="20">
        <v>141.88</v>
      </c>
      <c r="D20" s="20">
        <v>257.88</v>
      </c>
      <c r="E20" s="20">
        <v>73.680000000000007</v>
      </c>
      <c r="F20" s="19">
        <v>0</v>
      </c>
      <c r="G20" s="19">
        <v>0</v>
      </c>
      <c r="H20" s="19">
        <v>0</v>
      </c>
      <c r="I20" s="19">
        <v>0</v>
      </c>
      <c r="J20" s="20">
        <f t="shared" si="0"/>
        <v>399.76</v>
      </c>
      <c r="K20" s="19">
        <v>11020568</v>
      </c>
      <c r="L20" s="19" t="s">
        <v>654</v>
      </c>
      <c r="M20" s="19" t="s">
        <v>655</v>
      </c>
      <c r="N20" s="19" t="s">
        <v>656</v>
      </c>
      <c r="O20" s="19" t="s">
        <v>276</v>
      </c>
      <c r="P20" s="19" t="s">
        <v>646</v>
      </c>
      <c r="Q20" s="19">
        <v>1007</v>
      </c>
      <c r="R20" s="19" t="s">
        <v>139</v>
      </c>
      <c r="S20" s="31" t="s">
        <v>60</v>
      </c>
      <c r="T20" s="19">
        <v>42135</v>
      </c>
      <c r="U20" s="22">
        <v>45022</v>
      </c>
      <c r="V20" s="22">
        <v>45021</v>
      </c>
      <c r="W20" s="19" t="s">
        <v>45</v>
      </c>
      <c r="X20" s="19" t="s">
        <v>87</v>
      </c>
      <c r="Y20" s="19" t="s">
        <v>56</v>
      </c>
      <c r="Z20" s="22">
        <v>43754</v>
      </c>
      <c r="AA20" s="22">
        <v>43822</v>
      </c>
      <c r="AB20" s="19" t="s">
        <v>87</v>
      </c>
      <c r="AC20" s="19" t="s">
        <v>647</v>
      </c>
      <c r="AD20" s="19" t="s">
        <v>657</v>
      </c>
      <c r="AE20" s="19">
        <v>14</v>
      </c>
      <c r="AF20" s="19" t="s">
        <v>658</v>
      </c>
      <c r="AG20" s="19" t="s">
        <v>51</v>
      </c>
      <c r="AH20" s="23" t="s">
        <v>52</v>
      </c>
      <c r="AI20" s="24">
        <v>4</v>
      </c>
      <c r="AJ20" s="25">
        <v>108.93</v>
      </c>
      <c r="AK20" s="25">
        <v>2232.56</v>
      </c>
      <c r="AL20" s="25">
        <v>754.04</v>
      </c>
      <c r="AM20" s="33" t="s">
        <v>2636</v>
      </c>
      <c r="AN20" s="37" t="s">
        <v>2665</v>
      </c>
    </row>
    <row r="21" spans="1:40" s="26" customFormat="1" ht="45" x14ac:dyDescent="0.25">
      <c r="A21" s="19">
        <v>2020</v>
      </c>
      <c r="B21" s="19">
        <v>1.1000000000000001</v>
      </c>
      <c r="C21" s="20">
        <v>106.41</v>
      </c>
      <c r="D21" s="20">
        <v>193.41</v>
      </c>
      <c r="E21" s="20">
        <v>55.26</v>
      </c>
      <c r="F21" s="19">
        <v>0</v>
      </c>
      <c r="G21" s="19">
        <v>0</v>
      </c>
      <c r="H21" s="19">
        <v>0</v>
      </c>
      <c r="I21" s="19">
        <v>0</v>
      </c>
      <c r="J21" s="21">
        <f t="shared" si="0"/>
        <v>299.82</v>
      </c>
      <c r="K21" s="19">
        <v>10793361</v>
      </c>
      <c r="L21" s="19" t="s">
        <v>537</v>
      </c>
      <c r="M21" s="19">
        <v>4437</v>
      </c>
      <c r="N21" s="19">
        <v>64504004</v>
      </c>
      <c r="O21" s="19" t="s">
        <v>69</v>
      </c>
      <c r="P21" s="19" t="s">
        <v>538</v>
      </c>
      <c r="Q21" s="19">
        <v>15604</v>
      </c>
      <c r="R21" s="19" t="s">
        <v>539</v>
      </c>
      <c r="S21" s="31" t="s">
        <v>72</v>
      </c>
      <c r="T21" s="19">
        <v>42065</v>
      </c>
      <c r="U21" s="22">
        <v>44995</v>
      </c>
      <c r="V21" s="22">
        <v>44981</v>
      </c>
      <c r="W21" s="19" t="s">
        <v>248</v>
      </c>
      <c r="X21" s="19" t="s">
        <v>74</v>
      </c>
      <c r="Y21" s="19" t="s">
        <v>75</v>
      </c>
      <c r="Z21" s="22">
        <v>44158</v>
      </c>
      <c r="AA21" s="22">
        <v>44183</v>
      </c>
      <c r="AB21" s="19" t="s">
        <v>74</v>
      </c>
      <c r="AC21" s="19" t="s">
        <v>540</v>
      </c>
      <c r="AD21" s="19" t="s">
        <v>541</v>
      </c>
      <c r="AE21" s="19">
        <v>42</v>
      </c>
      <c r="AF21" s="19" t="s">
        <v>542</v>
      </c>
      <c r="AG21" s="19" t="s">
        <v>51</v>
      </c>
      <c r="AH21" s="23" t="s">
        <v>543</v>
      </c>
      <c r="AI21" s="24">
        <v>3</v>
      </c>
      <c r="AJ21" s="25">
        <v>167.2</v>
      </c>
      <c r="AK21" s="25">
        <v>473.44</v>
      </c>
      <c r="AL21" s="25">
        <v>135.27000000000001</v>
      </c>
      <c r="AM21" s="33" t="s">
        <v>2636</v>
      </c>
      <c r="AN21" s="38" t="s">
        <v>2667</v>
      </c>
    </row>
    <row r="22" spans="1:40" s="26" customFormat="1" x14ac:dyDescent="0.25">
      <c r="A22" s="19">
        <v>2018</v>
      </c>
      <c r="B22" s="19">
        <v>1.6</v>
      </c>
      <c r="C22" s="20">
        <v>35.47</v>
      </c>
      <c r="D22" s="20">
        <v>64.47</v>
      </c>
      <c r="E22" s="20">
        <v>18.420000000000002</v>
      </c>
      <c r="F22" s="19">
        <v>0</v>
      </c>
      <c r="G22" s="19">
        <v>0</v>
      </c>
      <c r="H22" s="19">
        <v>0</v>
      </c>
      <c r="I22" s="19">
        <v>0</v>
      </c>
      <c r="J22" s="21">
        <f t="shared" si="0"/>
        <v>99.94</v>
      </c>
      <c r="K22" s="19">
        <v>17009281</v>
      </c>
      <c r="L22" s="19" t="s">
        <v>90</v>
      </c>
      <c r="M22" s="19">
        <v>1336</v>
      </c>
      <c r="N22" s="19">
        <v>35539802</v>
      </c>
      <c r="O22" s="19" t="s">
        <v>69</v>
      </c>
      <c r="P22" s="19" t="s">
        <v>91</v>
      </c>
      <c r="Q22" s="19" t="s">
        <v>92</v>
      </c>
      <c r="R22" s="19" t="s">
        <v>93</v>
      </c>
      <c r="S22" s="31" t="s">
        <v>94</v>
      </c>
      <c r="T22" s="19">
        <v>42000</v>
      </c>
      <c r="U22" s="22">
        <v>44974</v>
      </c>
      <c r="V22" s="22">
        <v>44972</v>
      </c>
      <c r="W22" s="19" t="s">
        <v>95</v>
      </c>
      <c r="X22" s="19" t="s">
        <v>74</v>
      </c>
      <c r="Y22" s="19" t="s">
        <v>75</v>
      </c>
      <c r="Z22" s="22">
        <v>43085</v>
      </c>
      <c r="AA22" s="22">
        <v>43143</v>
      </c>
      <c r="AB22" s="19" t="s">
        <v>74</v>
      </c>
      <c r="AC22" s="19" t="s">
        <v>96</v>
      </c>
      <c r="AD22" s="19" t="s">
        <v>97</v>
      </c>
      <c r="AE22" s="19">
        <v>42</v>
      </c>
      <c r="AF22" s="19" t="s">
        <v>98</v>
      </c>
      <c r="AG22" s="19" t="s">
        <v>51</v>
      </c>
      <c r="AH22" s="23" t="s">
        <v>99</v>
      </c>
      <c r="AI22" s="24">
        <v>1</v>
      </c>
      <c r="AJ22" s="25">
        <v>216</v>
      </c>
      <c r="AK22" s="25">
        <v>418.16</v>
      </c>
      <c r="AL22" s="25">
        <v>176.17</v>
      </c>
      <c r="AM22" s="33" t="s">
        <v>2636</v>
      </c>
      <c r="AN22" s="36" t="s">
        <v>2665</v>
      </c>
    </row>
    <row r="23" spans="1:40" x14ac:dyDescent="0.25">
      <c r="A23" s="7">
        <v>2019</v>
      </c>
      <c r="B23" s="7">
        <v>1.2</v>
      </c>
      <c r="C23" s="8">
        <v>70.94</v>
      </c>
      <c r="D23" s="8">
        <v>128.94</v>
      </c>
      <c r="E23" s="8">
        <v>36.840000000000003</v>
      </c>
      <c r="F23" s="7">
        <v>11.7452684826</v>
      </c>
      <c r="G23" s="7">
        <v>0</v>
      </c>
      <c r="H23" s="7">
        <v>0</v>
      </c>
      <c r="I23" s="7">
        <v>0</v>
      </c>
      <c r="J23" s="9">
        <f t="shared" si="0"/>
        <v>199.88</v>
      </c>
      <c r="K23" s="7">
        <v>14007554</v>
      </c>
      <c r="L23" s="7" t="s">
        <v>212</v>
      </c>
      <c r="M23" s="7" t="s">
        <v>213</v>
      </c>
      <c r="N23" s="7" t="s">
        <v>214</v>
      </c>
      <c r="O23" s="7" t="s">
        <v>215</v>
      </c>
      <c r="P23" s="7" t="s">
        <v>45</v>
      </c>
      <c r="Q23" s="7">
        <v>1552</v>
      </c>
      <c r="R23" s="7" t="s">
        <v>45</v>
      </c>
      <c r="S23" s="30" t="s">
        <v>72</v>
      </c>
      <c r="T23" s="7">
        <v>41341</v>
      </c>
      <c r="U23" s="10">
        <v>44985</v>
      </c>
      <c r="V23" s="10">
        <v>44980</v>
      </c>
      <c r="W23" s="7" t="s">
        <v>216</v>
      </c>
      <c r="X23" s="7" t="s">
        <v>124</v>
      </c>
      <c r="Y23" s="7" t="s">
        <v>75</v>
      </c>
      <c r="Z23" s="10">
        <v>43698</v>
      </c>
      <c r="AA23" s="10">
        <v>43745</v>
      </c>
      <c r="AB23" s="7" t="s">
        <v>124</v>
      </c>
      <c r="AC23" s="7" t="s">
        <v>48</v>
      </c>
      <c r="AD23" s="7" t="s">
        <v>217</v>
      </c>
      <c r="AE23" s="7">
        <v>42</v>
      </c>
      <c r="AF23" s="7" t="s">
        <v>218</v>
      </c>
      <c r="AG23" s="7" t="s">
        <v>51</v>
      </c>
      <c r="AH23" s="11" t="s">
        <v>52</v>
      </c>
      <c r="AI23" s="12">
        <v>2</v>
      </c>
      <c r="AJ23" s="13">
        <v>149.36104579139999</v>
      </c>
      <c r="AK23" s="13">
        <v>85.498533340199998</v>
      </c>
      <c r="AL23" s="13">
        <v>24.429242633400001</v>
      </c>
      <c r="AN23" s="38"/>
    </row>
    <row r="24" spans="1:40" x14ac:dyDescent="0.25">
      <c r="A24" s="7">
        <v>2019</v>
      </c>
      <c r="B24" s="7">
        <v>0.5</v>
      </c>
      <c r="C24" s="8">
        <v>35.47</v>
      </c>
      <c r="D24" s="8">
        <v>64.47</v>
      </c>
      <c r="E24" s="8">
        <v>18.420000000000002</v>
      </c>
      <c r="F24" s="7">
        <v>0</v>
      </c>
      <c r="G24" s="7">
        <v>0</v>
      </c>
      <c r="H24" s="7">
        <v>0</v>
      </c>
      <c r="I24" s="7">
        <v>0</v>
      </c>
      <c r="J24" s="9">
        <f t="shared" si="0"/>
        <v>99.94</v>
      </c>
      <c r="K24" s="7">
        <v>14180401</v>
      </c>
      <c r="L24" s="7" t="s">
        <v>128</v>
      </c>
      <c r="M24" s="7">
        <v>9497</v>
      </c>
      <c r="N24" s="7" t="s">
        <v>129</v>
      </c>
      <c r="O24" s="7" t="s">
        <v>69</v>
      </c>
      <c r="P24" s="7" t="s">
        <v>70</v>
      </c>
      <c r="Q24" s="7" t="s">
        <v>42</v>
      </c>
      <c r="R24" s="7" t="s">
        <v>71</v>
      </c>
      <c r="S24" s="30" t="s">
        <v>72</v>
      </c>
      <c r="T24" s="7">
        <v>40183</v>
      </c>
      <c r="U24" s="10">
        <v>45016</v>
      </c>
      <c r="V24" s="10">
        <v>45014</v>
      </c>
      <c r="W24" s="7" t="s">
        <v>130</v>
      </c>
      <c r="X24" s="7" t="s">
        <v>74</v>
      </c>
      <c r="Y24" s="7" t="s">
        <v>75</v>
      </c>
      <c r="Z24" s="10">
        <v>43659</v>
      </c>
      <c r="AA24" s="10">
        <v>43690</v>
      </c>
      <c r="AB24" s="7" t="s">
        <v>74</v>
      </c>
      <c r="AC24" s="7" t="s">
        <v>48</v>
      </c>
      <c r="AD24" s="7" t="s">
        <v>131</v>
      </c>
      <c r="AE24" s="7">
        <v>42</v>
      </c>
      <c r="AF24" s="7" t="s">
        <v>132</v>
      </c>
      <c r="AG24" s="7" t="s">
        <v>51</v>
      </c>
      <c r="AH24" s="11" t="s">
        <v>52</v>
      </c>
      <c r="AI24" s="12">
        <v>1</v>
      </c>
      <c r="AJ24" s="13">
        <v>68.27</v>
      </c>
      <c r="AK24" s="13">
        <v>83.62</v>
      </c>
      <c r="AL24" s="13">
        <v>0</v>
      </c>
      <c r="AN24" s="38"/>
    </row>
    <row r="25" spans="1:40" s="26" customFormat="1" ht="45" x14ac:dyDescent="0.25">
      <c r="A25" s="19">
        <v>2019</v>
      </c>
      <c r="B25" s="19">
        <v>0.5</v>
      </c>
      <c r="C25" s="20">
        <v>35.47</v>
      </c>
      <c r="D25" s="20">
        <v>64.47</v>
      </c>
      <c r="E25" s="20">
        <v>18.420000000000002</v>
      </c>
      <c r="F25" s="19">
        <v>144</v>
      </c>
      <c r="G25" s="19">
        <v>0</v>
      </c>
      <c r="H25" s="19">
        <v>0</v>
      </c>
      <c r="I25" s="19">
        <v>0</v>
      </c>
      <c r="J25" s="21">
        <f t="shared" si="0"/>
        <v>99.94</v>
      </c>
      <c r="K25" s="19">
        <v>14287786</v>
      </c>
      <c r="L25" s="19" t="s">
        <v>154</v>
      </c>
      <c r="M25" s="19">
        <v>3413</v>
      </c>
      <c r="N25" s="19">
        <v>80543009</v>
      </c>
      <c r="O25" s="19" t="s">
        <v>69</v>
      </c>
      <c r="P25" s="19" t="s">
        <v>70</v>
      </c>
      <c r="Q25" s="19" t="s">
        <v>42</v>
      </c>
      <c r="R25" s="19" t="s">
        <v>71</v>
      </c>
      <c r="S25" s="31" t="s">
        <v>72</v>
      </c>
      <c r="T25" s="19">
        <v>40160</v>
      </c>
      <c r="U25" s="22">
        <v>45040</v>
      </c>
      <c r="V25" s="22">
        <v>45034</v>
      </c>
      <c r="W25" s="19" t="s">
        <v>155</v>
      </c>
      <c r="X25" s="19" t="s">
        <v>74</v>
      </c>
      <c r="Y25" s="19" t="s">
        <v>75</v>
      </c>
      <c r="Z25" s="22">
        <v>43424</v>
      </c>
      <c r="AA25" s="22">
        <v>43652</v>
      </c>
      <c r="AB25" s="19" t="s">
        <v>74</v>
      </c>
      <c r="AC25" s="19" t="s">
        <v>48</v>
      </c>
      <c r="AD25" s="19" t="s">
        <v>156</v>
      </c>
      <c r="AE25" s="19">
        <v>42</v>
      </c>
      <c r="AF25" s="19" t="s">
        <v>157</v>
      </c>
      <c r="AG25" s="19" t="s">
        <v>51</v>
      </c>
      <c r="AH25" s="23" t="s">
        <v>52</v>
      </c>
      <c r="AI25" s="24">
        <v>1</v>
      </c>
      <c r="AJ25" s="25">
        <v>75.55</v>
      </c>
      <c r="AK25" s="25">
        <v>89.73</v>
      </c>
      <c r="AL25" s="25">
        <v>43.74</v>
      </c>
      <c r="AM25" s="33" t="s">
        <v>2636</v>
      </c>
      <c r="AN25" s="38" t="s">
        <v>2648</v>
      </c>
    </row>
    <row r="26" spans="1:40" x14ac:dyDescent="0.25">
      <c r="A26" s="7">
        <v>2020</v>
      </c>
      <c r="B26" s="7">
        <v>1.2</v>
      </c>
      <c r="C26" s="8">
        <v>70.94</v>
      </c>
      <c r="D26" s="8">
        <v>128.94</v>
      </c>
      <c r="E26" s="8">
        <v>36.840000000000003</v>
      </c>
      <c r="F26" s="7">
        <v>17.9193569832</v>
      </c>
      <c r="G26" s="7">
        <v>0</v>
      </c>
      <c r="H26" s="7">
        <v>0</v>
      </c>
      <c r="I26" s="7">
        <v>0</v>
      </c>
      <c r="J26" s="9">
        <f t="shared" si="0"/>
        <v>199.88</v>
      </c>
      <c r="K26" s="7">
        <v>10871096</v>
      </c>
      <c r="L26" s="7" t="s">
        <v>790</v>
      </c>
      <c r="M26" s="7" t="s">
        <v>791</v>
      </c>
      <c r="N26" s="7" t="s">
        <v>792</v>
      </c>
      <c r="O26" s="7" t="s">
        <v>121</v>
      </c>
      <c r="P26" s="7" t="s">
        <v>41</v>
      </c>
      <c r="Q26" s="7">
        <v>1700</v>
      </c>
      <c r="R26" s="7" t="s">
        <v>122</v>
      </c>
      <c r="S26" s="30" t="s">
        <v>72</v>
      </c>
      <c r="T26" s="7">
        <v>40078</v>
      </c>
      <c r="U26" s="10">
        <v>45005</v>
      </c>
      <c r="V26" s="10">
        <v>44991</v>
      </c>
      <c r="W26" s="7" t="s">
        <v>123</v>
      </c>
      <c r="X26" s="7" t="s">
        <v>124</v>
      </c>
      <c r="Y26" s="7" t="s">
        <v>75</v>
      </c>
      <c r="Z26" s="10">
        <v>43755</v>
      </c>
      <c r="AA26" s="10">
        <v>43906</v>
      </c>
      <c r="AB26" s="7" t="s">
        <v>124</v>
      </c>
      <c r="AC26" s="7" t="s">
        <v>125</v>
      </c>
      <c r="AD26" s="7" t="s">
        <v>793</v>
      </c>
      <c r="AE26" s="7">
        <v>42</v>
      </c>
      <c r="AF26" s="7" t="s">
        <v>794</v>
      </c>
      <c r="AG26" s="7" t="s">
        <v>51</v>
      </c>
      <c r="AH26" s="11" t="s">
        <v>52</v>
      </c>
      <c r="AI26" s="12">
        <v>2</v>
      </c>
      <c r="AJ26" s="13">
        <v>127.7479201626</v>
      </c>
      <c r="AK26" s="13">
        <v>10.0662827346</v>
      </c>
      <c r="AL26" s="13">
        <v>2.8771710318000001</v>
      </c>
      <c r="AN26" s="38"/>
    </row>
    <row r="27" spans="1:40" x14ac:dyDescent="0.25">
      <c r="A27" s="7">
        <v>2019</v>
      </c>
      <c r="B27" s="7">
        <v>0.5</v>
      </c>
      <c r="C27" s="8">
        <v>35.47</v>
      </c>
      <c r="D27" s="8">
        <v>64.47</v>
      </c>
      <c r="E27" s="8">
        <v>18.420000000000002</v>
      </c>
      <c r="F27" s="7">
        <v>0</v>
      </c>
      <c r="G27" s="7">
        <v>0</v>
      </c>
      <c r="H27" s="7">
        <v>0</v>
      </c>
      <c r="I27" s="7">
        <v>0</v>
      </c>
      <c r="J27" s="9">
        <f t="shared" si="0"/>
        <v>99.94</v>
      </c>
      <c r="K27" s="7">
        <v>13962594</v>
      </c>
      <c r="L27" s="7" t="s">
        <v>224</v>
      </c>
      <c r="M27" s="7">
        <v>5291</v>
      </c>
      <c r="N27" s="7">
        <v>23648201</v>
      </c>
      <c r="O27" s="7" t="s">
        <v>69</v>
      </c>
      <c r="P27" s="7" t="s">
        <v>70</v>
      </c>
      <c r="Q27" s="7" t="s">
        <v>42</v>
      </c>
      <c r="R27" s="7" t="s">
        <v>71</v>
      </c>
      <c r="S27" s="30" t="s">
        <v>72</v>
      </c>
      <c r="T27" s="7">
        <v>39096</v>
      </c>
      <c r="U27" s="10">
        <v>44978</v>
      </c>
      <c r="V27" s="10">
        <v>44972</v>
      </c>
      <c r="W27" s="7" t="s">
        <v>151</v>
      </c>
      <c r="X27" s="7" t="s">
        <v>74</v>
      </c>
      <c r="Y27" s="7" t="s">
        <v>75</v>
      </c>
      <c r="Z27" s="10">
        <v>43563</v>
      </c>
      <c r="AA27" s="10">
        <v>43869</v>
      </c>
      <c r="AB27" s="7" t="s">
        <v>74</v>
      </c>
      <c r="AC27" s="7" t="s">
        <v>48</v>
      </c>
      <c r="AD27" s="7" t="s">
        <v>225</v>
      </c>
      <c r="AE27" s="7">
        <v>42</v>
      </c>
      <c r="AF27" s="7" t="s">
        <v>226</v>
      </c>
      <c r="AG27" s="7" t="s">
        <v>51</v>
      </c>
      <c r="AH27" s="11" t="s">
        <v>52</v>
      </c>
      <c r="AI27" s="12">
        <v>1</v>
      </c>
      <c r="AJ27" s="13">
        <v>72</v>
      </c>
      <c r="AK27" s="13">
        <v>94.23</v>
      </c>
      <c r="AL27" s="13">
        <v>48.24</v>
      </c>
      <c r="AN27" s="38"/>
    </row>
    <row r="28" spans="1:40" x14ac:dyDescent="0.25">
      <c r="A28" s="7">
        <v>2020</v>
      </c>
      <c r="B28" s="7">
        <v>0.5</v>
      </c>
      <c r="C28" s="8">
        <v>35.47</v>
      </c>
      <c r="D28" s="8">
        <v>64.47</v>
      </c>
      <c r="E28" s="8">
        <v>18.420000000000002</v>
      </c>
      <c r="F28" s="7">
        <v>5.4338084208000001</v>
      </c>
      <c r="G28" s="7">
        <v>0</v>
      </c>
      <c r="H28" s="7">
        <v>0</v>
      </c>
      <c r="I28" s="7">
        <v>0</v>
      </c>
      <c r="J28" s="9">
        <f t="shared" si="0"/>
        <v>99.94</v>
      </c>
      <c r="K28" s="7">
        <v>10996651</v>
      </c>
      <c r="L28" s="7" t="s">
        <v>268</v>
      </c>
      <c r="M28" s="7" t="s">
        <v>269</v>
      </c>
      <c r="N28" s="7" t="s">
        <v>270</v>
      </c>
      <c r="O28" s="7" t="s">
        <v>215</v>
      </c>
      <c r="P28" s="7" t="s">
        <v>70</v>
      </c>
      <c r="Q28" s="7" t="s">
        <v>42</v>
      </c>
      <c r="R28" s="7" t="s">
        <v>71</v>
      </c>
      <c r="S28" s="30" t="s">
        <v>72</v>
      </c>
      <c r="T28" s="7">
        <v>38716</v>
      </c>
      <c r="U28" s="10">
        <v>45019</v>
      </c>
      <c r="V28" s="10">
        <v>45008</v>
      </c>
      <c r="W28" s="7" t="s">
        <v>216</v>
      </c>
      <c r="X28" s="7" t="s">
        <v>124</v>
      </c>
      <c r="Y28" s="7" t="s">
        <v>75</v>
      </c>
      <c r="Z28" s="10">
        <v>43908</v>
      </c>
      <c r="AA28" s="10">
        <v>44130</v>
      </c>
      <c r="AB28" s="7" t="s">
        <v>124</v>
      </c>
      <c r="AC28" s="7" t="s">
        <v>48</v>
      </c>
      <c r="AD28" s="7" t="s">
        <v>271</v>
      </c>
      <c r="AE28" s="7">
        <v>42</v>
      </c>
      <c r="AF28" s="7" t="s">
        <v>272</v>
      </c>
      <c r="AG28" s="7" t="s">
        <v>51</v>
      </c>
      <c r="AH28" s="11" t="s">
        <v>52</v>
      </c>
      <c r="AI28" s="12">
        <v>1</v>
      </c>
      <c r="AJ28" s="13">
        <v>65.854400088600002</v>
      </c>
      <c r="AK28" s="13">
        <v>42.745450793400003</v>
      </c>
      <c r="AL28" s="13">
        <v>12.21080544</v>
      </c>
      <c r="AN28" s="38"/>
    </row>
    <row r="29" spans="1:40" x14ac:dyDescent="0.25">
      <c r="A29" s="7">
        <v>2019</v>
      </c>
      <c r="B29" s="7">
        <v>0.7</v>
      </c>
      <c r="C29" s="8">
        <v>35.47</v>
      </c>
      <c r="D29" s="8">
        <v>64.47</v>
      </c>
      <c r="E29" s="8">
        <v>18.420000000000002</v>
      </c>
      <c r="F29" s="7">
        <v>15.675621483600001</v>
      </c>
      <c r="G29" s="7">
        <v>0</v>
      </c>
      <c r="H29" s="7">
        <v>0</v>
      </c>
      <c r="I29" s="7">
        <v>0</v>
      </c>
      <c r="J29" s="9">
        <f t="shared" si="0"/>
        <v>99.94</v>
      </c>
      <c r="K29" s="7">
        <v>14226960</v>
      </c>
      <c r="L29" s="7" t="s">
        <v>227</v>
      </c>
      <c r="M29" s="7" t="s">
        <v>228</v>
      </c>
      <c r="N29" s="7" t="s">
        <v>229</v>
      </c>
      <c r="O29" s="7" t="s">
        <v>230</v>
      </c>
      <c r="P29" s="7" t="s">
        <v>45</v>
      </c>
      <c r="Q29" s="7" t="s">
        <v>42</v>
      </c>
      <c r="R29" s="7" t="s">
        <v>45</v>
      </c>
      <c r="S29" s="30" t="s">
        <v>72</v>
      </c>
      <c r="T29" s="7">
        <v>37957</v>
      </c>
      <c r="U29" s="10">
        <v>45027</v>
      </c>
      <c r="V29" s="10">
        <v>44980</v>
      </c>
      <c r="W29" s="7" t="s">
        <v>123</v>
      </c>
      <c r="X29" s="7" t="s">
        <v>124</v>
      </c>
      <c r="Y29" s="7" t="s">
        <v>75</v>
      </c>
      <c r="Z29" s="10">
        <v>43743</v>
      </c>
      <c r="AA29" s="10">
        <v>43857</v>
      </c>
      <c r="AB29" s="7" t="s">
        <v>124</v>
      </c>
      <c r="AC29" s="7" t="s">
        <v>48</v>
      </c>
      <c r="AD29" s="7" t="s">
        <v>231</v>
      </c>
      <c r="AE29" s="7">
        <v>42</v>
      </c>
      <c r="AF29" s="7" t="s">
        <v>232</v>
      </c>
      <c r="AG29" s="7" t="s">
        <v>51</v>
      </c>
      <c r="AH29" s="11" t="s">
        <v>52</v>
      </c>
      <c r="AI29" s="12">
        <v>1</v>
      </c>
      <c r="AJ29" s="13">
        <v>70.349502841200007</v>
      </c>
      <c r="AK29" s="13">
        <v>50.216937371999997</v>
      </c>
      <c r="AL29" s="13">
        <v>14.347696392</v>
      </c>
      <c r="AN29" s="38"/>
    </row>
    <row r="30" spans="1:40" s="26" customFormat="1" ht="60" x14ac:dyDescent="0.25">
      <c r="A30" s="19">
        <v>2020</v>
      </c>
      <c r="B30" s="19">
        <v>1</v>
      </c>
      <c r="C30" s="20">
        <v>141.88</v>
      </c>
      <c r="D30" s="20">
        <v>257.88</v>
      </c>
      <c r="E30" s="20">
        <v>73.680000000000007</v>
      </c>
      <c r="F30" s="19">
        <v>15.1261352388</v>
      </c>
      <c r="G30" s="19">
        <v>0</v>
      </c>
      <c r="H30" s="19">
        <v>0</v>
      </c>
      <c r="I30" s="19">
        <v>0</v>
      </c>
      <c r="J30" s="20">
        <f t="shared" si="0"/>
        <v>399.76</v>
      </c>
      <c r="K30" s="19">
        <v>10924033</v>
      </c>
      <c r="L30" s="19" t="s">
        <v>779</v>
      </c>
      <c r="M30" s="19" t="s">
        <v>780</v>
      </c>
      <c r="N30" s="19">
        <v>13697604</v>
      </c>
      <c r="O30" s="19" t="s">
        <v>385</v>
      </c>
      <c r="P30" s="19" t="s">
        <v>277</v>
      </c>
      <c r="Q30" s="19" t="s">
        <v>42</v>
      </c>
      <c r="R30" s="19" t="s">
        <v>139</v>
      </c>
      <c r="S30" s="31" t="s">
        <v>60</v>
      </c>
      <c r="T30" s="19">
        <v>37264</v>
      </c>
      <c r="U30" s="22">
        <v>45012</v>
      </c>
      <c r="V30" s="22">
        <v>45008</v>
      </c>
      <c r="W30" s="19" t="s">
        <v>768</v>
      </c>
      <c r="X30" s="19" t="s">
        <v>124</v>
      </c>
      <c r="Y30" s="19" t="s">
        <v>75</v>
      </c>
      <c r="Z30" s="22">
        <v>43857</v>
      </c>
      <c r="AA30" s="22">
        <v>44137</v>
      </c>
      <c r="AB30" s="19" t="s">
        <v>124</v>
      </c>
      <c r="AC30" s="19" t="s">
        <v>48</v>
      </c>
      <c r="AD30" s="19" t="s">
        <v>781</v>
      </c>
      <c r="AE30" s="19">
        <v>42</v>
      </c>
      <c r="AF30" s="19" t="s">
        <v>782</v>
      </c>
      <c r="AG30" s="19" t="s">
        <v>51</v>
      </c>
      <c r="AH30" s="23" t="s">
        <v>52</v>
      </c>
      <c r="AI30" s="24">
        <v>4</v>
      </c>
      <c r="AJ30" s="25">
        <v>101.6625870414</v>
      </c>
      <c r="AK30" s="25">
        <v>200.86774948799999</v>
      </c>
      <c r="AL30" s="25">
        <v>57.390785567999998</v>
      </c>
      <c r="AM30" s="33" t="s">
        <v>2636</v>
      </c>
      <c r="AN30" s="38" t="s">
        <v>2668</v>
      </c>
    </row>
    <row r="31" spans="1:40" x14ac:dyDescent="0.25">
      <c r="A31" s="7">
        <v>2019</v>
      </c>
      <c r="B31" s="7">
        <v>0.5</v>
      </c>
      <c r="C31" s="8">
        <v>35.47</v>
      </c>
      <c r="D31" s="8">
        <v>64.47</v>
      </c>
      <c r="E31" s="8">
        <v>18.420000000000002</v>
      </c>
      <c r="F31" s="7">
        <v>0</v>
      </c>
      <c r="G31" s="7">
        <v>0</v>
      </c>
      <c r="H31" s="7">
        <v>0</v>
      </c>
      <c r="I31" s="7">
        <v>0</v>
      </c>
      <c r="J31" s="9">
        <f t="shared" si="0"/>
        <v>99.94</v>
      </c>
      <c r="K31" s="7">
        <v>14094078</v>
      </c>
      <c r="L31" s="7" t="s">
        <v>150</v>
      </c>
      <c r="M31" s="7">
        <v>5291</v>
      </c>
      <c r="N31" s="7">
        <v>23838501</v>
      </c>
      <c r="O31" s="7" t="s">
        <v>69</v>
      </c>
      <c r="P31" s="7" t="s">
        <v>70</v>
      </c>
      <c r="Q31" s="7" t="s">
        <v>42</v>
      </c>
      <c r="R31" s="7" t="s">
        <v>71</v>
      </c>
      <c r="S31" s="30" t="s">
        <v>72</v>
      </c>
      <c r="T31" s="7">
        <v>37004</v>
      </c>
      <c r="U31" s="10">
        <v>45001</v>
      </c>
      <c r="V31" s="10">
        <v>44998</v>
      </c>
      <c r="W31" s="7" t="s">
        <v>151</v>
      </c>
      <c r="X31" s="7" t="s">
        <v>74</v>
      </c>
      <c r="Y31" s="7" t="s">
        <v>75</v>
      </c>
      <c r="Z31" s="10">
        <v>43637</v>
      </c>
      <c r="AA31" s="10">
        <v>43701</v>
      </c>
      <c r="AB31" s="7" t="s">
        <v>74</v>
      </c>
      <c r="AC31" s="7" t="s">
        <v>48</v>
      </c>
      <c r="AD31" s="7" t="s">
        <v>152</v>
      </c>
      <c r="AE31" s="7">
        <v>42</v>
      </c>
      <c r="AF31" s="7" t="s">
        <v>153</v>
      </c>
      <c r="AG31" s="7" t="s">
        <v>51</v>
      </c>
      <c r="AH31" s="11" t="s">
        <v>52</v>
      </c>
      <c r="AI31" s="12">
        <v>1</v>
      </c>
      <c r="AJ31" s="13">
        <v>72</v>
      </c>
      <c r="AK31" s="13">
        <v>94.23</v>
      </c>
      <c r="AL31" s="13">
        <v>48.24</v>
      </c>
      <c r="AN31" s="38"/>
    </row>
    <row r="32" spans="1:40" x14ac:dyDescent="0.25">
      <c r="A32" s="7">
        <v>2019</v>
      </c>
      <c r="B32" s="7">
        <v>0.7</v>
      </c>
      <c r="C32" s="8">
        <v>35.47</v>
      </c>
      <c r="D32" s="8">
        <v>64.47</v>
      </c>
      <c r="E32" s="8">
        <v>18.420000000000002</v>
      </c>
      <c r="F32" s="7">
        <v>0</v>
      </c>
      <c r="G32" s="7">
        <v>0</v>
      </c>
      <c r="H32" s="7">
        <v>0</v>
      </c>
      <c r="I32" s="7">
        <v>0</v>
      </c>
      <c r="J32" s="9">
        <f t="shared" si="0"/>
        <v>99.94</v>
      </c>
      <c r="K32" s="7">
        <v>14273253</v>
      </c>
      <c r="L32" s="7" t="s">
        <v>208</v>
      </c>
      <c r="M32" s="7">
        <v>5896</v>
      </c>
      <c r="N32" s="7">
        <v>202801</v>
      </c>
      <c r="O32" s="7" t="s">
        <v>69</v>
      </c>
      <c r="P32" s="7" t="s">
        <v>70</v>
      </c>
      <c r="Q32" s="7" t="s">
        <v>42</v>
      </c>
      <c r="R32" s="7" t="s">
        <v>71</v>
      </c>
      <c r="S32" s="30" t="s">
        <v>101</v>
      </c>
      <c r="T32" s="7">
        <v>36951</v>
      </c>
      <c r="U32" s="10">
        <v>45036</v>
      </c>
      <c r="V32" s="10">
        <v>45036</v>
      </c>
      <c r="W32" s="7" t="s">
        <v>209</v>
      </c>
      <c r="X32" s="7" t="s">
        <v>74</v>
      </c>
      <c r="Y32" s="7" t="s">
        <v>75</v>
      </c>
      <c r="Z32" s="10">
        <v>43409</v>
      </c>
      <c r="AA32" s="10">
        <v>43812</v>
      </c>
      <c r="AB32" s="7" t="s">
        <v>74</v>
      </c>
      <c r="AC32" s="7" t="s">
        <v>48</v>
      </c>
      <c r="AD32" s="7" t="s">
        <v>210</v>
      </c>
      <c r="AE32" s="7">
        <v>42</v>
      </c>
      <c r="AF32" s="7" t="s">
        <v>211</v>
      </c>
      <c r="AG32" s="7" t="s">
        <v>51</v>
      </c>
      <c r="AH32" s="11" t="s">
        <v>52</v>
      </c>
      <c r="AI32" s="12">
        <v>1</v>
      </c>
      <c r="AJ32" s="13">
        <v>69.94</v>
      </c>
      <c r="AK32" s="13">
        <v>64.39</v>
      </c>
      <c r="AL32" s="13">
        <v>18.399999999999999</v>
      </c>
      <c r="AN32" s="38"/>
    </row>
    <row r="33" spans="1:40" x14ac:dyDescent="0.25">
      <c r="A33" s="7">
        <v>2020</v>
      </c>
      <c r="B33" s="7">
        <v>0.4</v>
      </c>
      <c r="C33" s="8">
        <v>35.47</v>
      </c>
      <c r="D33" s="8">
        <v>64.47</v>
      </c>
      <c r="E33" s="8">
        <v>18.420000000000002</v>
      </c>
      <c r="F33" s="7">
        <v>5.8382913509999996</v>
      </c>
      <c r="G33" s="7">
        <v>0</v>
      </c>
      <c r="H33" s="7">
        <v>0</v>
      </c>
      <c r="I33" s="7">
        <v>0</v>
      </c>
      <c r="J33" s="9">
        <f t="shared" si="0"/>
        <v>99.94</v>
      </c>
      <c r="K33" s="7">
        <v>10705355</v>
      </c>
      <c r="L33" s="7" t="s">
        <v>636</v>
      </c>
      <c r="M33" s="7" t="s">
        <v>637</v>
      </c>
      <c r="N33" s="7">
        <v>48528604</v>
      </c>
      <c r="O33" s="7" t="s">
        <v>121</v>
      </c>
      <c r="P33" s="7" t="s">
        <v>41</v>
      </c>
      <c r="Q33" s="7">
        <v>1700</v>
      </c>
      <c r="R33" s="7" t="s">
        <v>122</v>
      </c>
      <c r="S33" s="30" t="s">
        <v>60</v>
      </c>
      <c r="T33" s="7">
        <v>36903</v>
      </c>
      <c r="U33" s="10">
        <v>44986</v>
      </c>
      <c r="V33" s="10">
        <v>44985</v>
      </c>
      <c r="W33" s="7" t="s">
        <v>123</v>
      </c>
      <c r="X33" s="7" t="s">
        <v>124</v>
      </c>
      <c r="Y33" s="7" t="s">
        <v>75</v>
      </c>
      <c r="Z33" s="10">
        <v>44085</v>
      </c>
      <c r="AA33" s="10">
        <v>44098</v>
      </c>
      <c r="AB33" s="7" t="s">
        <v>124</v>
      </c>
      <c r="AC33" s="7" t="s">
        <v>125</v>
      </c>
      <c r="AD33" s="7" t="s">
        <v>638</v>
      </c>
      <c r="AE33" s="7" t="s">
        <v>171</v>
      </c>
      <c r="AF33" s="7" t="s">
        <v>639</v>
      </c>
      <c r="AG33" s="7" t="s">
        <v>51</v>
      </c>
      <c r="AH33" s="11" t="s">
        <v>52</v>
      </c>
      <c r="AI33" s="12">
        <v>1</v>
      </c>
      <c r="AJ33" s="13">
        <v>39.860648008200002</v>
      </c>
      <c r="AK33" s="13">
        <v>5.0293254905999998</v>
      </c>
      <c r="AL33" s="13">
        <v>1.4347696392</v>
      </c>
      <c r="AN33" s="38"/>
    </row>
    <row r="34" spans="1:40" x14ac:dyDescent="0.25">
      <c r="A34" s="19">
        <v>2021</v>
      </c>
      <c r="B34" s="19">
        <v>0.9</v>
      </c>
      <c r="C34" s="20">
        <v>106.41</v>
      </c>
      <c r="D34" s="20">
        <v>193.41</v>
      </c>
      <c r="E34" s="20">
        <v>55.26</v>
      </c>
      <c r="F34" s="19">
        <v>12.683974150799999</v>
      </c>
      <c r="G34" s="19">
        <v>0</v>
      </c>
      <c r="H34" s="19">
        <v>0</v>
      </c>
      <c r="I34" s="19">
        <v>0</v>
      </c>
      <c r="J34" s="21">
        <f t="shared" si="0"/>
        <v>299.82</v>
      </c>
      <c r="K34" s="19">
        <v>7524840</v>
      </c>
      <c r="L34" s="19" t="s">
        <v>1278</v>
      </c>
      <c r="M34" s="19" t="s">
        <v>1279</v>
      </c>
      <c r="N34" s="19">
        <v>70092701</v>
      </c>
      <c r="O34" s="19" t="s">
        <v>121</v>
      </c>
      <c r="P34" s="19" t="s">
        <v>41</v>
      </c>
      <c r="Q34" s="19">
        <v>1700</v>
      </c>
      <c r="R34" s="19" t="s">
        <v>122</v>
      </c>
      <c r="S34" s="31" t="s">
        <v>60</v>
      </c>
      <c r="T34" s="19">
        <v>36874</v>
      </c>
      <c r="U34" s="22">
        <v>45002</v>
      </c>
      <c r="V34" s="22">
        <v>44995</v>
      </c>
      <c r="W34" s="19" t="s">
        <v>123</v>
      </c>
      <c r="X34" s="19" t="s">
        <v>124</v>
      </c>
      <c r="Y34" s="19" t="s">
        <v>75</v>
      </c>
      <c r="Z34" s="22">
        <v>44361</v>
      </c>
      <c r="AA34" s="22">
        <v>44400</v>
      </c>
      <c r="AB34" s="19" t="s">
        <v>124</v>
      </c>
      <c r="AC34" s="19" t="s">
        <v>125</v>
      </c>
      <c r="AD34" s="19" t="s">
        <v>1280</v>
      </c>
      <c r="AE34" s="19" t="s">
        <v>171</v>
      </c>
      <c r="AF34" s="19" t="s">
        <v>1281</v>
      </c>
      <c r="AG34" s="19" t="s">
        <v>51</v>
      </c>
      <c r="AH34" s="23" t="s">
        <v>52</v>
      </c>
      <c r="AI34" s="24">
        <v>3</v>
      </c>
      <c r="AJ34" s="25">
        <v>82.461095486999994</v>
      </c>
      <c r="AK34" s="25">
        <v>15.095608225199999</v>
      </c>
      <c r="AL34" s="25">
        <v>4.3119406710000003</v>
      </c>
      <c r="AM34" s="33" t="s">
        <v>2637</v>
      </c>
      <c r="AN34" s="38"/>
    </row>
    <row r="35" spans="1:40" s="26" customFormat="1" x14ac:dyDescent="0.25">
      <c r="A35" s="19">
        <v>2021</v>
      </c>
      <c r="B35" s="19">
        <v>1</v>
      </c>
      <c r="C35" s="20">
        <v>35.47</v>
      </c>
      <c r="D35" s="20">
        <v>64.47</v>
      </c>
      <c r="E35" s="20">
        <v>18.420000000000002</v>
      </c>
      <c r="F35" s="19">
        <v>8.2575571788000008</v>
      </c>
      <c r="G35" s="19">
        <v>0</v>
      </c>
      <c r="H35" s="19">
        <v>0</v>
      </c>
      <c r="I35" s="19">
        <v>0</v>
      </c>
      <c r="J35" s="21">
        <f t="shared" si="0"/>
        <v>99.94</v>
      </c>
      <c r="K35" s="19">
        <v>7728155</v>
      </c>
      <c r="L35" s="19" t="s">
        <v>1364</v>
      </c>
      <c r="M35" s="19" t="s">
        <v>1365</v>
      </c>
      <c r="N35" s="19">
        <v>23809404</v>
      </c>
      <c r="O35" s="19" t="s">
        <v>415</v>
      </c>
      <c r="P35" s="19" t="s">
        <v>41</v>
      </c>
      <c r="Q35" s="19" t="s">
        <v>42</v>
      </c>
      <c r="R35" s="19" t="s">
        <v>278</v>
      </c>
      <c r="S35" s="31" t="s">
        <v>845</v>
      </c>
      <c r="T35" s="19">
        <v>36810</v>
      </c>
      <c r="U35" s="22">
        <v>45021</v>
      </c>
      <c r="V35" s="22">
        <v>45019</v>
      </c>
      <c r="W35" s="19" t="s">
        <v>216</v>
      </c>
      <c r="X35" s="19" t="s">
        <v>124</v>
      </c>
      <c r="Y35" s="19" t="s">
        <v>75</v>
      </c>
      <c r="Z35" s="22">
        <v>44390</v>
      </c>
      <c r="AA35" s="22">
        <v>44424</v>
      </c>
      <c r="AB35" s="19" t="s">
        <v>124</v>
      </c>
      <c r="AC35" s="19" t="s">
        <v>48</v>
      </c>
      <c r="AD35" s="19" t="s">
        <v>1366</v>
      </c>
      <c r="AE35" s="19">
        <v>42</v>
      </c>
      <c r="AF35" s="19" t="s">
        <v>1367</v>
      </c>
      <c r="AG35" s="19" t="s">
        <v>51</v>
      </c>
      <c r="AH35" s="23" t="s">
        <v>52</v>
      </c>
      <c r="AI35" s="24">
        <v>1</v>
      </c>
      <c r="AJ35" s="25">
        <v>114.8884156836</v>
      </c>
      <c r="AK35" s="25">
        <v>50.216937371999997</v>
      </c>
      <c r="AL35" s="25">
        <v>14.347696392</v>
      </c>
      <c r="AM35" s="33" t="s">
        <v>2636</v>
      </c>
      <c r="AN35" s="27" t="s">
        <v>2638</v>
      </c>
    </row>
    <row r="36" spans="1:40" x14ac:dyDescent="0.25">
      <c r="A36" s="7">
        <v>2019</v>
      </c>
      <c r="B36" s="7">
        <v>0.5</v>
      </c>
      <c r="C36" s="8">
        <v>35.47</v>
      </c>
      <c r="D36" s="8">
        <v>64.47</v>
      </c>
      <c r="E36" s="8">
        <v>18.420000000000002</v>
      </c>
      <c r="F36" s="7">
        <v>0</v>
      </c>
      <c r="G36" s="7">
        <v>0</v>
      </c>
      <c r="H36" s="7">
        <v>0</v>
      </c>
      <c r="I36" s="7">
        <v>0</v>
      </c>
      <c r="J36" s="9">
        <f t="shared" si="0"/>
        <v>99.94</v>
      </c>
      <c r="K36" s="7">
        <v>14072315</v>
      </c>
      <c r="L36" s="7" t="s">
        <v>187</v>
      </c>
      <c r="M36" s="7">
        <v>1018</v>
      </c>
      <c r="N36" s="7">
        <v>3227451</v>
      </c>
      <c r="O36" s="7" t="s">
        <v>69</v>
      </c>
      <c r="P36" s="7" t="s">
        <v>70</v>
      </c>
      <c r="Q36" s="7" t="s">
        <v>42</v>
      </c>
      <c r="R36" s="7" t="s">
        <v>71</v>
      </c>
      <c r="S36" s="30" t="s">
        <v>72</v>
      </c>
      <c r="T36" s="7">
        <v>36714</v>
      </c>
      <c r="U36" s="10">
        <v>44998</v>
      </c>
      <c r="V36" s="10">
        <v>44988</v>
      </c>
      <c r="W36" s="7" t="s">
        <v>188</v>
      </c>
      <c r="X36" s="7" t="s">
        <v>74</v>
      </c>
      <c r="Y36" s="7" t="s">
        <v>75</v>
      </c>
      <c r="Z36" s="10">
        <v>43552</v>
      </c>
      <c r="AA36" s="10">
        <v>43655</v>
      </c>
      <c r="AB36" s="7" t="s">
        <v>74</v>
      </c>
      <c r="AC36" s="7" t="s">
        <v>48</v>
      </c>
      <c r="AD36" s="7" t="s">
        <v>189</v>
      </c>
      <c r="AE36" s="7">
        <v>42</v>
      </c>
      <c r="AF36" s="7" t="s">
        <v>190</v>
      </c>
      <c r="AG36" s="7" t="s">
        <v>51</v>
      </c>
      <c r="AH36" s="11" t="s">
        <v>52</v>
      </c>
      <c r="AI36" s="12">
        <v>1</v>
      </c>
      <c r="AJ36" s="13">
        <v>62</v>
      </c>
      <c r="AK36" s="13">
        <v>64.39</v>
      </c>
      <c r="AL36" s="13">
        <v>18.399999999999999</v>
      </c>
      <c r="AN36" s="38"/>
    </row>
    <row r="37" spans="1:40" x14ac:dyDescent="0.25">
      <c r="A37" s="7">
        <v>2021</v>
      </c>
      <c r="B37" s="7">
        <v>0.4</v>
      </c>
      <c r="C37" s="8">
        <v>35.47</v>
      </c>
      <c r="D37" s="8">
        <v>64.47</v>
      </c>
      <c r="E37" s="8">
        <v>18.420000000000002</v>
      </c>
      <c r="F37" s="7">
        <v>4.7698458749999997</v>
      </c>
      <c r="G37" s="7">
        <v>0</v>
      </c>
      <c r="H37" s="7">
        <v>0</v>
      </c>
      <c r="I37" s="7">
        <v>0</v>
      </c>
      <c r="J37" s="9">
        <f t="shared" si="0"/>
        <v>99.94</v>
      </c>
      <c r="K37" s="7">
        <v>7651558</v>
      </c>
      <c r="L37" s="7" t="s">
        <v>1336</v>
      </c>
      <c r="M37" s="7" t="s">
        <v>1337</v>
      </c>
      <c r="N37" s="7" t="s">
        <v>1338</v>
      </c>
      <c r="O37" s="7" t="s">
        <v>385</v>
      </c>
      <c r="P37" s="7" t="s">
        <v>277</v>
      </c>
      <c r="Q37" s="7" t="s">
        <v>42</v>
      </c>
      <c r="R37" s="7" t="s">
        <v>139</v>
      </c>
      <c r="S37" s="30" t="s">
        <v>60</v>
      </c>
      <c r="T37" s="7">
        <v>36640</v>
      </c>
      <c r="U37" s="10">
        <v>45014</v>
      </c>
      <c r="V37" s="10">
        <v>45014</v>
      </c>
      <c r="W37" s="7" t="s">
        <v>216</v>
      </c>
      <c r="X37" s="7" t="s">
        <v>124</v>
      </c>
      <c r="Y37" s="7" t="s">
        <v>75</v>
      </c>
      <c r="Z37" s="10">
        <v>44119</v>
      </c>
      <c r="AA37" s="10">
        <v>44170</v>
      </c>
      <c r="AB37" s="7" t="s">
        <v>124</v>
      </c>
      <c r="AC37" s="7" t="s">
        <v>125</v>
      </c>
      <c r="AD37" s="7" t="s">
        <v>1339</v>
      </c>
      <c r="AE37" s="7" t="s">
        <v>171</v>
      </c>
      <c r="AF37" s="7" t="s">
        <v>1340</v>
      </c>
      <c r="AG37" s="7" t="s">
        <v>51</v>
      </c>
      <c r="AH37" s="11" t="s">
        <v>52</v>
      </c>
      <c r="AI37" s="12">
        <v>1</v>
      </c>
      <c r="AJ37" s="13">
        <v>45.195243634800001</v>
      </c>
      <c r="AK37" s="13">
        <v>50.216937371999997</v>
      </c>
      <c r="AL37" s="13">
        <v>14.347696392</v>
      </c>
      <c r="AN37" s="38"/>
    </row>
    <row r="38" spans="1:40" x14ac:dyDescent="0.25">
      <c r="A38" s="7">
        <v>2019</v>
      </c>
      <c r="B38" s="7">
        <v>1</v>
      </c>
      <c r="C38" s="8">
        <v>35.47</v>
      </c>
      <c r="D38" s="8">
        <v>64.47</v>
      </c>
      <c r="E38" s="8">
        <v>18.420000000000002</v>
      </c>
      <c r="F38" s="7">
        <v>0</v>
      </c>
      <c r="G38" s="7">
        <v>0</v>
      </c>
      <c r="H38" s="7">
        <v>0</v>
      </c>
      <c r="I38" s="7">
        <v>0</v>
      </c>
      <c r="J38" s="9">
        <f t="shared" si="0"/>
        <v>99.94</v>
      </c>
      <c r="K38" s="7">
        <v>13986579</v>
      </c>
      <c r="L38" s="7" t="s">
        <v>260</v>
      </c>
      <c r="M38" s="7">
        <v>10690</v>
      </c>
      <c r="N38" s="7">
        <v>9251706</v>
      </c>
      <c r="O38" s="7" t="s">
        <v>69</v>
      </c>
      <c r="P38" s="7" t="s">
        <v>70</v>
      </c>
      <c r="Q38" s="7" t="s">
        <v>42</v>
      </c>
      <c r="R38" s="7" t="s">
        <v>71</v>
      </c>
      <c r="S38" s="30" t="s">
        <v>72</v>
      </c>
      <c r="T38" s="7">
        <v>36401</v>
      </c>
      <c r="U38" s="10">
        <v>44981</v>
      </c>
      <c r="V38" s="10">
        <v>44974</v>
      </c>
      <c r="W38" s="7" t="s">
        <v>261</v>
      </c>
      <c r="X38" s="7" t="s">
        <v>74</v>
      </c>
      <c r="Y38" s="7" t="s">
        <v>75</v>
      </c>
      <c r="Z38" s="10">
        <v>43636</v>
      </c>
      <c r="AA38" s="10">
        <v>43676</v>
      </c>
      <c r="AB38" s="7" t="s">
        <v>74</v>
      </c>
      <c r="AC38" s="7" t="s">
        <v>48</v>
      </c>
      <c r="AD38" s="7" t="s">
        <v>262</v>
      </c>
      <c r="AE38" s="7">
        <v>42</v>
      </c>
      <c r="AF38" s="7" t="s">
        <v>263</v>
      </c>
      <c r="AG38" s="7" t="s">
        <v>51</v>
      </c>
      <c r="AH38" s="11" t="s">
        <v>52</v>
      </c>
      <c r="AI38" s="12">
        <v>1</v>
      </c>
      <c r="AJ38" s="13">
        <v>114.36</v>
      </c>
      <c r="AK38" s="13">
        <v>64.39</v>
      </c>
      <c r="AL38" s="13">
        <v>18.399999999999999</v>
      </c>
      <c r="AN38" s="38"/>
    </row>
    <row r="39" spans="1:40" x14ac:dyDescent="0.25">
      <c r="A39" s="7">
        <v>2020</v>
      </c>
      <c r="B39" s="7">
        <v>0.4</v>
      </c>
      <c r="C39" s="8">
        <v>35.47</v>
      </c>
      <c r="D39" s="8">
        <v>64.47</v>
      </c>
      <c r="E39" s="8">
        <v>18.420000000000002</v>
      </c>
      <c r="F39" s="7">
        <v>6.9906861143999999</v>
      </c>
      <c r="G39" s="7">
        <v>0</v>
      </c>
      <c r="H39" s="7">
        <v>0</v>
      </c>
      <c r="I39" s="7">
        <v>0</v>
      </c>
      <c r="J39" s="9">
        <f t="shared" si="0"/>
        <v>99.94</v>
      </c>
      <c r="K39" s="7">
        <v>10698623</v>
      </c>
      <c r="L39" s="7" t="s">
        <v>715</v>
      </c>
      <c r="M39" s="7" t="s">
        <v>498</v>
      </c>
      <c r="N39" s="7">
        <v>18009703</v>
      </c>
      <c r="O39" s="7" t="s">
        <v>121</v>
      </c>
      <c r="P39" s="7" t="s">
        <v>41</v>
      </c>
      <c r="Q39" s="7">
        <v>1700</v>
      </c>
      <c r="R39" s="7" t="s">
        <v>122</v>
      </c>
      <c r="S39" s="30" t="s">
        <v>60</v>
      </c>
      <c r="T39" s="7">
        <v>36240</v>
      </c>
      <c r="U39" s="10">
        <v>44986</v>
      </c>
      <c r="V39" s="10">
        <v>44977</v>
      </c>
      <c r="W39" s="7" t="s">
        <v>318</v>
      </c>
      <c r="X39" s="7" t="s">
        <v>124</v>
      </c>
      <c r="Y39" s="7" t="s">
        <v>75</v>
      </c>
      <c r="Z39" s="10">
        <v>43793</v>
      </c>
      <c r="AA39" s="10">
        <v>43892</v>
      </c>
      <c r="AB39" s="7" t="s">
        <v>124</v>
      </c>
      <c r="AC39" s="7" t="s">
        <v>125</v>
      </c>
      <c r="AD39" s="7" t="s">
        <v>716</v>
      </c>
      <c r="AE39" s="7">
        <v>42</v>
      </c>
      <c r="AF39" s="7" t="s">
        <v>717</v>
      </c>
      <c r="AG39" s="7" t="s">
        <v>51</v>
      </c>
      <c r="AH39" s="11" t="s">
        <v>52</v>
      </c>
      <c r="AI39" s="12">
        <v>1</v>
      </c>
      <c r="AJ39" s="13">
        <v>41.638846550399997</v>
      </c>
      <c r="AK39" s="13">
        <v>5.0293254905999998</v>
      </c>
      <c r="AL39" s="13">
        <v>1.4347696392</v>
      </c>
      <c r="AN39" s="38"/>
    </row>
    <row r="40" spans="1:40" s="26" customFormat="1" x14ac:dyDescent="0.25">
      <c r="A40" s="19">
        <v>2021</v>
      </c>
      <c r="B40" s="19">
        <v>0.5</v>
      </c>
      <c r="C40" s="20">
        <v>35.47</v>
      </c>
      <c r="D40" s="20">
        <v>64.47</v>
      </c>
      <c r="E40" s="20">
        <v>18.420000000000002</v>
      </c>
      <c r="F40" s="19">
        <v>0</v>
      </c>
      <c r="G40" s="19">
        <v>0</v>
      </c>
      <c r="H40" s="19">
        <v>0</v>
      </c>
      <c r="I40" s="19">
        <v>0</v>
      </c>
      <c r="J40" s="21">
        <f t="shared" si="0"/>
        <v>99.94</v>
      </c>
      <c r="K40" s="19">
        <v>7399159</v>
      </c>
      <c r="L40" s="19" t="s">
        <v>1526</v>
      </c>
      <c r="M40" s="19">
        <v>2650</v>
      </c>
      <c r="N40" s="19" t="s">
        <v>1527</v>
      </c>
      <c r="O40" s="19" t="s">
        <v>869</v>
      </c>
      <c r="P40" s="19" t="s">
        <v>870</v>
      </c>
      <c r="Q40" s="19" t="s">
        <v>42</v>
      </c>
      <c r="R40" s="19" t="s">
        <v>871</v>
      </c>
      <c r="S40" s="31" t="s">
        <v>243</v>
      </c>
      <c r="T40" s="19">
        <v>35985</v>
      </c>
      <c r="U40" s="22">
        <v>44993</v>
      </c>
      <c r="V40" s="22">
        <v>44988</v>
      </c>
      <c r="W40" s="19" t="s">
        <v>130</v>
      </c>
      <c r="X40" s="19" t="s">
        <v>74</v>
      </c>
      <c r="Y40" s="19" t="s">
        <v>75</v>
      </c>
      <c r="Z40" s="22">
        <v>44264</v>
      </c>
      <c r="AA40" s="22">
        <v>44318</v>
      </c>
      <c r="AB40" s="19" t="s">
        <v>74</v>
      </c>
      <c r="AC40" s="19" t="s">
        <v>48</v>
      </c>
      <c r="AD40" s="19" t="s">
        <v>1528</v>
      </c>
      <c r="AE40" s="19">
        <v>42</v>
      </c>
      <c r="AF40" s="19" t="s">
        <v>1529</v>
      </c>
      <c r="AG40" s="19" t="s">
        <v>51</v>
      </c>
      <c r="AH40" s="23" t="s">
        <v>52</v>
      </c>
      <c r="AI40" s="24">
        <v>1</v>
      </c>
      <c r="AJ40" s="25">
        <v>74.5</v>
      </c>
      <c r="AK40" s="25">
        <v>101.18</v>
      </c>
      <c r="AL40" s="25">
        <v>55.19</v>
      </c>
      <c r="AM40" s="33" t="s">
        <v>2636</v>
      </c>
      <c r="AN40" s="27" t="s">
        <v>2639</v>
      </c>
    </row>
    <row r="41" spans="1:40" x14ac:dyDescent="0.25">
      <c r="A41" s="7">
        <v>2020</v>
      </c>
      <c r="B41" s="7">
        <v>0.4</v>
      </c>
      <c r="C41" s="8">
        <v>35.47</v>
      </c>
      <c r="D41" s="8">
        <v>64.47</v>
      </c>
      <c r="E41" s="8">
        <v>18.420000000000002</v>
      </c>
      <c r="F41" s="7">
        <v>5.7390785568</v>
      </c>
      <c r="G41" s="7">
        <v>0</v>
      </c>
      <c r="H41" s="7">
        <v>0</v>
      </c>
      <c r="I41" s="7">
        <v>0</v>
      </c>
      <c r="J41" s="9">
        <f t="shared" si="0"/>
        <v>99.94</v>
      </c>
      <c r="K41" s="7">
        <v>10496466</v>
      </c>
      <c r="L41" s="7" t="s">
        <v>327</v>
      </c>
      <c r="M41" s="7" t="s">
        <v>328</v>
      </c>
      <c r="N41" s="7">
        <v>36743403</v>
      </c>
      <c r="O41" s="7" t="s">
        <v>121</v>
      </c>
      <c r="P41" s="7" t="s">
        <v>45</v>
      </c>
      <c r="Q41" s="7">
        <v>1700</v>
      </c>
      <c r="R41" s="7" t="s">
        <v>45</v>
      </c>
      <c r="S41" s="30" t="s">
        <v>60</v>
      </c>
      <c r="T41" s="7">
        <v>35949</v>
      </c>
      <c r="U41" s="10">
        <v>44964</v>
      </c>
      <c r="V41" s="10">
        <v>44963</v>
      </c>
      <c r="W41" s="7" t="s">
        <v>123</v>
      </c>
      <c r="X41" s="7" t="s">
        <v>124</v>
      </c>
      <c r="Y41" s="7" t="s">
        <v>75</v>
      </c>
      <c r="Z41" s="10">
        <v>43838</v>
      </c>
      <c r="AA41" s="10">
        <v>44069</v>
      </c>
      <c r="AB41" s="7" t="s">
        <v>124</v>
      </c>
      <c r="AC41" s="7" t="s">
        <v>125</v>
      </c>
      <c r="AD41" s="7" t="s">
        <v>329</v>
      </c>
      <c r="AE41" s="7">
        <v>42</v>
      </c>
      <c r="AF41" s="7" t="s">
        <v>330</v>
      </c>
      <c r="AG41" s="7" t="s">
        <v>51</v>
      </c>
      <c r="AH41" s="11" t="s">
        <v>52</v>
      </c>
      <c r="AI41" s="12">
        <v>1</v>
      </c>
      <c r="AJ41" s="13">
        <v>39.105104421599997</v>
      </c>
      <c r="AK41" s="13">
        <v>5.0293254905999998</v>
      </c>
      <c r="AL41" s="13">
        <v>1.4347696392</v>
      </c>
      <c r="AN41" s="38"/>
    </row>
    <row r="42" spans="1:40" x14ac:dyDescent="0.25">
      <c r="A42" s="7">
        <v>2019</v>
      </c>
      <c r="B42" s="7">
        <v>0.5</v>
      </c>
      <c r="C42" s="8">
        <v>35.47</v>
      </c>
      <c r="D42" s="8">
        <v>64.47</v>
      </c>
      <c r="E42" s="8">
        <v>18.420000000000002</v>
      </c>
      <c r="F42" s="7">
        <v>6.4488316230000002</v>
      </c>
      <c r="G42" s="7">
        <v>0</v>
      </c>
      <c r="H42" s="7">
        <v>0</v>
      </c>
      <c r="I42" s="7">
        <v>0</v>
      </c>
      <c r="J42" s="9">
        <f t="shared" si="0"/>
        <v>99.94</v>
      </c>
      <c r="K42" s="7">
        <v>14291879</v>
      </c>
      <c r="L42" s="7" t="s">
        <v>133</v>
      </c>
      <c r="M42" s="7" t="s">
        <v>134</v>
      </c>
      <c r="N42" s="7">
        <v>58321901</v>
      </c>
      <c r="O42" s="7" t="s">
        <v>121</v>
      </c>
      <c r="P42" s="7" t="s">
        <v>41</v>
      </c>
      <c r="Q42" s="7">
        <v>1700</v>
      </c>
      <c r="R42" s="7" t="s">
        <v>122</v>
      </c>
      <c r="S42" s="30" t="s">
        <v>72</v>
      </c>
      <c r="T42" s="7">
        <v>35935</v>
      </c>
      <c r="U42" s="10">
        <v>45040</v>
      </c>
      <c r="V42" s="10">
        <v>45022</v>
      </c>
      <c r="W42" s="7" t="s">
        <v>123</v>
      </c>
      <c r="X42" s="7" t="s">
        <v>124</v>
      </c>
      <c r="Y42" s="7" t="s">
        <v>75</v>
      </c>
      <c r="Z42" s="10">
        <v>43674</v>
      </c>
      <c r="AA42" s="10">
        <v>43707</v>
      </c>
      <c r="AB42" s="7" t="s">
        <v>124</v>
      </c>
      <c r="AC42" s="7" t="s">
        <v>125</v>
      </c>
      <c r="AD42" s="7" t="s">
        <v>135</v>
      </c>
      <c r="AE42" s="7">
        <v>42</v>
      </c>
      <c r="AF42" s="7" t="s">
        <v>136</v>
      </c>
      <c r="AG42" s="7" t="s">
        <v>51</v>
      </c>
      <c r="AH42" s="11" t="s">
        <v>52</v>
      </c>
      <c r="AI42" s="12">
        <v>1</v>
      </c>
      <c r="AJ42" s="13">
        <v>44.584703362799999</v>
      </c>
      <c r="AK42" s="13">
        <v>5.0293254905999998</v>
      </c>
      <c r="AL42" s="13">
        <v>1.4347696392</v>
      </c>
      <c r="AN42" s="38"/>
    </row>
    <row r="43" spans="1:40" s="26" customFormat="1" x14ac:dyDescent="0.25">
      <c r="A43" s="19">
        <v>2021</v>
      </c>
      <c r="B43" s="19">
        <v>0.4</v>
      </c>
      <c r="C43" s="20">
        <v>35.47</v>
      </c>
      <c r="D43" s="20">
        <v>64.47</v>
      </c>
      <c r="E43" s="20">
        <v>18.420000000000002</v>
      </c>
      <c r="F43" s="19">
        <v>12.790818698400001</v>
      </c>
      <c r="G43" s="19">
        <v>0</v>
      </c>
      <c r="H43" s="19">
        <v>0</v>
      </c>
      <c r="I43" s="19">
        <v>0</v>
      </c>
      <c r="J43" s="21">
        <f t="shared" si="0"/>
        <v>99.94</v>
      </c>
      <c r="K43" s="19">
        <v>7178162</v>
      </c>
      <c r="L43" s="19" t="s">
        <v>1128</v>
      </c>
      <c r="M43" s="19" t="s">
        <v>1129</v>
      </c>
      <c r="N43" s="19" t="s">
        <v>1130</v>
      </c>
      <c r="O43" s="19" t="s">
        <v>415</v>
      </c>
      <c r="P43" s="19" t="s">
        <v>41</v>
      </c>
      <c r="Q43" s="19" t="s">
        <v>42</v>
      </c>
      <c r="R43" s="19" t="s">
        <v>278</v>
      </c>
      <c r="S43" s="31" t="s">
        <v>842</v>
      </c>
      <c r="T43" s="19">
        <v>35840</v>
      </c>
      <c r="U43" s="22">
        <v>44973</v>
      </c>
      <c r="V43" s="22">
        <v>44970</v>
      </c>
      <c r="W43" s="19" t="s">
        <v>123</v>
      </c>
      <c r="X43" s="19" t="s">
        <v>124</v>
      </c>
      <c r="Y43" s="19" t="s">
        <v>75</v>
      </c>
      <c r="Z43" s="22">
        <v>44274</v>
      </c>
      <c r="AA43" s="22">
        <v>44316</v>
      </c>
      <c r="AB43" s="19" t="s">
        <v>124</v>
      </c>
      <c r="AC43" s="19" t="s">
        <v>48</v>
      </c>
      <c r="AD43" s="19" t="s">
        <v>1131</v>
      </c>
      <c r="AE43" s="19">
        <v>42</v>
      </c>
      <c r="AF43" s="19" t="s">
        <v>1132</v>
      </c>
      <c r="AG43" s="19" t="s">
        <v>51</v>
      </c>
      <c r="AH43" s="23" t="s">
        <v>52</v>
      </c>
      <c r="AI43" s="24">
        <v>1</v>
      </c>
      <c r="AJ43" s="25">
        <v>48.171627460800003</v>
      </c>
      <c r="AK43" s="25">
        <v>50.216937371999997</v>
      </c>
      <c r="AL43" s="25">
        <v>14.347696392</v>
      </c>
      <c r="AM43" s="33" t="s">
        <v>2636</v>
      </c>
      <c r="AN43" s="27" t="s">
        <v>2640</v>
      </c>
    </row>
    <row r="44" spans="1:40" x14ac:dyDescent="0.25">
      <c r="A44" s="7">
        <v>2020</v>
      </c>
      <c r="B44" s="7">
        <v>0.6</v>
      </c>
      <c r="C44" s="8">
        <v>70.94</v>
      </c>
      <c r="D44" s="8">
        <v>128.94</v>
      </c>
      <c r="E44" s="8">
        <v>36.840000000000003</v>
      </c>
      <c r="F44" s="7">
        <v>0</v>
      </c>
      <c r="G44" s="7">
        <v>0</v>
      </c>
      <c r="H44" s="7">
        <v>0</v>
      </c>
      <c r="I44" s="7">
        <v>0</v>
      </c>
      <c r="J44" s="9">
        <f t="shared" si="0"/>
        <v>199.88</v>
      </c>
      <c r="K44" s="7">
        <v>10602616</v>
      </c>
      <c r="L44" s="7" t="s">
        <v>682</v>
      </c>
      <c r="M44" s="7">
        <v>7392</v>
      </c>
      <c r="N44" s="7" t="s">
        <v>683</v>
      </c>
      <c r="O44" s="7" t="s">
        <v>284</v>
      </c>
      <c r="P44" s="7" t="s">
        <v>277</v>
      </c>
      <c r="Q44" s="7" t="s">
        <v>42</v>
      </c>
      <c r="R44" s="7" t="s">
        <v>139</v>
      </c>
      <c r="S44" s="30" t="s">
        <v>60</v>
      </c>
      <c r="T44" s="7">
        <v>35751</v>
      </c>
      <c r="U44" s="10">
        <v>44977</v>
      </c>
      <c r="V44" s="10">
        <v>44922</v>
      </c>
      <c r="W44" s="7" t="s">
        <v>684</v>
      </c>
      <c r="X44" s="7" t="s">
        <v>74</v>
      </c>
      <c r="Y44" s="7" t="s">
        <v>75</v>
      </c>
      <c r="Z44" s="10">
        <v>43709</v>
      </c>
      <c r="AA44" s="10">
        <v>43998</v>
      </c>
      <c r="AB44" s="7" t="s">
        <v>74</v>
      </c>
      <c r="AC44" s="7" t="s">
        <v>48</v>
      </c>
      <c r="AD44" s="7" t="s">
        <v>685</v>
      </c>
      <c r="AE44" s="7">
        <v>1</v>
      </c>
      <c r="AF44" s="7" t="s">
        <v>686</v>
      </c>
      <c r="AG44" s="7" t="s">
        <v>51</v>
      </c>
      <c r="AH44" s="11" t="s">
        <v>52</v>
      </c>
      <c r="AI44" s="12">
        <v>2</v>
      </c>
      <c r="AJ44" s="13">
        <v>86.4</v>
      </c>
      <c r="AK44" s="13">
        <v>155.81</v>
      </c>
      <c r="AL44" s="13">
        <v>63.83</v>
      </c>
      <c r="AN44" s="38"/>
    </row>
    <row r="45" spans="1:40" x14ac:dyDescent="0.25">
      <c r="A45" s="7">
        <v>2020</v>
      </c>
      <c r="B45" s="7">
        <v>0.9</v>
      </c>
      <c r="C45" s="8">
        <v>35.47</v>
      </c>
      <c r="D45" s="8">
        <v>64.47</v>
      </c>
      <c r="E45" s="8">
        <v>18.420000000000002</v>
      </c>
      <c r="F45" s="7">
        <v>0</v>
      </c>
      <c r="G45" s="7">
        <v>0</v>
      </c>
      <c r="H45" s="7">
        <v>0</v>
      </c>
      <c r="I45" s="7">
        <v>0</v>
      </c>
      <c r="J45" s="9">
        <f t="shared" si="0"/>
        <v>99.94</v>
      </c>
      <c r="K45" s="7">
        <v>10602900</v>
      </c>
      <c r="L45" s="7" t="s">
        <v>678</v>
      </c>
      <c r="M45" s="7">
        <v>8053</v>
      </c>
      <c r="N45" s="7" t="s">
        <v>679</v>
      </c>
      <c r="O45" s="7" t="s">
        <v>284</v>
      </c>
      <c r="P45" s="7" t="s">
        <v>277</v>
      </c>
      <c r="Q45" s="7" t="s">
        <v>42</v>
      </c>
      <c r="R45" s="7" t="s">
        <v>139</v>
      </c>
      <c r="S45" s="30" t="s">
        <v>60</v>
      </c>
      <c r="T45" s="7">
        <v>35658</v>
      </c>
      <c r="U45" s="10">
        <v>44977</v>
      </c>
      <c r="V45" s="10">
        <v>44967</v>
      </c>
      <c r="W45" s="7" t="s">
        <v>452</v>
      </c>
      <c r="X45" s="7" t="s">
        <v>74</v>
      </c>
      <c r="Y45" s="7" t="s">
        <v>75</v>
      </c>
      <c r="Z45" s="10">
        <v>43769</v>
      </c>
      <c r="AA45" s="10">
        <v>43994</v>
      </c>
      <c r="AB45" s="7" t="s">
        <v>74</v>
      </c>
      <c r="AC45" s="7" t="s">
        <v>48</v>
      </c>
      <c r="AD45" s="7" t="s">
        <v>680</v>
      </c>
      <c r="AE45" s="7">
        <v>42</v>
      </c>
      <c r="AF45" s="7" t="s">
        <v>681</v>
      </c>
      <c r="AG45" s="7" t="s">
        <v>51</v>
      </c>
      <c r="AH45" s="11" t="s">
        <v>52</v>
      </c>
      <c r="AI45" s="12">
        <v>1</v>
      </c>
      <c r="AJ45" s="13">
        <v>117.72</v>
      </c>
      <c r="AK45" s="13">
        <v>75.88</v>
      </c>
      <c r="AL45" s="13">
        <v>29.89</v>
      </c>
      <c r="AN45" s="38"/>
    </row>
    <row r="46" spans="1:40" x14ac:dyDescent="0.25">
      <c r="A46" s="7">
        <v>2021</v>
      </c>
      <c r="B46" s="7">
        <v>0.5</v>
      </c>
      <c r="C46" s="8">
        <v>35.47</v>
      </c>
      <c r="D46" s="8">
        <v>64.47</v>
      </c>
      <c r="E46" s="8">
        <v>18.420000000000002</v>
      </c>
      <c r="F46" s="7">
        <v>0</v>
      </c>
      <c r="G46" s="7">
        <v>0</v>
      </c>
      <c r="H46" s="7">
        <v>0</v>
      </c>
      <c r="I46" s="7">
        <v>0</v>
      </c>
      <c r="J46" s="9">
        <f t="shared" si="0"/>
        <v>99.94</v>
      </c>
      <c r="K46" s="7">
        <v>7700000</v>
      </c>
      <c r="L46" s="7" t="s">
        <v>1544</v>
      </c>
      <c r="M46" s="7">
        <v>10359</v>
      </c>
      <c r="N46" s="7" t="s">
        <v>1545</v>
      </c>
      <c r="O46" s="7" t="s">
        <v>69</v>
      </c>
      <c r="P46" s="7" t="s">
        <v>70</v>
      </c>
      <c r="Q46" s="7" t="s">
        <v>42</v>
      </c>
      <c r="R46" s="7" t="s">
        <v>71</v>
      </c>
      <c r="S46" s="30" t="s">
        <v>94</v>
      </c>
      <c r="T46" s="7">
        <v>35409</v>
      </c>
      <c r="U46" s="10">
        <v>45019</v>
      </c>
      <c r="V46" s="10">
        <v>44998</v>
      </c>
      <c r="W46" s="7" t="s">
        <v>115</v>
      </c>
      <c r="X46" s="7" t="s">
        <v>74</v>
      </c>
      <c r="Y46" s="7" t="s">
        <v>75</v>
      </c>
      <c r="Z46" s="10">
        <v>44345</v>
      </c>
      <c r="AA46" s="10">
        <v>44356</v>
      </c>
      <c r="AB46" s="7" t="s">
        <v>74</v>
      </c>
      <c r="AC46" s="7" t="s">
        <v>48</v>
      </c>
      <c r="AD46" s="7" t="s">
        <v>1546</v>
      </c>
      <c r="AE46" s="7">
        <v>46</v>
      </c>
      <c r="AF46" s="7" t="s">
        <v>1547</v>
      </c>
      <c r="AG46" s="7" t="s">
        <v>51</v>
      </c>
      <c r="AH46" s="11" t="s">
        <v>52</v>
      </c>
      <c r="AI46" s="12">
        <v>1</v>
      </c>
      <c r="AJ46" s="13">
        <v>61.7</v>
      </c>
      <c r="AK46" s="13">
        <v>75.099999999999994</v>
      </c>
      <c r="AL46" s="13">
        <v>29.11</v>
      </c>
      <c r="AN46" s="38"/>
    </row>
    <row r="47" spans="1:40" x14ac:dyDescent="0.25">
      <c r="A47" s="7">
        <v>2021</v>
      </c>
      <c r="B47" s="7">
        <v>0.4</v>
      </c>
      <c r="C47" s="8">
        <v>35.47</v>
      </c>
      <c r="D47" s="8">
        <v>64.47</v>
      </c>
      <c r="E47" s="8">
        <v>18.420000000000002</v>
      </c>
      <c r="F47" s="7">
        <v>0</v>
      </c>
      <c r="G47" s="7">
        <v>0</v>
      </c>
      <c r="H47" s="7">
        <v>0</v>
      </c>
      <c r="I47" s="7">
        <v>0</v>
      </c>
      <c r="J47" s="9">
        <f t="shared" si="0"/>
        <v>99.94</v>
      </c>
      <c r="K47" s="7">
        <v>7639324</v>
      </c>
      <c r="L47" s="7" t="s">
        <v>1250</v>
      </c>
      <c r="M47" s="7">
        <v>4627</v>
      </c>
      <c r="N47" s="7">
        <v>12993901</v>
      </c>
      <c r="O47" s="7" t="s">
        <v>284</v>
      </c>
      <c r="P47" s="7" t="s">
        <v>277</v>
      </c>
      <c r="Q47" s="7" t="s">
        <v>42</v>
      </c>
      <c r="R47" s="7" t="s">
        <v>139</v>
      </c>
      <c r="S47" s="30" t="s">
        <v>60</v>
      </c>
      <c r="T47" s="7">
        <v>35364</v>
      </c>
      <c r="U47" s="10">
        <v>45014</v>
      </c>
      <c r="V47" s="10">
        <v>44999</v>
      </c>
      <c r="W47" s="7" t="s">
        <v>130</v>
      </c>
      <c r="X47" s="7" t="s">
        <v>74</v>
      </c>
      <c r="Y47" s="7" t="s">
        <v>75</v>
      </c>
      <c r="Z47" s="10">
        <v>44143</v>
      </c>
      <c r="AA47" s="10">
        <v>44279</v>
      </c>
      <c r="AB47" s="7" t="s">
        <v>74</v>
      </c>
      <c r="AC47" s="7" t="s">
        <v>48</v>
      </c>
      <c r="AD47" s="7" t="s">
        <v>1251</v>
      </c>
      <c r="AE47" s="7">
        <v>42</v>
      </c>
      <c r="AF47" s="7" t="s">
        <v>1252</v>
      </c>
      <c r="AG47" s="7" t="s">
        <v>51</v>
      </c>
      <c r="AH47" s="11" t="s">
        <v>52</v>
      </c>
      <c r="AI47" s="12">
        <v>1</v>
      </c>
      <c r="AJ47" s="13">
        <v>57.2</v>
      </c>
      <c r="AK47" s="13">
        <v>91.98</v>
      </c>
      <c r="AL47" s="13">
        <v>45.99</v>
      </c>
      <c r="AN47" s="38"/>
    </row>
    <row r="48" spans="1:40" x14ac:dyDescent="0.25">
      <c r="A48" s="7">
        <v>2020</v>
      </c>
      <c r="B48" s="7">
        <v>1.7</v>
      </c>
      <c r="C48" s="8">
        <v>35.47</v>
      </c>
      <c r="D48" s="8">
        <v>64.47</v>
      </c>
      <c r="E48" s="8">
        <v>18.420000000000002</v>
      </c>
      <c r="F48" s="7">
        <v>0</v>
      </c>
      <c r="G48" s="7">
        <v>0</v>
      </c>
      <c r="H48" s="7">
        <v>0</v>
      </c>
      <c r="I48" s="7">
        <v>0</v>
      </c>
      <c r="J48" s="9">
        <f t="shared" si="0"/>
        <v>99.94</v>
      </c>
      <c r="K48" s="7">
        <v>10601161</v>
      </c>
      <c r="L48" s="7" t="s">
        <v>577</v>
      </c>
      <c r="M48" s="7">
        <v>6016</v>
      </c>
      <c r="N48" s="7" t="s">
        <v>578</v>
      </c>
      <c r="O48" s="7" t="s">
        <v>288</v>
      </c>
      <c r="P48" s="7" t="s">
        <v>41</v>
      </c>
      <c r="Q48" s="7" t="s">
        <v>42</v>
      </c>
      <c r="R48" s="7" t="s">
        <v>278</v>
      </c>
      <c r="S48" s="30" t="s">
        <v>44</v>
      </c>
      <c r="T48" s="7">
        <v>35334</v>
      </c>
      <c r="U48" s="10">
        <v>44977</v>
      </c>
      <c r="V48" s="10">
        <v>44972</v>
      </c>
      <c r="W48" s="7" t="s">
        <v>248</v>
      </c>
      <c r="X48" s="7" t="s">
        <v>74</v>
      </c>
      <c r="Y48" s="7" t="s">
        <v>75</v>
      </c>
      <c r="Z48" s="10">
        <v>44113</v>
      </c>
      <c r="AA48" s="10">
        <v>44264</v>
      </c>
      <c r="AB48" s="7" t="s">
        <v>74</v>
      </c>
      <c r="AC48" s="7" t="s">
        <v>48</v>
      </c>
      <c r="AD48" s="7" t="s">
        <v>579</v>
      </c>
      <c r="AE48" s="7">
        <v>42</v>
      </c>
      <c r="AF48" s="7" t="s">
        <v>580</v>
      </c>
      <c r="AG48" s="7" t="s">
        <v>51</v>
      </c>
      <c r="AH48" s="11" t="s">
        <v>52</v>
      </c>
      <c r="AI48" s="12">
        <v>1</v>
      </c>
      <c r="AJ48" s="13">
        <v>196.41</v>
      </c>
      <c r="AK48" s="13">
        <v>79.52</v>
      </c>
      <c r="AL48" s="13">
        <v>33.53</v>
      </c>
    </row>
    <row r="49" spans="1:40" x14ac:dyDescent="0.25">
      <c r="A49" s="7">
        <v>2021</v>
      </c>
      <c r="B49" s="7">
        <v>0.7</v>
      </c>
      <c r="C49" s="8">
        <v>35.47</v>
      </c>
      <c r="D49" s="8">
        <v>64.47</v>
      </c>
      <c r="E49" s="8">
        <v>18.420000000000002</v>
      </c>
      <c r="F49" s="7">
        <v>105</v>
      </c>
      <c r="G49" s="7">
        <v>0</v>
      </c>
      <c r="H49" s="7">
        <v>0</v>
      </c>
      <c r="I49" s="7">
        <v>0</v>
      </c>
      <c r="J49" s="9">
        <f t="shared" si="0"/>
        <v>99.94</v>
      </c>
      <c r="K49" s="7">
        <v>7874525</v>
      </c>
      <c r="L49" s="7" t="s">
        <v>906</v>
      </c>
      <c r="M49" s="7">
        <v>639</v>
      </c>
      <c r="N49" s="7" t="s">
        <v>907</v>
      </c>
      <c r="O49" s="7" t="s">
        <v>284</v>
      </c>
      <c r="P49" s="7" t="s">
        <v>277</v>
      </c>
      <c r="Q49" s="7" t="s">
        <v>42</v>
      </c>
      <c r="R49" s="7" t="s">
        <v>139</v>
      </c>
      <c r="S49" s="30" t="s">
        <v>60</v>
      </c>
      <c r="T49" s="7">
        <v>35265</v>
      </c>
      <c r="U49" s="10">
        <v>45036</v>
      </c>
      <c r="V49" s="10">
        <v>45015</v>
      </c>
      <c r="W49" s="7" t="s">
        <v>457</v>
      </c>
      <c r="X49" s="7" t="s">
        <v>74</v>
      </c>
      <c r="Y49" s="7" t="s">
        <v>75</v>
      </c>
      <c r="Z49" s="10">
        <v>44503</v>
      </c>
      <c r="AA49" s="10">
        <v>44530</v>
      </c>
      <c r="AB49" s="7" t="s">
        <v>74</v>
      </c>
      <c r="AC49" s="7" t="s">
        <v>48</v>
      </c>
      <c r="AD49" s="7" t="s">
        <v>908</v>
      </c>
      <c r="AE49" s="7" t="s">
        <v>909</v>
      </c>
      <c r="AF49" s="7" t="s">
        <v>910</v>
      </c>
      <c r="AG49" s="7" t="s">
        <v>51</v>
      </c>
      <c r="AH49" s="11" t="s">
        <v>52</v>
      </c>
      <c r="AI49" s="12">
        <v>1</v>
      </c>
      <c r="AJ49" s="13">
        <v>84.9</v>
      </c>
      <c r="AK49" s="13">
        <v>75.61</v>
      </c>
      <c r="AL49" s="13">
        <v>29.62</v>
      </c>
      <c r="AN49" s="38"/>
    </row>
    <row r="50" spans="1:40" x14ac:dyDescent="0.25">
      <c r="A50" s="7">
        <v>2020</v>
      </c>
      <c r="B50" s="7">
        <v>0.6</v>
      </c>
      <c r="C50" s="8">
        <v>35.47</v>
      </c>
      <c r="D50" s="8">
        <v>64.47</v>
      </c>
      <c r="E50" s="8">
        <v>18.420000000000002</v>
      </c>
      <c r="F50" s="7">
        <v>0</v>
      </c>
      <c r="G50" s="7">
        <v>0</v>
      </c>
      <c r="H50" s="7">
        <v>0</v>
      </c>
      <c r="I50" s="7">
        <v>0</v>
      </c>
      <c r="J50" s="9">
        <f t="shared" si="0"/>
        <v>99.94</v>
      </c>
      <c r="K50" s="7">
        <v>10828079</v>
      </c>
      <c r="L50" s="7" t="s">
        <v>735</v>
      </c>
      <c r="M50" s="7">
        <v>141</v>
      </c>
      <c r="N50" s="7">
        <v>6510902</v>
      </c>
      <c r="O50" s="7" t="s">
        <v>284</v>
      </c>
      <c r="P50" s="7" t="s">
        <v>277</v>
      </c>
      <c r="Q50" s="7" t="s">
        <v>42</v>
      </c>
      <c r="R50" s="7" t="s">
        <v>139</v>
      </c>
      <c r="S50" s="30" t="s">
        <v>60</v>
      </c>
      <c r="T50" s="7">
        <v>35237</v>
      </c>
      <c r="U50" s="10">
        <v>45000</v>
      </c>
      <c r="V50" s="10">
        <v>44995</v>
      </c>
      <c r="W50" s="7" t="s">
        <v>398</v>
      </c>
      <c r="X50" s="7" t="s">
        <v>74</v>
      </c>
      <c r="Y50" s="7" t="s">
        <v>75</v>
      </c>
      <c r="Z50" s="10">
        <v>43979</v>
      </c>
      <c r="AA50" s="10">
        <v>43997</v>
      </c>
      <c r="AB50" s="7" t="s">
        <v>74</v>
      </c>
      <c r="AC50" s="7" t="s">
        <v>48</v>
      </c>
      <c r="AD50" s="7" t="s">
        <v>736</v>
      </c>
      <c r="AE50" s="7">
        <v>33</v>
      </c>
      <c r="AF50" s="7" t="s">
        <v>737</v>
      </c>
      <c r="AG50" s="7" t="s">
        <v>51</v>
      </c>
      <c r="AH50" s="11" t="s">
        <v>52</v>
      </c>
      <c r="AI50" s="12">
        <v>1</v>
      </c>
      <c r="AJ50" s="13">
        <v>97.92</v>
      </c>
      <c r="AK50" s="13">
        <v>87.2</v>
      </c>
      <c r="AL50" s="13">
        <v>41.21</v>
      </c>
      <c r="AN50" s="38"/>
    </row>
    <row r="51" spans="1:40" x14ac:dyDescent="0.25">
      <c r="A51" s="7">
        <v>2020</v>
      </c>
      <c r="B51" s="7">
        <v>0.4</v>
      </c>
      <c r="C51" s="8">
        <v>35.47</v>
      </c>
      <c r="D51" s="8">
        <v>64.47</v>
      </c>
      <c r="E51" s="8">
        <v>18.420000000000002</v>
      </c>
      <c r="F51" s="7">
        <v>0</v>
      </c>
      <c r="G51" s="7">
        <v>0</v>
      </c>
      <c r="H51" s="7">
        <v>0</v>
      </c>
      <c r="I51" s="7">
        <v>0</v>
      </c>
      <c r="J51" s="9">
        <f t="shared" si="0"/>
        <v>99.94</v>
      </c>
      <c r="K51" s="7">
        <v>10540448</v>
      </c>
      <c r="L51" s="7" t="s">
        <v>692</v>
      </c>
      <c r="M51" s="7">
        <v>3413</v>
      </c>
      <c r="N51" s="7">
        <v>8015323</v>
      </c>
      <c r="O51" s="7" t="s">
        <v>284</v>
      </c>
      <c r="P51" s="7" t="s">
        <v>277</v>
      </c>
      <c r="Q51" s="7" t="s">
        <v>42</v>
      </c>
      <c r="R51" s="7" t="s">
        <v>139</v>
      </c>
      <c r="S51" s="30" t="s">
        <v>60</v>
      </c>
      <c r="T51" s="7">
        <v>35076</v>
      </c>
      <c r="U51" s="10">
        <v>44970</v>
      </c>
      <c r="V51" s="10">
        <v>44959</v>
      </c>
      <c r="W51" s="7" t="s">
        <v>155</v>
      </c>
      <c r="X51" s="7" t="s">
        <v>74</v>
      </c>
      <c r="Y51" s="7" t="s">
        <v>75</v>
      </c>
      <c r="Z51" s="10">
        <v>43861</v>
      </c>
      <c r="AA51" s="10">
        <v>43955</v>
      </c>
      <c r="AB51" s="7" t="s">
        <v>74</v>
      </c>
      <c r="AC51" s="7" t="s">
        <v>48</v>
      </c>
      <c r="AD51" s="7" t="s">
        <v>693</v>
      </c>
      <c r="AE51" s="7">
        <v>42</v>
      </c>
      <c r="AF51" s="7" t="s">
        <v>694</v>
      </c>
      <c r="AG51" s="7" t="s">
        <v>51</v>
      </c>
      <c r="AH51" s="11" t="s">
        <v>52</v>
      </c>
      <c r="AI51" s="12">
        <v>1</v>
      </c>
      <c r="AJ51" s="13">
        <v>60.44</v>
      </c>
      <c r="AK51" s="13">
        <v>89.73</v>
      </c>
      <c r="AL51" s="13">
        <v>43.74</v>
      </c>
      <c r="AN51" s="38"/>
    </row>
    <row r="52" spans="1:40" s="26" customFormat="1" x14ac:dyDescent="0.25">
      <c r="A52" s="19">
        <v>2021</v>
      </c>
      <c r="B52" s="19">
        <v>0.4</v>
      </c>
      <c r="C52" s="20">
        <v>35.47</v>
      </c>
      <c r="D52" s="20">
        <v>64.47</v>
      </c>
      <c r="E52" s="20">
        <v>18.420000000000002</v>
      </c>
      <c r="F52" s="19">
        <v>0</v>
      </c>
      <c r="G52" s="19">
        <v>0</v>
      </c>
      <c r="H52" s="19">
        <v>0</v>
      </c>
      <c r="I52" s="19">
        <v>0</v>
      </c>
      <c r="J52" s="21">
        <f t="shared" si="0"/>
        <v>99.94</v>
      </c>
      <c r="K52" s="19">
        <v>7473103</v>
      </c>
      <c r="L52" s="19" t="s">
        <v>1263</v>
      </c>
      <c r="M52" s="19">
        <v>7501</v>
      </c>
      <c r="N52" s="19" t="s">
        <v>1264</v>
      </c>
      <c r="O52" s="19" t="s">
        <v>288</v>
      </c>
      <c r="P52" s="19" t="s">
        <v>41</v>
      </c>
      <c r="Q52" s="19" t="s">
        <v>42</v>
      </c>
      <c r="R52" s="19" t="s">
        <v>278</v>
      </c>
      <c r="S52" s="31" t="s">
        <v>842</v>
      </c>
      <c r="T52" s="19">
        <v>35058</v>
      </c>
      <c r="U52" s="22">
        <v>44999</v>
      </c>
      <c r="V52" s="22">
        <v>44984</v>
      </c>
      <c r="W52" s="19" t="s">
        <v>184</v>
      </c>
      <c r="X52" s="19" t="s">
        <v>74</v>
      </c>
      <c r="Y52" s="19" t="s">
        <v>75</v>
      </c>
      <c r="Z52" s="22">
        <v>44377</v>
      </c>
      <c r="AA52" s="22">
        <v>44445</v>
      </c>
      <c r="AB52" s="19" t="s">
        <v>74</v>
      </c>
      <c r="AC52" s="19" t="s">
        <v>48</v>
      </c>
      <c r="AD52" s="19" t="s">
        <v>1265</v>
      </c>
      <c r="AE52" s="19">
        <v>42</v>
      </c>
      <c r="AF52" s="19" t="s">
        <v>1266</v>
      </c>
      <c r="AG52" s="19" t="s">
        <v>51</v>
      </c>
      <c r="AH52" s="23" t="s">
        <v>52</v>
      </c>
      <c r="AI52" s="24">
        <v>1</v>
      </c>
      <c r="AJ52" s="25">
        <v>73.599999999999994</v>
      </c>
      <c r="AK52" s="25">
        <v>84.62</v>
      </c>
      <c r="AL52" s="25">
        <v>38.630000000000003</v>
      </c>
      <c r="AM52" s="33" t="s">
        <v>2636</v>
      </c>
      <c r="AN52" s="27" t="s">
        <v>2640</v>
      </c>
    </row>
    <row r="53" spans="1:40" x14ac:dyDescent="0.25">
      <c r="A53" s="7">
        <v>2021</v>
      </c>
      <c r="B53" s="7">
        <v>0.4</v>
      </c>
      <c r="C53" s="8">
        <v>35.47</v>
      </c>
      <c r="D53" s="8">
        <v>64.47</v>
      </c>
      <c r="E53" s="8">
        <v>18.420000000000002</v>
      </c>
      <c r="F53" s="7">
        <v>0</v>
      </c>
      <c r="G53" s="7">
        <v>0</v>
      </c>
      <c r="H53" s="7">
        <v>0</v>
      </c>
      <c r="I53" s="7">
        <v>0</v>
      </c>
      <c r="J53" s="9">
        <f t="shared" si="0"/>
        <v>99.94</v>
      </c>
      <c r="K53" s="7">
        <v>7921054</v>
      </c>
      <c r="L53" s="7" t="s">
        <v>993</v>
      </c>
      <c r="M53" s="7">
        <v>4077</v>
      </c>
      <c r="N53" s="7">
        <v>8900912</v>
      </c>
      <c r="O53" s="7" t="s">
        <v>284</v>
      </c>
      <c r="P53" s="7" t="s">
        <v>277</v>
      </c>
      <c r="Q53" s="7" t="s">
        <v>42</v>
      </c>
      <c r="R53" s="7" t="s">
        <v>139</v>
      </c>
      <c r="S53" s="30" t="s">
        <v>60</v>
      </c>
      <c r="T53" s="7">
        <v>34945</v>
      </c>
      <c r="U53" s="10">
        <v>45041</v>
      </c>
      <c r="V53" s="10">
        <v>45034</v>
      </c>
      <c r="W53" s="7" t="s">
        <v>398</v>
      </c>
      <c r="X53" s="7" t="s">
        <v>74</v>
      </c>
      <c r="Y53" s="7" t="s">
        <v>75</v>
      </c>
      <c r="Z53" s="10">
        <v>44124</v>
      </c>
      <c r="AA53" s="10">
        <v>44200</v>
      </c>
      <c r="AB53" s="7" t="s">
        <v>74</v>
      </c>
      <c r="AC53" s="7" t="s">
        <v>48</v>
      </c>
      <c r="AD53" s="7" t="s">
        <v>994</v>
      </c>
      <c r="AE53" s="7">
        <v>42</v>
      </c>
      <c r="AF53" s="7" t="s">
        <v>995</v>
      </c>
      <c r="AG53" s="7" t="s">
        <v>51</v>
      </c>
      <c r="AH53" s="11" t="s">
        <v>52</v>
      </c>
      <c r="AI53" s="12">
        <v>1</v>
      </c>
      <c r="AJ53" s="13">
        <v>52.4</v>
      </c>
      <c r="AK53" s="13">
        <v>80.11</v>
      </c>
      <c r="AL53" s="13">
        <v>34.119999999999997</v>
      </c>
      <c r="AN53" s="38"/>
    </row>
    <row r="54" spans="1:40" s="26" customFormat="1" ht="60" x14ac:dyDescent="0.25">
      <c r="A54" s="19">
        <v>2020</v>
      </c>
      <c r="B54" s="19">
        <v>1</v>
      </c>
      <c r="C54" s="20">
        <v>141.88</v>
      </c>
      <c r="D54" s="20">
        <v>257.88</v>
      </c>
      <c r="E54" s="20">
        <v>73.680000000000007</v>
      </c>
      <c r="F54" s="19">
        <v>0</v>
      </c>
      <c r="G54" s="19">
        <v>0</v>
      </c>
      <c r="H54" s="19">
        <v>0</v>
      </c>
      <c r="I54" s="19">
        <v>0</v>
      </c>
      <c r="J54" s="20">
        <f t="shared" si="0"/>
        <v>399.76</v>
      </c>
      <c r="K54" s="19">
        <v>11004221</v>
      </c>
      <c r="L54" s="19" t="s">
        <v>404</v>
      </c>
      <c r="M54" s="19">
        <v>8720</v>
      </c>
      <c r="N54" s="19">
        <v>15575002</v>
      </c>
      <c r="O54" s="19" t="s">
        <v>284</v>
      </c>
      <c r="P54" s="19" t="s">
        <v>277</v>
      </c>
      <c r="Q54" s="19" t="s">
        <v>42</v>
      </c>
      <c r="R54" s="19" t="s">
        <v>139</v>
      </c>
      <c r="S54" s="31" t="s">
        <v>60</v>
      </c>
      <c r="T54" s="19">
        <v>34726</v>
      </c>
      <c r="U54" s="22">
        <v>45020</v>
      </c>
      <c r="V54" s="22">
        <v>44867</v>
      </c>
      <c r="W54" s="19" t="s">
        <v>73</v>
      </c>
      <c r="X54" s="19" t="s">
        <v>74</v>
      </c>
      <c r="Y54" s="19" t="s">
        <v>75</v>
      </c>
      <c r="Z54" s="22">
        <v>43730</v>
      </c>
      <c r="AA54" s="22">
        <v>43830</v>
      </c>
      <c r="AB54" s="19" t="s">
        <v>74</v>
      </c>
      <c r="AC54" s="19" t="s">
        <v>48</v>
      </c>
      <c r="AD54" s="19" t="s">
        <v>405</v>
      </c>
      <c r="AE54" s="19">
        <v>42</v>
      </c>
      <c r="AF54" s="19" t="s">
        <v>406</v>
      </c>
      <c r="AG54" s="19" t="s">
        <v>51</v>
      </c>
      <c r="AH54" s="23" t="s">
        <v>52</v>
      </c>
      <c r="AI54" s="24">
        <v>4</v>
      </c>
      <c r="AJ54" s="25">
        <v>120</v>
      </c>
      <c r="AK54" s="25">
        <v>280.36</v>
      </c>
      <c r="AL54" s="25">
        <v>96.4</v>
      </c>
      <c r="AM54" s="33" t="s">
        <v>2636</v>
      </c>
      <c r="AN54" s="38" t="s">
        <v>2669</v>
      </c>
    </row>
    <row r="55" spans="1:40" x14ac:dyDescent="0.25">
      <c r="A55" s="7">
        <v>2020</v>
      </c>
      <c r="B55" s="7">
        <v>0.4</v>
      </c>
      <c r="C55" s="8">
        <v>35.47</v>
      </c>
      <c r="D55" s="8">
        <v>64.47</v>
      </c>
      <c r="E55" s="8">
        <v>18.420000000000002</v>
      </c>
      <c r="F55" s="7">
        <v>0</v>
      </c>
      <c r="G55" s="7">
        <v>0</v>
      </c>
      <c r="H55" s="7">
        <v>0</v>
      </c>
      <c r="I55" s="7">
        <v>0</v>
      </c>
      <c r="J55" s="9">
        <f t="shared" si="0"/>
        <v>99.94</v>
      </c>
      <c r="K55" s="7">
        <v>10794345</v>
      </c>
      <c r="L55" s="7" t="s">
        <v>817</v>
      </c>
      <c r="M55" s="7">
        <v>6125</v>
      </c>
      <c r="N55" s="7" t="s">
        <v>818</v>
      </c>
      <c r="O55" s="7" t="s">
        <v>284</v>
      </c>
      <c r="P55" s="7" t="s">
        <v>277</v>
      </c>
      <c r="Q55" s="7" t="s">
        <v>42</v>
      </c>
      <c r="R55" s="7" t="s">
        <v>139</v>
      </c>
      <c r="S55" s="30" t="s">
        <v>60</v>
      </c>
      <c r="T55" s="7">
        <v>34693</v>
      </c>
      <c r="U55" s="10">
        <v>44995</v>
      </c>
      <c r="V55" s="10">
        <v>44994</v>
      </c>
      <c r="W55" s="7" t="s">
        <v>261</v>
      </c>
      <c r="X55" s="7" t="s">
        <v>74</v>
      </c>
      <c r="Y55" s="7" t="s">
        <v>75</v>
      </c>
      <c r="Z55" s="10">
        <v>43745</v>
      </c>
      <c r="AA55" s="10">
        <v>43948</v>
      </c>
      <c r="AB55" s="7" t="s">
        <v>74</v>
      </c>
      <c r="AC55" s="7" t="s">
        <v>48</v>
      </c>
      <c r="AD55" s="7" t="s">
        <v>819</v>
      </c>
      <c r="AE55" s="7">
        <v>42</v>
      </c>
      <c r="AF55" s="7" t="s">
        <v>820</v>
      </c>
      <c r="AG55" s="7" t="s">
        <v>51</v>
      </c>
      <c r="AH55" s="11" t="s">
        <v>52</v>
      </c>
      <c r="AI55" s="12">
        <v>1</v>
      </c>
      <c r="AJ55" s="13">
        <v>40.68</v>
      </c>
      <c r="AK55" s="13">
        <v>71.88</v>
      </c>
      <c r="AL55" s="13">
        <v>25.89</v>
      </c>
      <c r="AN55" s="38"/>
    </row>
    <row r="56" spans="1:40" x14ac:dyDescent="0.25">
      <c r="A56" s="7">
        <v>2021</v>
      </c>
      <c r="B56" s="7">
        <v>0.6</v>
      </c>
      <c r="C56" s="8">
        <v>70.94</v>
      </c>
      <c r="D56" s="8">
        <v>128.94</v>
      </c>
      <c r="E56" s="8">
        <v>36.840000000000003</v>
      </c>
      <c r="F56" s="7">
        <v>0</v>
      </c>
      <c r="G56" s="7">
        <v>0</v>
      </c>
      <c r="H56" s="7">
        <v>0</v>
      </c>
      <c r="I56" s="7">
        <v>0</v>
      </c>
      <c r="J56" s="9">
        <f t="shared" si="0"/>
        <v>199.88</v>
      </c>
      <c r="K56" s="7">
        <v>7863239</v>
      </c>
      <c r="L56" s="7" t="s">
        <v>1253</v>
      </c>
      <c r="M56" s="7">
        <v>5141</v>
      </c>
      <c r="N56" s="7">
        <v>83974301</v>
      </c>
      <c r="O56" s="7" t="s">
        <v>284</v>
      </c>
      <c r="P56" s="7" t="s">
        <v>277</v>
      </c>
      <c r="Q56" s="7" t="s">
        <v>42</v>
      </c>
      <c r="R56" s="7" t="s">
        <v>139</v>
      </c>
      <c r="S56" s="30" t="s">
        <v>60</v>
      </c>
      <c r="T56" s="7">
        <v>34602</v>
      </c>
      <c r="U56" s="10">
        <v>45035</v>
      </c>
      <c r="V56" s="10">
        <v>45030</v>
      </c>
      <c r="W56" s="7" t="s">
        <v>361</v>
      </c>
      <c r="X56" s="7" t="s">
        <v>74</v>
      </c>
      <c r="Y56" s="7" t="s">
        <v>75</v>
      </c>
      <c r="Z56" s="10">
        <v>44168</v>
      </c>
      <c r="AA56" s="10">
        <v>44194</v>
      </c>
      <c r="AB56" s="7" t="s">
        <v>74</v>
      </c>
      <c r="AC56" s="7" t="s">
        <v>48</v>
      </c>
      <c r="AD56" s="7" t="s">
        <v>1254</v>
      </c>
      <c r="AE56" s="7">
        <v>42</v>
      </c>
      <c r="AF56" s="7" t="s">
        <v>1255</v>
      </c>
      <c r="AG56" s="7" t="s">
        <v>51</v>
      </c>
      <c r="AH56" s="11" t="s">
        <v>52</v>
      </c>
      <c r="AI56" s="12">
        <v>2</v>
      </c>
      <c r="AJ56" s="13">
        <v>92.15</v>
      </c>
      <c r="AK56" s="13">
        <v>168.97</v>
      </c>
      <c r="AL56" s="13">
        <v>76.989999999999995</v>
      </c>
      <c r="AN56" s="38"/>
    </row>
    <row r="57" spans="1:40" x14ac:dyDescent="0.25">
      <c r="A57" s="7">
        <v>2021</v>
      </c>
      <c r="B57" s="7">
        <v>0.4</v>
      </c>
      <c r="C57" s="8">
        <v>35.47</v>
      </c>
      <c r="D57" s="8">
        <v>64.47</v>
      </c>
      <c r="E57" s="8">
        <v>18.420000000000002</v>
      </c>
      <c r="F57" s="7">
        <v>5.3727543936000002</v>
      </c>
      <c r="G57" s="7">
        <v>0</v>
      </c>
      <c r="H57" s="7">
        <v>0</v>
      </c>
      <c r="I57" s="7">
        <v>0</v>
      </c>
      <c r="J57" s="9">
        <f t="shared" si="0"/>
        <v>99.94</v>
      </c>
      <c r="K57" s="7">
        <v>7226862</v>
      </c>
      <c r="L57" s="7" t="s">
        <v>836</v>
      </c>
      <c r="M57" s="7" t="s">
        <v>837</v>
      </c>
      <c r="N57" s="7">
        <v>43566201</v>
      </c>
      <c r="O57" s="7" t="s">
        <v>121</v>
      </c>
      <c r="P57" s="7" t="s">
        <v>45</v>
      </c>
      <c r="Q57" s="7">
        <v>1700</v>
      </c>
      <c r="R57" s="7" t="s">
        <v>45</v>
      </c>
      <c r="S57" s="30" t="s">
        <v>60</v>
      </c>
      <c r="T57" s="7">
        <v>34550</v>
      </c>
      <c r="U57" s="10">
        <v>44978</v>
      </c>
      <c r="V57" s="10">
        <v>44974</v>
      </c>
      <c r="W57" s="7" t="s">
        <v>123</v>
      </c>
      <c r="X57" s="7" t="s">
        <v>124</v>
      </c>
      <c r="Y57" s="7" t="s">
        <v>75</v>
      </c>
      <c r="Z57" s="10">
        <v>44129</v>
      </c>
      <c r="AA57" s="10">
        <v>44137</v>
      </c>
      <c r="AB57" s="7" t="s">
        <v>124</v>
      </c>
      <c r="AC57" s="7" t="s">
        <v>125</v>
      </c>
      <c r="AD57" s="7" t="s">
        <v>838</v>
      </c>
      <c r="AE57" s="7">
        <v>42</v>
      </c>
      <c r="AF57" s="7" t="s">
        <v>839</v>
      </c>
      <c r="AG57" s="7" t="s">
        <v>51</v>
      </c>
      <c r="AH57" s="11" t="s">
        <v>52</v>
      </c>
      <c r="AI57" s="12">
        <v>1</v>
      </c>
      <c r="AJ57" s="13">
        <v>36.288987417000001</v>
      </c>
      <c r="AK57" s="13">
        <v>5.0293254905999998</v>
      </c>
      <c r="AL57" s="13">
        <v>1.4347696392</v>
      </c>
      <c r="AN57" s="38"/>
    </row>
    <row r="58" spans="1:40" x14ac:dyDescent="0.25">
      <c r="A58" s="7">
        <v>2022</v>
      </c>
      <c r="B58" s="7">
        <v>0.9</v>
      </c>
      <c r="C58" s="8">
        <v>35.47</v>
      </c>
      <c r="D58" s="8">
        <v>64.47</v>
      </c>
      <c r="E58" s="8">
        <v>18.420000000000002</v>
      </c>
      <c r="F58" s="7">
        <v>0</v>
      </c>
      <c r="G58" s="7">
        <v>0</v>
      </c>
      <c r="H58" s="7">
        <v>0</v>
      </c>
      <c r="I58" s="7">
        <v>0</v>
      </c>
      <c r="J58" s="9">
        <f t="shared" si="0"/>
        <v>99.94</v>
      </c>
      <c r="K58" s="7">
        <v>2798517</v>
      </c>
      <c r="L58" s="7" t="s">
        <v>2368</v>
      </c>
      <c r="M58" s="7">
        <v>8017</v>
      </c>
      <c r="N58" s="7" t="s">
        <v>2369</v>
      </c>
      <c r="O58" s="7" t="s">
        <v>284</v>
      </c>
      <c r="P58" s="7" t="s">
        <v>277</v>
      </c>
      <c r="Q58" s="7" t="s">
        <v>42</v>
      </c>
      <c r="R58" s="7" t="s">
        <v>139</v>
      </c>
      <c r="S58" s="30" t="s">
        <v>60</v>
      </c>
      <c r="T58" s="7">
        <v>34540</v>
      </c>
      <c r="U58" s="10">
        <v>45002</v>
      </c>
      <c r="V58" s="10">
        <v>44992</v>
      </c>
      <c r="W58" s="7" t="s">
        <v>452</v>
      </c>
      <c r="X58" s="7" t="s">
        <v>74</v>
      </c>
      <c r="Y58" s="7" t="s">
        <v>75</v>
      </c>
      <c r="Z58" s="10">
        <v>44587</v>
      </c>
      <c r="AA58" s="10">
        <v>44641</v>
      </c>
      <c r="AB58" s="7" t="s">
        <v>74</v>
      </c>
      <c r="AC58" s="7" t="s">
        <v>48</v>
      </c>
      <c r="AD58" s="7" t="s">
        <v>2370</v>
      </c>
      <c r="AE58" s="7">
        <v>42</v>
      </c>
      <c r="AF58" s="7" t="s">
        <v>2371</v>
      </c>
      <c r="AG58" s="7" t="s">
        <v>51</v>
      </c>
      <c r="AH58" s="11" t="s">
        <v>52</v>
      </c>
      <c r="AI58" s="12">
        <v>1</v>
      </c>
      <c r="AJ58" s="13">
        <v>119.66</v>
      </c>
      <c r="AK58" s="13">
        <v>80.62</v>
      </c>
      <c r="AL58" s="13">
        <v>34.630000000000003</v>
      </c>
      <c r="AN58" s="38"/>
    </row>
    <row r="59" spans="1:40" x14ac:dyDescent="0.25">
      <c r="A59" s="7">
        <v>2021</v>
      </c>
      <c r="B59" s="7">
        <v>0</v>
      </c>
      <c r="C59" s="8">
        <v>35.47</v>
      </c>
      <c r="D59" s="8">
        <v>64.47</v>
      </c>
      <c r="E59" s="8">
        <v>18.420000000000002</v>
      </c>
      <c r="F59" s="7">
        <v>0.75554358659999998</v>
      </c>
      <c r="G59" s="7">
        <v>0</v>
      </c>
      <c r="H59" s="7">
        <v>0</v>
      </c>
      <c r="I59" s="7">
        <v>0</v>
      </c>
      <c r="J59" s="9">
        <f t="shared" si="0"/>
        <v>99.94</v>
      </c>
      <c r="K59" s="7">
        <v>7822431</v>
      </c>
      <c r="L59" s="7" t="s">
        <v>1537</v>
      </c>
      <c r="M59" s="7" t="s">
        <v>1102</v>
      </c>
      <c r="N59" s="7">
        <v>17451210</v>
      </c>
      <c r="O59" s="7" t="s">
        <v>121</v>
      </c>
      <c r="P59" s="7" t="s">
        <v>41</v>
      </c>
      <c r="Q59" s="7">
        <v>1700</v>
      </c>
      <c r="R59" s="7" t="s">
        <v>122</v>
      </c>
      <c r="S59" s="30" t="s">
        <v>60</v>
      </c>
      <c r="T59" s="7">
        <v>34484</v>
      </c>
      <c r="U59" s="10">
        <v>45030</v>
      </c>
      <c r="V59" s="10">
        <v>45028</v>
      </c>
      <c r="W59" s="7" t="s">
        <v>318</v>
      </c>
      <c r="X59" s="7" t="s">
        <v>124</v>
      </c>
      <c r="Y59" s="7" t="s">
        <v>75</v>
      </c>
      <c r="Z59" s="10">
        <v>44240</v>
      </c>
      <c r="AA59" s="10">
        <v>44341</v>
      </c>
      <c r="AB59" s="7" t="s">
        <v>124</v>
      </c>
      <c r="AC59" s="7" t="s">
        <v>125</v>
      </c>
      <c r="AD59" s="7" t="s">
        <v>1538</v>
      </c>
      <c r="AE59" s="7">
        <v>42</v>
      </c>
      <c r="AF59" s="7" t="s">
        <v>1539</v>
      </c>
      <c r="AG59" s="7" t="s">
        <v>51</v>
      </c>
      <c r="AH59" s="11" t="s">
        <v>52</v>
      </c>
      <c r="AI59" s="12">
        <v>1</v>
      </c>
      <c r="AJ59" s="13">
        <v>0</v>
      </c>
      <c r="AK59" s="13">
        <v>5.0293254905999998</v>
      </c>
      <c r="AL59" s="13">
        <v>1.4347696392</v>
      </c>
      <c r="AN59" s="38"/>
    </row>
    <row r="60" spans="1:40" s="26" customFormat="1" ht="30" x14ac:dyDescent="0.25">
      <c r="A60" s="19">
        <v>2020</v>
      </c>
      <c r="B60" s="19">
        <v>1.1000000000000001</v>
      </c>
      <c r="C60" s="20">
        <v>141.88</v>
      </c>
      <c r="D60" s="20">
        <v>257.88</v>
      </c>
      <c r="E60" s="20">
        <v>73.680000000000007</v>
      </c>
      <c r="F60" s="19">
        <v>45</v>
      </c>
      <c r="G60" s="19">
        <v>0</v>
      </c>
      <c r="H60" s="19">
        <v>0</v>
      </c>
      <c r="I60" s="19">
        <v>0</v>
      </c>
      <c r="J60" s="20">
        <f t="shared" si="0"/>
        <v>399.76</v>
      </c>
      <c r="K60" s="19">
        <v>10993482</v>
      </c>
      <c r="L60" s="19" t="s">
        <v>754</v>
      </c>
      <c r="M60" s="19">
        <v>602</v>
      </c>
      <c r="N60" s="19">
        <v>5353562</v>
      </c>
      <c r="O60" s="19" t="s">
        <v>69</v>
      </c>
      <c r="P60" s="19" t="s">
        <v>70</v>
      </c>
      <c r="Q60" s="19" t="s">
        <v>42</v>
      </c>
      <c r="R60" s="19" t="s">
        <v>71</v>
      </c>
      <c r="S60" s="31" t="s">
        <v>72</v>
      </c>
      <c r="T60" s="19">
        <v>34482</v>
      </c>
      <c r="U60" s="22">
        <v>45019</v>
      </c>
      <c r="V60" s="22">
        <v>45014</v>
      </c>
      <c r="W60" s="19" t="s">
        <v>184</v>
      </c>
      <c r="X60" s="19" t="s">
        <v>74</v>
      </c>
      <c r="Y60" s="19" t="s">
        <v>75</v>
      </c>
      <c r="Z60" s="22">
        <v>44057</v>
      </c>
      <c r="AA60" s="22">
        <v>44317</v>
      </c>
      <c r="AB60" s="19" t="s">
        <v>74</v>
      </c>
      <c r="AC60" s="19" t="s">
        <v>48</v>
      </c>
      <c r="AD60" s="19" t="s">
        <v>755</v>
      </c>
      <c r="AE60" s="19">
        <v>42</v>
      </c>
      <c r="AF60" s="19" t="s">
        <v>756</v>
      </c>
      <c r="AG60" s="19" t="s">
        <v>51</v>
      </c>
      <c r="AH60" s="23" t="s">
        <v>52</v>
      </c>
      <c r="AI60" s="24">
        <v>4</v>
      </c>
      <c r="AJ60" s="25">
        <v>199.65</v>
      </c>
      <c r="AK60" s="25">
        <v>319.35000000000002</v>
      </c>
      <c r="AL60" s="25">
        <v>135.38999999999999</v>
      </c>
      <c r="AM60" s="33" t="s">
        <v>2636</v>
      </c>
      <c r="AN60" s="38" t="s">
        <v>2641</v>
      </c>
    </row>
    <row r="61" spans="1:40" x14ac:dyDescent="0.25">
      <c r="A61" s="7">
        <v>2021</v>
      </c>
      <c r="B61" s="7">
        <v>0.5</v>
      </c>
      <c r="C61" s="8">
        <v>35.47</v>
      </c>
      <c r="D61" s="8">
        <v>64.47</v>
      </c>
      <c r="E61" s="8">
        <v>18.420000000000002</v>
      </c>
      <c r="F61" s="7">
        <v>0</v>
      </c>
      <c r="G61" s="7">
        <v>0</v>
      </c>
      <c r="H61" s="7">
        <v>0</v>
      </c>
      <c r="I61" s="7">
        <v>0</v>
      </c>
      <c r="J61" s="9">
        <f t="shared" si="0"/>
        <v>99.94</v>
      </c>
      <c r="K61" s="7">
        <v>7679921</v>
      </c>
      <c r="L61" s="7" t="s">
        <v>1239</v>
      </c>
      <c r="M61" s="7">
        <v>654</v>
      </c>
      <c r="N61" s="7" t="s">
        <v>1240</v>
      </c>
      <c r="O61" s="7" t="s">
        <v>69</v>
      </c>
      <c r="P61" s="7" t="s">
        <v>70</v>
      </c>
      <c r="Q61" s="7" t="s">
        <v>42</v>
      </c>
      <c r="R61" s="7" t="s">
        <v>71</v>
      </c>
      <c r="S61" s="30" t="s">
        <v>94</v>
      </c>
      <c r="T61" s="7">
        <v>34449</v>
      </c>
      <c r="U61" s="10">
        <v>45016</v>
      </c>
      <c r="V61" s="10">
        <v>44999</v>
      </c>
      <c r="W61" s="7" t="s">
        <v>248</v>
      </c>
      <c r="X61" s="7" t="s">
        <v>74</v>
      </c>
      <c r="Y61" s="7" t="s">
        <v>75</v>
      </c>
      <c r="Z61" s="10">
        <v>44251</v>
      </c>
      <c r="AA61" s="10">
        <v>44315</v>
      </c>
      <c r="AB61" s="7" t="s">
        <v>74</v>
      </c>
      <c r="AC61" s="7" t="s">
        <v>48</v>
      </c>
      <c r="AD61" s="7" t="s">
        <v>1241</v>
      </c>
      <c r="AE61" s="7">
        <v>42</v>
      </c>
      <c r="AF61" s="7" t="s">
        <v>1242</v>
      </c>
      <c r="AG61" s="7" t="s">
        <v>51</v>
      </c>
      <c r="AH61" s="11" t="s">
        <v>52</v>
      </c>
      <c r="AI61" s="12">
        <v>1</v>
      </c>
      <c r="AJ61" s="13">
        <v>67.459999999999994</v>
      </c>
      <c r="AK61" s="13">
        <v>64.39</v>
      </c>
      <c r="AL61" s="13">
        <v>18.399999999999999</v>
      </c>
      <c r="AN61" s="38"/>
    </row>
    <row r="62" spans="1:40" s="26" customFormat="1" ht="60" x14ac:dyDescent="0.25">
      <c r="A62" s="19">
        <v>2020</v>
      </c>
      <c r="B62" s="19">
        <v>1.3</v>
      </c>
      <c r="C62" s="20">
        <v>141.88</v>
      </c>
      <c r="D62" s="20">
        <v>257.88</v>
      </c>
      <c r="E62" s="20">
        <v>73.680000000000007</v>
      </c>
      <c r="F62" s="19">
        <v>0</v>
      </c>
      <c r="G62" s="19">
        <v>0</v>
      </c>
      <c r="H62" s="19">
        <v>0</v>
      </c>
      <c r="I62" s="19">
        <v>0</v>
      </c>
      <c r="J62" s="20">
        <f t="shared" si="0"/>
        <v>399.76</v>
      </c>
      <c r="K62" s="19">
        <v>10734958</v>
      </c>
      <c r="L62" s="19" t="s">
        <v>585</v>
      </c>
      <c r="M62" s="19">
        <v>1258</v>
      </c>
      <c r="N62" s="19" t="s">
        <v>586</v>
      </c>
      <c r="O62" s="19" t="s">
        <v>69</v>
      </c>
      <c r="P62" s="19" t="s">
        <v>70</v>
      </c>
      <c r="Q62" s="19" t="s">
        <v>42</v>
      </c>
      <c r="R62" s="19" t="s">
        <v>71</v>
      </c>
      <c r="S62" s="31" t="s">
        <v>94</v>
      </c>
      <c r="T62" s="19">
        <v>34329</v>
      </c>
      <c r="U62" s="22">
        <v>44991</v>
      </c>
      <c r="V62" s="22">
        <v>44883</v>
      </c>
      <c r="W62" s="19" t="s">
        <v>587</v>
      </c>
      <c r="X62" s="19" t="s">
        <v>74</v>
      </c>
      <c r="Y62" s="19" t="s">
        <v>75</v>
      </c>
      <c r="Z62" s="22">
        <v>43885</v>
      </c>
      <c r="AA62" s="22">
        <v>44115</v>
      </c>
      <c r="AB62" s="19" t="s">
        <v>74</v>
      </c>
      <c r="AC62" s="19" t="s">
        <v>48</v>
      </c>
      <c r="AD62" s="19" t="s">
        <v>588</v>
      </c>
      <c r="AE62" s="19">
        <v>42</v>
      </c>
      <c r="AF62" s="19" t="s">
        <v>589</v>
      </c>
      <c r="AG62" s="19" t="s">
        <v>51</v>
      </c>
      <c r="AH62" s="23" t="s">
        <v>52</v>
      </c>
      <c r="AI62" s="24">
        <v>4</v>
      </c>
      <c r="AJ62" s="25">
        <v>171.16</v>
      </c>
      <c r="AK62" s="25">
        <v>257.54000000000002</v>
      </c>
      <c r="AL62" s="25">
        <v>73.58</v>
      </c>
      <c r="AM62" s="33" t="s">
        <v>2636</v>
      </c>
      <c r="AN62" s="38" t="s">
        <v>2668</v>
      </c>
    </row>
    <row r="63" spans="1:40" x14ac:dyDescent="0.25">
      <c r="A63" s="7">
        <v>2020</v>
      </c>
      <c r="B63" s="7">
        <v>0.5</v>
      </c>
      <c r="C63" s="8">
        <v>35.47</v>
      </c>
      <c r="D63" s="8">
        <v>64.47</v>
      </c>
      <c r="E63" s="8">
        <v>18.420000000000002</v>
      </c>
      <c r="F63" s="7">
        <v>15.675621483600001</v>
      </c>
      <c r="G63" s="7">
        <v>0</v>
      </c>
      <c r="H63" s="7">
        <v>0</v>
      </c>
      <c r="I63" s="7">
        <v>0</v>
      </c>
      <c r="J63" s="9">
        <f t="shared" si="0"/>
        <v>99.94</v>
      </c>
      <c r="K63" s="7">
        <v>11195399</v>
      </c>
      <c r="L63" s="7" t="s">
        <v>624</v>
      </c>
      <c r="M63" s="7" t="s">
        <v>625</v>
      </c>
      <c r="N63" s="7" t="s">
        <v>626</v>
      </c>
      <c r="O63" s="7" t="s">
        <v>415</v>
      </c>
      <c r="P63" s="7" t="s">
        <v>41</v>
      </c>
      <c r="Q63" s="7" t="s">
        <v>42</v>
      </c>
      <c r="R63" s="7" t="s">
        <v>278</v>
      </c>
      <c r="S63" s="30" t="s">
        <v>44</v>
      </c>
      <c r="T63" s="7">
        <v>34184</v>
      </c>
      <c r="U63" s="10">
        <v>45044</v>
      </c>
      <c r="V63" s="10">
        <v>45027</v>
      </c>
      <c r="W63" s="7" t="s">
        <v>318</v>
      </c>
      <c r="X63" s="7" t="s">
        <v>124</v>
      </c>
      <c r="Y63" s="7" t="s">
        <v>75</v>
      </c>
      <c r="Z63" s="10">
        <v>44041</v>
      </c>
      <c r="AA63" s="10">
        <v>44067</v>
      </c>
      <c r="AB63" s="7" t="s">
        <v>124</v>
      </c>
      <c r="AC63" s="7" t="s">
        <v>48</v>
      </c>
      <c r="AD63" s="7" t="s">
        <v>627</v>
      </c>
      <c r="AE63" s="7">
        <v>42</v>
      </c>
      <c r="AF63" s="7" t="s">
        <v>628</v>
      </c>
      <c r="AG63" s="7" t="s">
        <v>51</v>
      </c>
      <c r="AH63" s="11" t="s">
        <v>52</v>
      </c>
      <c r="AI63" s="12">
        <v>1</v>
      </c>
      <c r="AJ63" s="13">
        <v>54.444928755600003</v>
      </c>
      <c r="AK63" s="13">
        <v>50.216937371999997</v>
      </c>
      <c r="AL63" s="13">
        <v>14.347696392</v>
      </c>
    </row>
    <row r="64" spans="1:40" x14ac:dyDescent="0.25">
      <c r="A64" s="7">
        <v>2020</v>
      </c>
      <c r="B64" s="7">
        <v>0.4</v>
      </c>
      <c r="C64" s="8">
        <v>35.47</v>
      </c>
      <c r="D64" s="8">
        <v>64.47</v>
      </c>
      <c r="E64" s="8">
        <v>18.420000000000002</v>
      </c>
      <c r="F64" s="7">
        <v>0</v>
      </c>
      <c r="G64" s="7">
        <v>0</v>
      </c>
      <c r="H64" s="7">
        <v>0</v>
      </c>
      <c r="I64" s="7">
        <v>0</v>
      </c>
      <c r="J64" s="9">
        <f t="shared" si="0"/>
        <v>99.94</v>
      </c>
      <c r="K64" s="7">
        <v>10994525</v>
      </c>
      <c r="L64" s="7" t="s">
        <v>471</v>
      </c>
      <c r="M64" s="7">
        <v>5439</v>
      </c>
      <c r="N64" s="7">
        <v>52460505</v>
      </c>
      <c r="O64" s="7" t="s">
        <v>284</v>
      </c>
      <c r="P64" s="7" t="s">
        <v>277</v>
      </c>
      <c r="Q64" s="7" t="s">
        <v>42</v>
      </c>
      <c r="R64" s="7" t="s">
        <v>139</v>
      </c>
      <c r="S64" s="30" t="s">
        <v>60</v>
      </c>
      <c r="T64" s="7">
        <v>34182</v>
      </c>
      <c r="U64" s="10">
        <v>45019</v>
      </c>
      <c r="V64" s="10">
        <v>45019</v>
      </c>
      <c r="W64" s="7" t="s">
        <v>184</v>
      </c>
      <c r="X64" s="7" t="s">
        <v>74</v>
      </c>
      <c r="Y64" s="7" t="s">
        <v>75</v>
      </c>
      <c r="Z64" s="10">
        <v>43820</v>
      </c>
      <c r="AA64" s="10">
        <v>44092</v>
      </c>
      <c r="AB64" s="7" t="s">
        <v>74</v>
      </c>
      <c r="AC64" s="7" t="s">
        <v>48</v>
      </c>
      <c r="AD64" s="7" t="s">
        <v>472</v>
      </c>
      <c r="AE64" s="7">
        <v>42</v>
      </c>
      <c r="AF64" s="7" t="s">
        <v>473</v>
      </c>
      <c r="AG64" s="7" t="s">
        <v>51</v>
      </c>
      <c r="AH64" s="11" t="s">
        <v>52</v>
      </c>
      <c r="AI64" s="12">
        <v>1</v>
      </c>
      <c r="AJ64" s="13">
        <v>60.02</v>
      </c>
      <c r="AK64" s="13">
        <v>86.88</v>
      </c>
      <c r="AL64" s="13">
        <v>40.89</v>
      </c>
      <c r="AN64" s="38"/>
    </row>
    <row r="65" spans="1:40" x14ac:dyDescent="0.25">
      <c r="A65" s="7">
        <v>2019</v>
      </c>
      <c r="B65" s="7">
        <v>0.5</v>
      </c>
      <c r="C65" s="8">
        <v>35.47</v>
      </c>
      <c r="D65" s="8">
        <v>64.47</v>
      </c>
      <c r="E65" s="8">
        <v>18.420000000000002</v>
      </c>
      <c r="F65" s="7">
        <v>0</v>
      </c>
      <c r="G65" s="7">
        <v>0</v>
      </c>
      <c r="H65" s="7">
        <v>0</v>
      </c>
      <c r="I65" s="7">
        <v>0</v>
      </c>
      <c r="J65" s="9">
        <f t="shared" si="0"/>
        <v>99.94</v>
      </c>
      <c r="K65" s="7">
        <v>14118468</v>
      </c>
      <c r="L65" s="7" t="s">
        <v>251</v>
      </c>
      <c r="M65" s="7">
        <v>11645</v>
      </c>
      <c r="N65" s="7">
        <v>3437503</v>
      </c>
      <c r="O65" s="7" t="s">
        <v>69</v>
      </c>
      <c r="P65" s="7" t="s">
        <v>70</v>
      </c>
      <c r="Q65" s="7" t="s">
        <v>42</v>
      </c>
      <c r="R65" s="7" t="s">
        <v>71</v>
      </c>
      <c r="S65" s="30" t="s">
        <v>101</v>
      </c>
      <c r="T65" s="7">
        <v>34096</v>
      </c>
      <c r="U65" s="10">
        <v>45006</v>
      </c>
      <c r="V65" s="10">
        <v>44987</v>
      </c>
      <c r="W65" s="7" t="s">
        <v>130</v>
      </c>
      <c r="X65" s="7" t="s">
        <v>74</v>
      </c>
      <c r="Y65" s="7" t="s">
        <v>75</v>
      </c>
      <c r="Z65" s="10">
        <v>43483</v>
      </c>
      <c r="AA65" s="10">
        <v>43534</v>
      </c>
      <c r="AB65" s="7" t="s">
        <v>74</v>
      </c>
      <c r="AC65" s="7" t="s">
        <v>48</v>
      </c>
      <c r="AD65" s="7" t="s">
        <v>252</v>
      </c>
      <c r="AE65" s="7">
        <v>42</v>
      </c>
      <c r="AF65" s="7" t="s">
        <v>253</v>
      </c>
      <c r="AG65" s="7" t="s">
        <v>51</v>
      </c>
      <c r="AH65" s="11" t="s">
        <v>52</v>
      </c>
      <c r="AI65" s="12">
        <v>1</v>
      </c>
      <c r="AJ65" s="13">
        <v>90.45</v>
      </c>
      <c r="AK65" s="13">
        <v>143.03</v>
      </c>
      <c r="AL65" s="13">
        <v>97.04</v>
      </c>
      <c r="AN65" s="38"/>
    </row>
    <row r="66" spans="1:40" x14ac:dyDescent="0.25">
      <c r="A66" s="7">
        <v>2021</v>
      </c>
      <c r="B66" s="7">
        <v>0.7</v>
      </c>
      <c r="C66" s="8">
        <v>35.47</v>
      </c>
      <c r="D66" s="8">
        <v>64.47</v>
      </c>
      <c r="E66" s="8">
        <v>18.420000000000002</v>
      </c>
      <c r="F66" s="7">
        <v>0</v>
      </c>
      <c r="G66" s="7">
        <v>0</v>
      </c>
      <c r="H66" s="7">
        <v>0</v>
      </c>
      <c r="I66" s="7">
        <v>0</v>
      </c>
      <c r="J66" s="9">
        <f t="shared" ref="J66:J129" si="1">SUM(C66+D66)</f>
        <v>99.94</v>
      </c>
      <c r="K66" s="7">
        <v>7917577</v>
      </c>
      <c r="L66" s="7" t="s">
        <v>1184</v>
      </c>
      <c r="M66" s="7">
        <v>3717</v>
      </c>
      <c r="N66" s="7" t="s">
        <v>1185</v>
      </c>
      <c r="O66" s="7" t="s">
        <v>284</v>
      </c>
      <c r="P66" s="7" t="s">
        <v>277</v>
      </c>
      <c r="Q66" s="7" t="s">
        <v>42</v>
      </c>
      <c r="R66" s="7" t="s">
        <v>139</v>
      </c>
      <c r="S66" s="30" t="s">
        <v>60</v>
      </c>
      <c r="T66" s="7">
        <v>34074</v>
      </c>
      <c r="U66" s="10">
        <v>45041</v>
      </c>
      <c r="V66" s="10">
        <v>44993</v>
      </c>
      <c r="W66" s="7" t="s">
        <v>361</v>
      </c>
      <c r="X66" s="7" t="s">
        <v>74</v>
      </c>
      <c r="Y66" s="7" t="s">
        <v>75</v>
      </c>
      <c r="Z66" s="10">
        <v>44176</v>
      </c>
      <c r="AA66" s="10">
        <v>44219</v>
      </c>
      <c r="AB66" s="7" t="s">
        <v>74</v>
      </c>
      <c r="AC66" s="7" t="s">
        <v>48</v>
      </c>
      <c r="AD66" s="7" t="s">
        <v>1186</v>
      </c>
      <c r="AE66" s="7">
        <v>42</v>
      </c>
      <c r="AF66" s="7" t="s">
        <v>1187</v>
      </c>
      <c r="AG66" s="7" t="s">
        <v>51</v>
      </c>
      <c r="AH66" s="11" t="s">
        <v>52</v>
      </c>
      <c r="AI66" s="12">
        <v>1</v>
      </c>
      <c r="AJ66" s="13">
        <v>101.54</v>
      </c>
      <c r="AK66" s="13">
        <v>81.400000000000006</v>
      </c>
      <c r="AL66" s="13">
        <v>35.409999999999997</v>
      </c>
      <c r="AN66" s="38"/>
    </row>
    <row r="67" spans="1:40" x14ac:dyDescent="0.25">
      <c r="A67" s="7">
        <v>2021</v>
      </c>
      <c r="B67" s="7">
        <v>0.7</v>
      </c>
      <c r="C67" s="8">
        <v>35.47</v>
      </c>
      <c r="D67" s="8">
        <v>64.47</v>
      </c>
      <c r="E67" s="8">
        <v>18.420000000000002</v>
      </c>
      <c r="F67" s="7">
        <v>0</v>
      </c>
      <c r="G67" s="7">
        <v>0</v>
      </c>
      <c r="H67" s="7">
        <v>0</v>
      </c>
      <c r="I67" s="7">
        <v>0</v>
      </c>
      <c r="J67" s="9">
        <f t="shared" si="1"/>
        <v>99.94</v>
      </c>
      <c r="K67" s="7">
        <v>7258743</v>
      </c>
      <c r="L67" s="7" t="s">
        <v>942</v>
      </c>
      <c r="M67" s="7">
        <v>6256</v>
      </c>
      <c r="N67" s="7">
        <v>70613605</v>
      </c>
      <c r="O67" s="7" t="s">
        <v>288</v>
      </c>
      <c r="P67" s="7" t="s">
        <v>45</v>
      </c>
      <c r="Q67" s="7" t="s">
        <v>42</v>
      </c>
      <c r="R67" s="7" t="s">
        <v>45</v>
      </c>
      <c r="S67" s="30" t="s">
        <v>44</v>
      </c>
      <c r="T67" s="7">
        <v>34003</v>
      </c>
      <c r="U67" s="10">
        <v>44980</v>
      </c>
      <c r="V67" s="10">
        <v>44977</v>
      </c>
      <c r="W67" s="7" t="s">
        <v>289</v>
      </c>
      <c r="X67" s="7" t="s">
        <v>74</v>
      </c>
      <c r="Y67" s="7" t="s">
        <v>75</v>
      </c>
      <c r="Z67" s="10">
        <v>44475</v>
      </c>
      <c r="AA67" s="10">
        <v>44505</v>
      </c>
      <c r="AB67" s="7" t="s">
        <v>74</v>
      </c>
      <c r="AC67" s="7" t="s">
        <v>48</v>
      </c>
      <c r="AD67" s="7" t="s">
        <v>943</v>
      </c>
      <c r="AE67" s="7">
        <v>42</v>
      </c>
      <c r="AF67" s="7" t="s">
        <v>944</v>
      </c>
      <c r="AG67" s="7" t="s">
        <v>51</v>
      </c>
      <c r="AH67" s="11" t="s">
        <v>52</v>
      </c>
      <c r="AI67" s="12">
        <v>1</v>
      </c>
      <c r="AJ67" s="13">
        <v>91.84</v>
      </c>
      <c r="AK67" s="13">
        <v>80.209999999999994</v>
      </c>
      <c r="AL67" s="13">
        <v>34.22</v>
      </c>
    </row>
    <row r="68" spans="1:40" x14ac:dyDescent="0.25">
      <c r="A68" s="7">
        <v>2021</v>
      </c>
      <c r="B68" s="7">
        <v>1</v>
      </c>
      <c r="C68" s="8">
        <v>35.47</v>
      </c>
      <c r="D68" s="8">
        <v>64.47</v>
      </c>
      <c r="E68" s="8">
        <v>18.420000000000002</v>
      </c>
      <c r="F68" s="7">
        <v>60</v>
      </c>
      <c r="G68" s="7">
        <v>0</v>
      </c>
      <c r="H68" s="7">
        <v>0</v>
      </c>
      <c r="I68" s="7">
        <v>0</v>
      </c>
      <c r="J68" s="9">
        <f t="shared" si="1"/>
        <v>99.94</v>
      </c>
      <c r="K68" s="7">
        <v>7441766</v>
      </c>
      <c r="L68" s="7" t="s">
        <v>1136</v>
      </c>
      <c r="M68" s="7">
        <v>2405</v>
      </c>
      <c r="N68" s="7">
        <v>93464001</v>
      </c>
      <c r="O68" s="7" t="s">
        <v>284</v>
      </c>
      <c r="P68" s="7" t="s">
        <v>277</v>
      </c>
      <c r="Q68" s="7" t="s">
        <v>42</v>
      </c>
      <c r="R68" s="7" t="s">
        <v>139</v>
      </c>
      <c r="S68" s="30" t="s">
        <v>60</v>
      </c>
      <c r="T68" s="7">
        <v>33888</v>
      </c>
      <c r="U68" s="10">
        <v>44995</v>
      </c>
      <c r="V68" s="10">
        <v>44991</v>
      </c>
      <c r="W68" s="7" t="s">
        <v>248</v>
      </c>
      <c r="X68" s="7" t="s">
        <v>74</v>
      </c>
      <c r="Y68" s="7" t="s">
        <v>75</v>
      </c>
      <c r="Z68" s="10">
        <v>44478</v>
      </c>
      <c r="AA68" s="10">
        <v>44523</v>
      </c>
      <c r="AB68" s="7" t="s">
        <v>74</v>
      </c>
      <c r="AC68" s="7" t="s">
        <v>48</v>
      </c>
      <c r="AD68" s="7" t="s">
        <v>1137</v>
      </c>
      <c r="AE68" s="7">
        <v>42</v>
      </c>
      <c r="AF68" s="7" t="s">
        <v>1138</v>
      </c>
      <c r="AG68" s="7" t="s">
        <v>51</v>
      </c>
      <c r="AH68" s="11" t="s">
        <v>52</v>
      </c>
      <c r="AI68" s="12">
        <v>1</v>
      </c>
      <c r="AJ68" s="13">
        <v>131.13</v>
      </c>
      <c r="AK68" s="13">
        <v>64.39</v>
      </c>
      <c r="AL68" s="13">
        <v>18.399999999999999</v>
      </c>
      <c r="AN68" s="38"/>
    </row>
    <row r="69" spans="1:40" x14ac:dyDescent="0.25">
      <c r="A69" s="7">
        <v>2021</v>
      </c>
      <c r="B69" s="7">
        <v>0.6</v>
      </c>
      <c r="C69" s="8">
        <v>35.47</v>
      </c>
      <c r="D69" s="8">
        <v>64.47</v>
      </c>
      <c r="E69" s="8">
        <v>18.420000000000002</v>
      </c>
      <c r="F69" s="7">
        <v>0</v>
      </c>
      <c r="G69" s="7">
        <v>0</v>
      </c>
      <c r="H69" s="7">
        <v>0</v>
      </c>
      <c r="I69" s="7">
        <v>0</v>
      </c>
      <c r="J69" s="9">
        <f t="shared" si="1"/>
        <v>99.94</v>
      </c>
      <c r="K69" s="7">
        <v>7291787</v>
      </c>
      <c r="L69" s="7" t="s">
        <v>824</v>
      </c>
      <c r="M69" s="7">
        <v>3603</v>
      </c>
      <c r="N69" s="7" t="s">
        <v>825</v>
      </c>
      <c r="O69" s="7" t="s">
        <v>284</v>
      </c>
      <c r="P69" s="7" t="s">
        <v>277</v>
      </c>
      <c r="Q69" s="7" t="s">
        <v>42</v>
      </c>
      <c r="R69" s="7" t="s">
        <v>139</v>
      </c>
      <c r="S69" s="30" t="s">
        <v>60</v>
      </c>
      <c r="T69" s="7">
        <v>33886</v>
      </c>
      <c r="U69" s="10">
        <v>44984</v>
      </c>
      <c r="V69" s="10">
        <v>44978</v>
      </c>
      <c r="W69" s="7" t="s">
        <v>826</v>
      </c>
      <c r="X69" s="7" t="s">
        <v>74</v>
      </c>
      <c r="Y69" s="7" t="s">
        <v>75</v>
      </c>
      <c r="Z69" s="10">
        <v>44134</v>
      </c>
      <c r="AA69" s="10">
        <v>44235</v>
      </c>
      <c r="AB69" s="7" t="s">
        <v>74</v>
      </c>
      <c r="AC69" s="7" t="s">
        <v>48</v>
      </c>
      <c r="AD69" s="7" t="s">
        <v>827</v>
      </c>
      <c r="AE69" s="7">
        <v>42</v>
      </c>
      <c r="AF69" s="7" t="s">
        <v>828</v>
      </c>
      <c r="AG69" s="7" t="s">
        <v>51</v>
      </c>
      <c r="AH69" s="11" t="s">
        <v>52</v>
      </c>
      <c r="AI69" s="12">
        <v>1</v>
      </c>
      <c r="AJ69" s="13">
        <v>83.79</v>
      </c>
      <c r="AK69" s="13">
        <v>81.72</v>
      </c>
      <c r="AL69" s="13">
        <v>35.729999999999997</v>
      </c>
      <c r="AN69" s="38"/>
    </row>
    <row r="70" spans="1:40" x14ac:dyDescent="0.25">
      <c r="A70" s="7">
        <v>2020</v>
      </c>
      <c r="B70" s="7">
        <v>0.6</v>
      </c>
      <c r="C70" s="8">
        <v>70.94</v>
      </c>
      <c r="D70" s="8">
        <v>128.94</v>
      </c>
      <c r="E70" s="8">
        <v>36.840000000000003</v>
      </c>
      <c r="F70" s="7">
        <v>11.1194647038</v>
      </c>
      <c r="G70" s="7">
        <v>0</v>
      </c>
      <c r="H70" s="7">
        <v>0</v>
      </c>
      <c r="I70" s="7">
        <v>0</v>
      </c>
      <c r="J70" s="9">
        <f t="shared" si="1"/>
        <v>199.88</v>
      </c>
      <c r="K70" s="7">
        <v>10858212</v>
      </c>
      <c r="L70" s="7" t="s">
        <v>707</v>
      </c>
      <c r="M70" s="7" t="s">
        <v>708</v>
      </c>
      <c r="N70" s="7">
        <v>76957104</v>
      </c>
      <c r="O70" s="7" t="s">
        <v>121</v>
      </c>
      <c r="P70" s="7" t="s">
        <v>45</v>
      </c>
      <c r="Q70" s="7">
        <v>1700</v>
      </c>
      <c r="R70" s="7" t="s">
        <v>45</v>
      </c>
      <c r="S70" s="30" t="s">
        <v>60</v>
      </c>
      <c r="T70" s="7">
        <v>33849</v>
      </c>
      <c r="U70" s="10">
        <v>45002</v>
      </c>
      <c r="V70" s="10">
        <v>45000</v>
      </c>
      <c r="W70" s="7" t="s">
        <v>550</v>
      </c>
      <c r="X70" s="7" t="s">
        <v>124</v>
      </c>
      <c r="Y70" s="7" t="s">
        <v>75</v>
      </c>
      <c r="Z70" s="10">
        <v>43744</v>
      </c>
      <c r="AA70" s="10">
        <v>44028</v>
      </c>
      <c r="AB70" s="7" t="s">
        <v>124</v>
      </c>
      <c r="AC70" s="7" t="s">
        <v>125</v>
      </c>
      <c r="AD70" s="7" t="s">
        <v>709</v>
      </c>
      <c r="AE70" s="7" t="s">
        <v>710</v>
      </c>
      <c r="AF70" s="7" t="s">
        <v>711</v>
      </c>
      <c r="AG70" s="7" t="s">
        <v>51</v>
      </c>
      <c r="AH70" s="11" t="s">
        <v>52</v>
      </c>
      <c r="AI70" s="12">
        <v>2</v>
      </c>
      <c r="AJ70" s="13">
        <v>64.045674532800007</v>
      </c>
      <c r="AK70" s="13">
        <v>10.0662827346</v>
      </c>
      <c r="AL70" s="13">
        <v>2.8771710318000001</v>
      </c>
      <c r="AN70" s="38"/>
    </row>
    <row r="71" spans="1:40" s="26" customFormat="1" x14ac:dyDescent="0.25">
      <c r="A71" s="19">
        <v>2021</v>
      </c>
      <c r="B71" s="19">
        <v>1</v>
      </c>
      <c r="C71" s="20">
        <v>35.47</v>
      </c>
      <c r="D71" s="20">
        <v>64.47</v>
      </c>
      <c r="E71" s="20">
        <v>18.420000000000002</v>
      </c>
      <c r="F71" s="19">
        <v>17.537769313199998</v>
      </c>
      <c r="G71" s="19">
        <v>0</v>
      </c>
      <c r="H71" s="19">
        <v>0</v>
      </c>
      <c r="I71" s="19">
        <v>0</v>
      </c>
      <c r="J71" s="21">
        <f t="shared" si="1"/>
        <v>99.94</v>
      </c>
      <c r="K71" s="19">
        <v>7065974</v>
      </c>
      <c r="L71" s="19" t="s">
        <v>1024</v>
      </c>
      <c r="M71" s="19" t="s">
        <v>1025</v>
      </c>
      <c r="N71" s="19">
        <v>51177404</v>
      </c>
      <c r="O71" s="19" t="s">
        <v>415</v>
      </c>
      <c r="P71" s="19" t="s">
        <v>41</v>
      </c>
      <c r="Q71" s="19" t="s">
        <v>42</v>
      </c>
      <c r="R71" s="19" t="s">
        <v>278</v>
      </c>
      <c r="S71" s="31" t="s">
        <v>845</v>
      </c>
      <c r="T71" s="19">
        <v>33810</v>
      </c>
      <c r="U71" s="22">
        <v>44963</v>
      </c>
      <c r="V71" s="22">
        <v>44961</v>
      </c>
      <c r="W71" s="19" t="s">
        <v>123</v>
      </c>
      <c r="X71" s="19" t="s">
        <v>124</v>
      </c>
      <c r="Y71" s="19" t="s">
        <v>75</v>
      </c>
      <c r="Z71" s="22">
        <v>44399</v>
      </c>
      <c r="AA71" s="22">
        <v>44433</v>
      </c>
      <c r="AB71" s="19" t="s">
        <v>124</v>
      </c>
      <c r="AC71" s="19" t="s">
        <v>48</v>
      </c>
      <c r="AD71" s="19" t="s">
        <v>551</v>
      </c>
      <c r="AE71" s="19">
        <v>42</v>
      </c>
      <c r="AF71" s="19" t="s">
        <v>1026</v>
      </c>
      <c r="AG71" s="19" t="s">
        <v>51</v>
      </c>
      <c r="AH71" s="23" t="s">
        <v>52</v>
      </c>
      <c r="AI71" s="24">
        <v>1</v>
      </c>
      <c r="AJ71" s="25">
        <v>84.712462740000007</v>
      </c>
      <c r="AK71" s="25">
        <v>50.216937371999997</v>
      </c>
      <c r="AL71" s="25">
        <v>14.347696392</v>
      </c>
      <c r="AM71" s="33" t="s">
        <v>2636</v>
      </c>
      <c r="AN71" s="27" t="s">
        <v>2638</v>
      </c>
    </row>
    <row r="72" spans="1:40" x14ac:dyDescent="0.25">
      <c r="A72" s="7">
        <v>2020</v>
      </c>
      <c r="B72" s="7">
        <v>0.6</v>
      </c>
      <c r="C72" s="8">
        <v>70.94</v>
      </c>
      <c r="D72" s="8">
        <v>128.94</v>
      </c>
      <c r="E72" s="8">
        <v>36.840000000000003</v>
      </c>
      <c r="F72" s="7">
        <v>0</v>
      </c>
      <c r="G72" s="7">
        <v>0</v>
      </c>
      <c r="H72" s="7">
        <v>0</v>
      </c>
      <c r="I72" s="7">
        <v>0</v>
      </c>
      <c r="J72" s="9">
        <f t="shared" si="1"/>
        <v>199.88</v>
      </c>
      <c r="K72" s="7">
        <v>11041198</v>
      </c>
      <c r="L72" s="7" t="s">
        <v>594</v>
      </c>
      <c r="M72" s="7">
        <v>1306</v>
      </c>
      <c r="N72" s="7">
        <v>50870501</v>
      </c>
      <c r="O72" s="7" t="s">
        <v>284</v>
      </c>
      <c r="P72" s="7" t="s">
        <v>277</v>
      </c>
      <c r="Q72" s="7" t="s">
        <v>42</v>
      </c>
      <c r="R72" s="7" t="s">
        <v>139</v>
      </c>
      <c r="S72" s="30" t="s">
        <v>60</v>
      </c>
      <c r="T72" s="7">
        <v>33809</v>
      </c>
      <c r="U72" s="10">
        <v>45026</v>
      </c>
      <c r="V72" s="10">
        <v>45019</v>
      </c>
      <c r="W72" s="7" t="s">
        <v>261</v>
      </c>
      <c r="X72" s="7" t="s">
        <v>74</v>
      </c>
      <c r="Y72" s="7" t="s">
        <v>75</v>
      </c>
      <c r="Z72" s="10">
        <v>44001</v>
      </c>
      <c r="AA72" s="10">
        <v>44037</v>
      </c>
      <c r="AB72" s="7" t="s">
        <v>74</v>
      </c>
      <c r="AC72" s="7" t="s">
        <v>48</v>
      </c>
      <c r="AD72" s="7" t="s">
        <v>595</v>
      </c>
      <c r="AE72" s="7">
        <v>42</v>
      </c>
      <c r="AF72" s="7" t="s">
        <v>596</v>
      </c>
      <c r="AG72" s="7" t="s">
        <v>51</v>
      </c>
      <c r="AH72" s="11" t="s">
        <v>52</v>
      </c>
      <c r="AI72" s="12">
        <v>2</v>
      </c>
      <c r="AJ72" s="13">
        <v>80.12</v>
      </c>
      <c r="AK72" s="13">
        <v>160.32</v>
      </c>
      <c r="AL72" s="13">
        <v>68.34</v>
      </c>
      <c r="AN72" s="38"/>
    </row>
    <row r="73" spans="1:40" x14ac:dyDescent="0.25">
      <c r="A73" s="7">
        <v>2021</v>
      </c>
      <c r="B73" s="7">
        <v>1</v>
      </c>
      <c r="C73" s="8">
        <v>35.47</v>
      </c>
      <c r="D73" s="8">
        <v>64.47</v>
      </c>
      <c r="E73" s="8">
        <v>18.420000000000002</v>
      </c>
      <c r="F73" s="7">
        <v>0</v>
      </c>
      <c r="G73" s="7">
        <v>0</v>
      </c>
      <c r="H73" s="7">
        <v>0</v>
      </c>
      <c r="I73" s="7">
        <v>0</v>
      </c>
      <c r="J73" s="9">
        <f t="shared" si="1"/>
        <v>99.94</v>
      </c>
      <c r="K73" s="7">
        <v>7780219</v>
      </c>
      <c r="L73" s="7" t="s">
        <v>1282</v>
      </c>
      <c r="M73" s="7">
        <v>7792</v>
      </c>
      <c r="N73" s="7" t="s">
        <v>1283</v>
      </c>
      <c r="O73" s="7" t="s">
        <v>284</v>
      </c>
      <c r="P73" s="7" t="s">
        <v>277</v>
      </c>
      <c r="Q73" s="7" t="s">
        <v>42</v>
      </c>
      <c r="R73" s="7" t="s">
        <v>139</v>
      </c>
      <c r="S73" s="30" t="s">
        <v>60</v>
      </c>
      <c r="T73" s="7">
        <v>33787</v>
      </c>
      <c r="U73" s="10">
        <v>45027</v>
      </c>
      <c r="V73" s="10">
        <v>45009</v>
      </c>
      <c r="W73" s="7" t="s">
        <v>361</v>
      </c>
      <c r="X73" s="7" t="s">
        <v>74</v>
      </c>
      <c r="Y73" s="7" t="s">
        <v>75</v>
      </c>
      <c r="Z73" s="10">
        <v>44460</v>
      </c>
      <c r="AA73" s="10">
        <v>44643</v>
      </c>
      <c r="AB73" s="7" t="s">
        <v>74</v>
      </c>
      <c r="AC73" s="7" t="s">
        <v>48</v>
      </c>
      <c r="AD73" s="7" t="s">
        <v>1284</v>
      </c>
      <c r="AE73" s="7">
        <v>42</v>
      </c>
      <c r="AF73" s="7" t="s">
        <v>1285</v>
      </c>
      <c r="AG73" s="7" t="s">
        <v>51</v>
      </c>
      <c r="AH73" s="11" t="s">
        <v>52</v>
      </c>
      <c r="AI73" s="12">
        <v>1</v>
      </c>
      <c r="AJ73" s="13">
        <v>225.1</v>
      </c>
      <c r="AK73" s="13">
        <v>102.79</v>
      </c>
      <c r="AL73" s="13">
        <v>56.8</v>
      </c>
      <c r="AN73" s="38"/>
    </row>
    <row r="74" spans="1:40" x14ac:dyDescent="0.25">
      <c r="A74" s="7">
        <v>2020</v>
      </c>
      <c r="B74" s="7">
        <v>0.5</v>
      </c>
      <c r="C74" s="8">
        <v>35.47</v>
      </c>
      <c r="D74" s="8">
        <v>64.47</v>
      </c>
      <c r="E74" s="8">
        <v>18.420000000000002</v>
      </c>
      <c r="F74" s="7">
        <v>0</v>
      </c>
      <c r="G74" s="7">
        <v>0</v>
      </c>
      <c r="H74" s="7">
        <v>0</v>
      </c>
      <c r="I74" s="7">
        <v>0</v>
      </c>
      <c r="J74" s="9">
        <f t="shared" si="1"/>
        <v>99.94</v>
      </c>
      <c r="K74" s="7">
        <v>10833512</v>
      </c>
      <c r="L74" s="7" t="s">
        <v>292</v>
      </c>
      <c r="M74" s="7">
        <v>4845</v>
      </c>
      <c r="N74" s="7">
        <v>89360701</v>
      </c>
      <c r="O74" s="7" t="s">
        <v>288</v>
      </c>
      <c r="P74" s="7" t="s">
        <v>41</v>
      </c>
      <c r="Q74" s="7" t="s">
        <v>42</v>
      </c>
      <c r="R74" s="7" t="s">
        <v>278</v>
      </c>
      <c r="S74" s="30" t="s">
        <v>44</v>
      </c>
      <c r="T74" s="7">
        <v>33724</v>
      </c>
      <c r="U74" s="10">
        <v>45000</v>
      </c>
      <c r="V74" s="10">
        <v>44993</v>
      </c>
      <c r="W74" s="7" t="s">
        <v>130</v>
      </c>
      <c r="X74" s="7" t="s">
        <v>74</v>
      </c>
      <c r="Y74" s="7" t="s">
        <v>75</v>
      </c>
      <c r="Z74" s="10">
        <v>44186</v>
      </c>
      <c r="AA74" s="10">
        <v>44234</v>
      </c>
      <c r="AB74" s="7" t="s">
        <v>74</v>
      </c>
      <c r="AC74" s="7" t="s">
        <v>48</v>
      </c>
      <c r="AD74" s="7" t="s">
        <v>293</v>
      </c>
      <c r="AE74" s="7">
        <v>42</v>
      </c>
      <c r="AF74" s="7" t="s">
        <v>294</v>
      </c>
      <c r="AG74" s="7" t="s">
        <v>51</v>
      </c>
      <c r="AH74" s="11" t="s">
        <v>52</v>
      </c>
      <c r="AI74" s="12">
        <v>1</v>
      </c>
      <c r="AJ74" s="13">
        <v>102.5</v>
      </c>
      <c r="AK74" s="13">
        <v>83.62</v>
      </c>
      <c r="AL74" s="13">
        <v>0</v>
      </c>
    </row>
    <row r="75" spans="1:40" x14ac:dyDescent="0.25">
      <c r="A75" s="7">
        <v>2020</v>
      </c>
      <c r="B75" s="7">
        <v>0.9</v>
      </c>
      <c r="C75" s="8">
        <v>35.47</v>
      </c>
      <c r="D75" s="8">
        <v>64.47</v>
      </c>
      <c r="E75" s="8">
        <v>18.420000000000002</v>
      </c>
      <c r="F75" s="7">
        <v>0</v>
      </c>
      <c r="G75" s="7">
        <v>0</v>
      </c>
      <c r="H75" s="7">
        <v>0</v>
      </c>
      <c r="I75" s="7">
        <v>0</v>
      </c>
      <c r="J75" s="9">
        <f t="shared" si="1"/>
        <v>99.94</v>
      </c>
      <c r="K75" s="7">
        <v>11058017</v>
      </c>
      <c r="L75" s="7" t="s">
        <v>474</v>
      </c>
      <c r="M75" s="7">
        <v>2681</v>
      </c>
      <c r="N75" s="7" t="s">
        <v>475</v>
      </c>
      <c r="O75" s="7" t="s">
        <v>284</v>
      </c>
      <c r="P75" s="7" t="s">
        <v>277</v>
      </c>
      <c r="Q75" s="7" t="s">
        <v>42</v>
      </c>
      <c r="R75" s="7" t="s">
        <v>139</v>
      </c>
      <c r="S75" s="30" t="s">
        <v>60</v>
      </c>
      <c r="T75" s="7">
        <v>33680</v>
      </c>
      <c r="U75" s="10">
        <v>45028</v>
      </c>
      <c r="V75" s="10">
        <v>45017</v>
      </c>
      <c r="W75" s="7" t="s">
        <v>130</v>
      </c>
      <c r="X75" s="7" t="s">
        <v>74</v>
      </c>
      <c r="Y75" s="7" t="s">
        <v>75</v>
      </c>
      <c r="Z75" s="10">
        <v>43716</v>
      </c>
      <c r="AA75" s="10">
        <v>44086</v>
      </c>
      <c r="AB75" s="7" t="s">
        <v>74</v>
      </c>
      <c r="AC75" s="7" t="s">
        <v>48</v>
      </c>
      <c r="AD75" s="7" t="s">
        <v>476</v>
      </c>
      <c r="AE75" s="7">
        <v>42</v>
      </c>
      <c r="AF75" s="7" t="s">
        <v>477</v>
      </c>
      <c r="AG75" s="7" t="s">
        <v>51</v>
      </c>
      <c r="AH75" s="11" t="s">
        <v>52</v>
      </c>
      <c r="AI75" s="12">
        <v>1</v>
      </c>
      <c r="AJ75" s="13">
        <v>178.2</v>
      </c>
      <c r="AK75" s="13">
        <v>83.01</v>
      </c>
      <c r="AL75" s="13">
        <v>37.020000000000003</v>
      </c>
      <c r="AN75" s="38"/>
    </row>
    <row r="76" spans="1:40" x14ac:dyDescent="0.25">
      <c r="A76" s="7">
        <v>2020</v>
      </c>
      <c r="B76" s="7">
        <v>0.4</v>
      </c>
      <c r="C76" s="8">
        <v>35.47</v>
      </c>
      <c r="D76" s="8">
        <v>64.47</v>
      </c>
      <c r="E76" s="8">
        <v>18.420000000000002</v>
      </c>
      <c r="F76" s="7">
        <v>0</v>
      </c>
      <c r="G76" s="7">
        <v>0</v>
      </c>
      <c r="H76" s="7">
        <v>0</v>
      </c>
      <c r="I76" s="7">
        <v>0</v>
      </c>
      <c r="J76" s="9">
        <f t="shared" si="1"/>
        <v>99.94</v>
      </c>
      <c r="K76" s="7">
        <v>10974079</v>
      </c>
      <c r="L76" s="7" t="s">
        <v>611</v>
      </c>
      <c r="M76" s="7">
        <v>2934</v>
      </c>
      <c r="N76" s="7">
        <v>78677004</v>
      </c>
      <c r="O76" s="7" t="s">
        <v>284</v>
      </c>
      <c r="P76" s="7" t="s">
        <v>277</v>
      </c>
      <c r="Q76" s="7" t="s">
        <v>42</v>
      </c>
      <c r="R76" s="7" t="s">
        <v>139</v>
      </c>
      <c r="S76" s="30" t="s">
        <v>60</v>
      </c>
      <c r="T76" s="7">
        <v>33678</v>
      </c>
      <c r="U76" s="10">
        <v>45016</v>
      </c>
      <c r="V76" s="10">
        <v>44923</v>
      </c>
      <c r="W76" s="7" t="s">
        <v>289</v>
      </c>
      <c r="X76" s="7" t="s">
        <v>74</v>
      </c>
      <c r="Y76" s="7" t="s">
        <v>75</v>
      </c>
      <c r="Z76" s="10">
        <v>44030</v>
      </c>
      <c r="AA76" s="10">
        <v>44040</v>
      </c>
      <c r="AB76" s="7" t="s">
        <v>74</v>
      </c>
      <c r="AC76" s="7" t="s">
        <v>48</v>
      </c>
      <c r="AD76" s="7" t="s">
        <v>612</v>
      </c>
      <c r="AE76" s="7">
        <v>42</v>
      </c>
      <c r="AF76" s="7" t="s">
        <v>613</v>
      </c>
      <c r="AG76" s="7" t="s">
        <v>51</v>
      </c>
      <c r="AH76" s="11" t="s">
        <v>52</v>
      </c>
      <c r="AI76" s="12">
        <v>1</v>
      </c>
      <c r="AJ76" s="13">
        <v>51.64</v>
      </c>
      <c r="AK76" s="13">
        <v>75.099999999999994</v>
      </c>
      <c r="AL76" s="13">
        <v>29.11</v>
      </c>
      <c r="AN76" s="38"/>
    </row>
    <row r="77" spans="1:40" x14ac:dyDescent="0.25">
      <c r="A77" s="7">
        <v>2021</v>
      </c>
      <c r="B77" s="7">
        <v>0.4</v>
      </c>
      <c r="C77" s="8">
        <v>35.47</v>
      </c>
      <c r="D77" s="8">
        <v>64.47</v>
      </c>
      <c r="E77" s="8">
        <v>18.420000000000002</v>
      </c>
      <c r="F77" s="7">
        <v>6.2198790209999997</v>
      </c>
      <c r="G77" s="7">
        <v>0</v>
      </c>
      <c r="H77" s="7">
        <v>0</v>
      </c>
      <c r="I77" s="7">
        <v>0</v>
      </c>
      <c r="J77" s="9">
        <f t="shared" si="1"/>
        <v>99.94</v>
      </c>
      <c r="K77" s="7">
        <v>7586476</v>
      </c>
      <c r="L77" s="7" t="s">
        <v>1154</v>
      </c>
      <c r="M77" s="7" t="s">
        <v>1155</v>
      </c>
      <c r="N77" s="7">
        <v>13561901</v>
      </c>
      <c r="O77" s="7" t="s">
        <v>121</v>
      </c>
      <c r="P77" s="7" t="s">
        <v>41</v>
      </c>
      <c r="Q77" s="7">
        <v>1700</v>
      </c>
      <c r="R77" s="7" t="s">
        <v>122</v>
      </c>
      <c r="S77" s="30" t="s">
        <v>60</v>
      </c>
      <c r="T77" s="7">
        <v>33605</v>
      </c>
      <c r="U77" s="10">
        <v>45008</v>
      </c>
      <c r="V77" s="10">
        <v>45007</v>
      </c>
      <c r="W77" s="7" t="s">
        <v>318</v>
      </c>
      <c r="X77" s="7" t="s">
        <v>124</v>
      </c>
      <c r="Y77" s="7" t="s">
        <v>75</v>
      </c>
      <c r="Z77" s="10">
        <v>44109</v>
      </c>
      <c r="AA77" s="10">
        <v>44134</v>
      </c>
      <c r="AB77" s="7" t="s">
        <v>124</v>
      </c>
      <c r="AC77" s="7" t="s">
        <v>125</v>
      </c>
      <c r="AD77" s="7" t="s">
        <v>1156</v>
      </c>
      <c r="AE77" s="7">
        <v>42</v>
      </c>
      <c r="AF77" s="7" t="s">
        <v>1157</v>
      </c>
      <c r="AG77" s="7" t="s">
        <v>51</v>
      </c>
      <c r="AH77" s="11" t="s">
        <v>52</v>
      </c>
      <c r="AI77" s="12">
        <v>1</v>
      </c>
      <c r="AJ77" s="13">
        <v>36.525571772399999</v>
      </c>
      <c r="AK77" s="13">
        <v>5.0293254905999998</v>
      </c>
      <c r="AL77" s="13">
        <v>1.4347696392</v>
      </c>
      <c r="AN77" s="38"/>
    </row>
    <row r="78" spans="1:40" s="26" customFormat="1" x14ac:dyDescent="0.25">
      <c r="A78" s="19">
        <v>2021</v>
      </c>
      <c r="B78" s="19">
        <v>0.4</v>
      </c>
      <c r="C78" s="20">
        <v>35.47</v>
      </c>
      <c r="D78" s="20">
        <v>64.47</v>
      </c>
      <c r="E78" s="20">
        <v>18.420000000000002</v>
      </c>
      <c r="F78" s="19">
        <v>0</v>
      </c>
      <c r="G78" s="19">
        <v>0</v>
      </c>
      <c r="H78" s="19">
        <v>0</v>
      </c>
      <c r="I78" s="19">
        <v>0</v>
      </c>
      <c r="J78" s="21">
        <f t="shared" si="1"/>
        <v>99.94</v>
      </c>
      <c r="K78" s="19">
        <v>7705071</v>
      </c>
      <c r="L78" s="19" t="s">
        <v>1080</v>
      </c>
      <c r="M78" s="19">
        <v>4615</v>
      </c>
      <c r="N78" s="19" t="s">
        <v>1081</v>
      </c>
      <c r="O78" s="19" t="s">
        <v>288</v>
      </c>
      <c r="P78" s="19" t="s">
        <v>41</v>
      </c>
      <c r="Q78" s="19" t="s">
        <v>42</v>
      </c>
      <c r="R78" s="19" t="s">
        <v>278</v>
      </c>
      <c r="S78" s="31" t="s">
        <v>845</v>
      </c>
      <c r="T78" s="19">
        <v>33599</v>
      </c>
      <c r="U78" s="22">
        <v>45019</v>
      </c>
      <c r="V78" s="22">
        <v>45006</v>
      </c>
      <c r="W78" s="19" t="s">
        <v>130</v>
      </c>
      <c r="X78" s="19" t="s">
        <v>74</v>
      </c>
      <c r="Y78" s="19" t="s">
        <v>75</v>
      </c>
      <c r="Z78" s="22">
        <v>44281</v>
      </c>
      <c r="AA78" s="22">
        <v>44345</v>
      </c>
      <c r="AB78" s="19" t="s">
        <v>74</v>
      </c>
      <c r="AC78" s="19" t="s">
        <v>48</v>
      </c>
      <c r="AD78" s="19" t="s">
        <v>1082</v>
      </c>
      <c r="AE78" s="19">
        <v>42</v>
      </c>
      <c r="AF78" s="19" t="s">
        <v>1083</v>
      </c>
      <c r="AG78" s="19" t="s">
        <v>51</v>
      </c>
      <c r="AH78" s="23" t="s">
        <v>52</v>
      </c>
      <c r="AI78" s="24">
        <v>1</v>
      </c>
      <c r="AJ78" s="25">
        <v>71.98</v>
      </c>
      <c r="AK78" s="25">
        <v>95.06</v>
      </c>
      <c r="AL78" s="25">
        <v>49.07</v>
      </c>
      <c r="AM78" s="33" t="s">
        <v>2636</v>
      </c>
      <c r="AN78" s="27" t="s">
        <v>2638</v>
      </c>
    </row>
    <row r="79" spans="1:40" x14ac:dyDescent="0.25">
      <c r="A79" s="7">
        <v>2020</v>
      </c>
      <c r="B79" s="7">
        <v>0.5</v>
      </c>
      <c r="C79" s="8">
        <v>35.47</v>
      </c>
      <c r="D79" s="8">
        <v>64.47</v>
      </c>
      <c r="E79" s="8">
        <v>18.420000000000002</v>
      </c>
      <c r="F79" s="7">
        <v>0</v>
      </c>
      <c r="G79" s="7">
        <v>0</v>
      </c>
      <c r="H79" s="7">
        <v>0</v>
      </c>
      <c r="I79" s="7">
        <v>0</v>
      </c>
      <c r="J79" s="9">
        <f t="shared" si="1"/>
        <v>99.94</v>
      </c>
      <c r="K79" s="7">
        <v>10569482</v>
      </c>
      <c r="L79" s="7" t="s">
        <v>364</v>
      </c>
      <c r="M79" s="7">
        <v>6971</v>
      </c>
      <c r="N79" s="7">
        <v>5509002</v>
      </c>
      <c r="O79" s="7" t="s">
        <v>69</v>
      </c>
      <c r="P79" s="7" t="s">
        <v>70</v>
      </c>
      <c r="Q79" s="7" t="s">
        <v>42</v>
      </c>
      <c r="R79" s="7" t="s">
        <v>71</v>
      </c>
      <c r="S79" s="30" t="s">
        <v>94</v>
      </c>
      <c r="T79" s="7">
        <v>33576</v>
      </c>
      <c r="U79" s="10">
        <v>44972</v>
      </c>
      <c r="V79" s="10">
        <v>44943</v>
      </c>
      <c r="W79" s="7" t="s">
        <v>365</v>
      </c>
      <c r="X79" s="7" t="s">
        <v>74</v>
      </c>
      <c r="Y79" s="7" t="s">
        <v>75</v>
      </c>
      <c r="Z79" s="10">
        <v>44112</v>
      </c>
      <c r="AA79" s="10">
        <v>44196</v>
      </c>
      <c r="AB79" s="7" t="s">
        <v>74</v>
      </c>
      <c r="AC79" s="7" t="s">
        <v>48</v>
      </c>
      <c r="AD79" s="7" t="s">
        <v>366</v>
      </c>
      <c r="AE79" s="7">
        <v>42</v>
      </c>
      <c r="AF79" s="7" t="s">
        <v>367</v>
      </c>
      <c r="AG79" s="7" t="s">
        <v>51</v>
      </c>
      <c r="AH79" s="11" t="s">
        <v>52</v>
      </c>
      <c r="AI79" s="12">
        <v>1</v>
      </c>
      <c r="AJ79" s="13">
        <v>55.01</v>
      </c>
      <c r="AK79" s="13">
        <v>77.95</v>
      </c>
      <c r="AL79" s="13">
        <v>31.96</v>
      </c>
      <c r="AN79" s="38"/>
    </row>
    <row r="80" spans="1:40" x14ac:dyDescent="0.25">
      <c r="A80" s="7">
        <v>2019</v>
      </c>
      <c r="B80" s="7">
        <v>0.5</v>
      </c>
      <c r="C80" s="8">
        <v>35.47</v>
      </c>
      <c r="D80" s="8">
        <v>64.47</v>
      </c>
      <c r="E80" s="8">
        <v>18.420000000000002</v>
      </c>
      <c r="F80" s="7">
        <v>0</v>
      </c>
      <c r="G80" s="7">
        <v>0</v>
      </c>
      <c r="H80" s="7">
        <v>0</v>
      </c>
      <c r="I80" s="7">
        <v>0</v>
      </c>
      <c r="J80" s="9">
        <f t="shared" si="1"/>
        <v>99.94</v>
      </c>
      <c r="K80" s="7">
        <v>14301235</v>
      </c>
      <c r="L80" s="7" t="s">
        <v>195</v>
      </c>
      <c r="M80" s="7">
        <v>8559</v>
      </c>
      <c r="N80" s="7" t="s">
        <v>196</v>
      </c>
      <c r="O80" s="7" t="s">
        <v>69</v>
      </c>
      <c r="P80" s="7" t="s">
        <v>70</v>
      </c>
      <c r="Q80" s="7" t="s">
        <v>42</v>
      </c>
      <c r="R80" s="7" t="s">
        <v>71</v>
      </c>
      <c r="S80" s="30" t="s">
        <v>72</v>
      </c>
      <c r="T80" s="7">
        <v>33523</v>
      </c>
      <c r="U80" s="10">
        <v>45042</v>
      </c>
      <c r="V80" s="10">
        <v>45040</v>
      </c>
      <c r="W80" s="7" t="s">
        <v>197</v>
      </c>
      <c r="X80" s="7" t="s">
        <v>74</v>
      </c>
      <c r="Y80" s="7" t="s">
        <v>75</v>
      </c>
      <c r="Z80" s="10">
        <v>43634</v>
      </c>
      <c r="AA80" s="10">
        <v>43666</v>
      </c>
      <c r="AB80" s="7" t="s">
        <v>74</v>
      </c>
      <c r="AC80" s="7" t="s">
        <v>48</v>
      </c>
      <c r="AD80" s="7" t="s">
        <v>198</v>
      </c>
      <c r="AE80" s="7">
        <v>42</v>
      </c>
      <c r="AF80" s="7" t="s">
        <v>199</v>
      </c>
      <c r="AG80" s="7" t="s">
        <v>51</v>
      </c>
      <c r="AH80" s="11" t="s">
        <v>52</v>
      </c>
      <c r="AI80" s="12">
        <v>1</v>
      </c>
      <c r="AJ80" s="13">
        <v>84.13</v>
      </c>
      <c r="AK80" s="13">
        <v>79.290000000000006</v>
      </c>
      <c r="AL80" s="13">
        <v>33.299999999999997</v>
      </c>
      <c r="AN80" s="38"/>
    </row>
    <row r="81" spans="1:40" x14ac:dyDescent="0.25">
      <c r="A81" s="7">
        <v>2020</v>
      </c>
      <c r="B81" s="7">
        <v>1</v>
      </c>
      <c r="C81" s="8">
        <v>35.47</v>
      </c>
      <c r="D81" s="8">
        <v>64.47</v>
      </c>
      <c r="E81" s="8">
        <v>18.420000000000002</v>
      </c>
      <c r="F81" s="7">
        <v>0</v>
      </c>
      <c r="G81" s="7">
        <v>0</v>
      </c>
      <c r="H81" s="7">
        <v>0</v>
      </c>
      <c r="I81" s="7">
        <v>0</v>
      </c>
      <c r="J81" s="9">
        <f t="shared" si="1"/>
        <v>99.94</v>
      </c>
      <c r="K81" s="7">
        <v>10466131</v>
      </c>
      <c r="L81" s="7" t="s">
        <v>748</v>
      </c>
      <c r="M81" s="7">
        <v>31</v>
      </c>
      <c r="N81" s="7">
        <v>1075252</v>
      </c>
      <c r="O81" s="7" t="s">
        <v>284</v>
      </c>
      <c r="P81" s="7" t="s">
        <v>277</v>
      </c>
      <c r="Q81" s="7" t="s">
        <v>42</v>
      </c>
      <c r="R81" s="7" t="s">
        <v>139</v>
      </c>
      <c r="S81" s="30" t="s">
        <v>60</v>
      </c>
      <c r="T81" s="7">
        <v>33447</v>
      </c>
      <c r="U81" s="10">
        <v>44959</v>
      </c>
      <c r="V81" s="10">
        <v>44946</v>
      </c>
      <c r="W81" s="7" t="s">
        <v>398</v>
      </c>
      <c r="X81" s="7" t="s">
        <v>74</v>
      </c>
      <c r="Y81" s="7" t="s">
        <v>75</v>
      </c>
      <c r="Z81" s="10">
        <v>44096</v>
      </c>
      <c r="AA81" s="10">
        <v>44153</v>
      </c>
      <c r="AB81" s="7" t="s">
        <v>74</v>
      </c>
      <c r="AC81" s="7" t="s">
        <v>48</v>
      </c>
      <c r="AD81" s="7" t="s">
        <v>749</v>
      </c>
      <c r="AE81" s="7">
        <v>42</v>
      </c>
      <c r="AF81" s="7" t="s">
        <v>750</v>
      </c>
      <c r="AG81" s="7" t="s">
        <v>51</v>
      </c>
      <c r="AH81" s="11" t="s">
        <v>52</v>
      </c>
      <c r="AI81" s="12">
        <v>1</v>
      </c>
      <c r="AJ81" s="13">
        <v>144.72</v>
      </c>
      <c r="AK81" s="13">
        <v>79.98</v>
      </c>
      <c r="AL81" s="13">
        <v>33.99</v>
      </c>
      <c r="AN81" s="38"/>
    </row>
    <row r="82" spans="1:40" s="26" customFormat="1" ht="60" x14ac:dyDescent="0.25">
      <c r="A82" s="19">
        <v>2020</v>
      </c>
      <c r="B82" s="19">
        <v>1.1000000000000001</v>
      </c>
      <c r="C82" s="20">
        <v>141.88</v>
      </c>
      <c r="D82" s="20">
        <v>257.88</v>
      </c>
      <c r="E82" s="20">
        <v>73.680000000000007</v>
      </c>
      <c r="F82" s="19">
        <v>0</v>
      </c>
      <c r="G82" s="19">
        <v>0</v>
      </c>
      <c r="H82" s="19">
        <v>0</v>
      </c>
      <c r="I82" s="19">
        <v>0</v>
      </c>
      <c r="J82" s="20">
        <f t="shared" si="1"/>
        <v>399.76</v>
      </c>
      <c r="K82" s="19">
        <v>10641674</v>
      </c>
      <c r="L82" s="19" t="s">
        <v>530</v>
      </c>
      <c r="M82" s="19">
        <v>2811</v>
      </c>
      <c r="N82" s="19" t="s">
        <v>531</v>
      </c>
      <c r="O82" s="19" t="s">
        <v>69</v>
      </c>
      <c r="P82" s="19" t="s">
        <v>70</v>
      </c>
      <c r="Q82" s="19" t="s">
        <v>42</v>
      </c>
      <c r="R82" s="19" t="s">
        <v>71</v>
      </c>
      <c r="S82" s="31" t="s">
        <v>72</v>
      </c>
      <c r="T82" s="19">
        <v>33428</v>
      </c>
      <c r="U82" s="22">
        <v>44980</v>
      </c>
      <c r="V82" s="22">
        <v>44958</v>
      </c>
      <c r="W82" s="19" t="s">
        <v>184</v>
      </c>
      <c r="X82" s="19" t="s">
        <v>74</v>
      </c>
      <c r="Y82" s="19" t="s">
        <v>75</v>
      </c>
      <c r="Z82" s="22">
        <v>44107</v>
      </c>
      <c r="AA82" s="22">
        <v>44236</v>
      </c>
      <c r="AB82" s="19" t="s">
        <v>74</v>
      </c>
      <c r="AC82" s="19" t="s">
        <v>48</v>
      </c>
      <c r="AD82" s="19" t="s">
        <v>532</v>
      </c>
      <c r="AE82" s="19">
        <v>42</v>
      </c>
      <c r="AF82" s="19" t="s">
        <v>533</v>
      </c>
      <c r="AG82" s="19" t="s">
        <v>51</v>
      </c>
      <c r="AH82" s="23" t="s">
        <v>52</v>
      </c>
      <c r="AI82" s="24">
        <v>4</v>
      </c>
      <c r="AJ82" s="25">
        <v>233.22</v>
      </c>
      <c r="AK82" s="25">
        <v>343.45</v>
      </c>
      <c r="AL82" s="25">
        <v>159.49</v>
      </c>
      <c r="AM82" s="33" t="s">
        <v>2636</v>
      </c>
      <c r="AN82" s="38" t="s">
        <v>2668</v>
      </c>
    </row>
    <row r="83" spans="1:40" x14ac:dyDescent="0.25">
      <c r="A83" s="7">
        <v>2020</v>
      </c>
      <c r="B83" s="7">
        <v>0.4</v>
      </c>
      <c r="C83" s="8">
        <v>35.47</v>
      </c>
      <c r="D83" s="8">
        <v>64.47</v>
      </c>
      <c r="E83" s="8">
        <v>18.420000000000002</v>
      </c>
      <c r="F83" s="7">
        <v>0</v>
      </c>
      <c r="G83" s="7">
        <v>0</v>
      </c>
      <c r="H83" s="7">
        <v>0</v>
      </c>
      <c r="I83" s="7">
        <v>0</v>
      </c>
      <c r="J83" s="9">
        <f t="shared" si="1"/>
        <v>99.94</v>
      </c>
      <c r="K83" s="7">
        <v>11192825</v>
      </c>
      <c r="L83" s="7" t="s">
        <v>744</v>
      </c>
      <c r="M83" s="7">
        <v>6495</v>
      </c>
      <c r="N83" s="7" t="s">
        <v>745</v>
      </c>
      <c r="O83" s="7" t="s">
        <v>284</v>
      </c>
      <c r="P83" s="7" t="s">
        <v>277</v>
      </c>
      <c r="Q83" s="7" t="s">
        <v>42</v>
      </c>
      <c r="R83" s="7" t="s">
        <v>139</v>
      </c>
      <c r="S83" s="30" t="s">
        <v>60</v>
      </c>
      <c r="T83" s="7">
        <v>33385</v>
      </c>
      <c r="U83" s="10">
        <v>45044</v>
      </c>
      <c r="V83" s="10">
        <v>45043</v>
      </c>
      <c r="W83" s="7" t="s">
        <v>732</v>
      </c>
      <c r="X83" s="7" t="s">
        <v>74</v>
      </c>
      <c r="Y83" s="7" t="s">
        <v>75</v>
      </c>
      <c r="Z83" s="10">
        <v>43816</v>
      </c>
      <c r="AA83" s="10">
        <v>43972</v>
      </c>
      <c r="AB83" s="7" t="s">
        <v>74</v>
      </c>
      <c r="AC83" s="7" t="s">
        <v>48</v>
      </c>
      <c r="AD83" s="7" t="s">
        <v>746</v>
      </c>
      <c r="AE83" s="7">
        <v>42</v>
      </c>
      <c r="AF83" s="7" t="s">
        <v>747</v>
      </c>
      <c r="AG83" s="7" t="s">
        <v>51</v>
      </c>
      <c r="AH83" s="11" t="s">
        <v>52</v>
      </c>
      <c r="AI83" s="12">
        <v>1</v>
      </c>
      <c r="AJ83" s="13">
        <v>48.45</v>
      </c>
      <c r="AK83" s="13">
        <v>75.88</v>
      </c>
      <c r="AL83" s="13">
        <v>29.89</v>
      </c>
      <c r="AN83" s="38"/>
    </row>
    <row r="84" spans="1:40" x14ac:dyDescent="0.25">
      <c r="A84" s="7">
        <v>2020</v>
      </c>
      <c r="B84" s="7">
        <v>0.5</v>
      </c>
      <c r="C84" s="8">
        <v>35.47</v>
      </c>
      <c r="D84" s="8">
        <v>64.47</v>
      </c>
      <c r="E84" s="8">
        <v>18.420000000000002</v>
      </c>
      <c r="F84" s="7">
        <v>15.843520058399999</v>
      </c>
      <c r="G84" s="7">
        <v>0</v>
      </c>
      <c r="H84" s="7">
        <v>0</v>
      </c>
      <c r="I84" s="7">
        <v>0</v>
      </c>
      <c r="J84" s="9">
        <f t="shared" si="1"/>
        <v>99.94</v>
      </c>
      <c r="K84" s="7">
        <v>11097974</v>
      </c>
      <c r="L84" s="7" t="s">
        <v>757</v>
      </c>
      <c r="M84" s="7" t="s">
        <v>758</v>
      </c>
      <c r="N84" s="7">
        <v>10700305</v>
      </c>
      <c r="O84" s="7" t="s">
        <v>415</v>
      </c>
      <c r="P84" s="7" t="s">
        <v>41</v>
      </c>
      <c r="Q84" s="7" t="s">
        <v>42</v>
      </c>
      <c r="R84" s="7" t="s">
        <v>278</v>
      </c>
      <c r="S84" s="30" t="s">
        <v>44</v>
      </c>
      <c r="T84" s="7">
        <v>33284</v>
      </c>
      <c r="U84" s="10">
        <v>45033</v>
      </c>
      <c r="V84" s="10">
        <v>45030</v>
      </c>
      <c r="W84" s="7" t="s">
        <v>318</v>
      </c>
      <c r="X84" s="7" t="s">
        <v>124</v>
      </c>
      <c r="Y84" s="7" t="s">
        <v>75</v>
      </c>
      <c r="Z84" s="10">
        <v>44063</v>
      </c>
      <c r="AA84" s="10">
        <v>44165</v>
      </c>
      <c r="AB84" s="7" t="s">
        <v>124</v>
      </c>
      <c r="AC84" s="7" t="s">
        <v>48</v>
      </c>
      <c r="AD84" s="7" t="s">
        <v>759</v>
      </c>
      <c r="AE84" s="7">
        <v>42</v>
      </c>
      <c r="AF84" s="7" t="s">
        <v>760</v>
      </c>
      <c r="AG84" s="7" t="s">
        <v>51</v>
      </c>
      <c r="AH84" s="11" t="s">
        <v>52</v>
      </c>
      <c r="AI84" s="12">
        <v>1</v>
      </c>
      <c r="AJ84" s="13">
        <v>55.574428258799998</v>
      </c>
      <c r="AK84" s="13">
        <v>50.216937371999997</v>
      </c>
      <c r="AL84" s="13">
        <v>14.347696392</v>
      </c>
    </row>
    <row r="85" spans="1:40" x14ac:dyDescent="0.25">
      <c r="A85" s="7">
        <v>2021</v>
      </c>
      <c r="B85" s="7">
        <v>0.6</v>
      </c>
      <c r="C85" s="8">
        <v>35.47</v>
      </c>
      <c r="D85" s="8">
        <v>64.47</v>
      </c>
      <c r="E85" s="8">
        <v>18.420000000000002</v>
      </c>
      <c r="F85" s="7">
        <v>0</v>
      </c>
      <c r="G85" s="7">
        <v>0</v>
      </c>
      <c r="H85" s="7">
        <v>0</v>
      </c>
      <c r="I85" s="7">
        <v>0</v>
      </c>
      <c r="J85" s="9">
        <f t="shared" si="1"/>
        <v>99.94</v>
      </c>
      <c r="K85" s="7">
        <v>7650083</v>
      </c>
      <c r="L85" s="7" t="s">
        <v>1349</v>
      </c>
      <c r="M85" s="7">
        <v>5702</v>
      </c>
      <c r="N85" s="7" t="s">
        <v>1350</v>
      </c>
      <c r="O85" s="7" t="s">
        <v>284</v>
      </c>
      <c r="P85" s="7" t="s">
        <v>277</v>
      </c>
      <c r="Q85" s="7" t="s">
        <v>42</v>
      </c>
      <c r="R85" s="7" t="s">
        <v>139</v>
      </c>
      <c r="S85" s="30" t="s">
        <v>60</v>
      </c>
      <c r="T85" s="7">
        <v>32958</v>
      </c>
      <c r="U85" s="10">
        <v>45014</v>
      </c>
      <c r="V85" s="10">
        <v>45008</v>
      </c>
      <c r="W85" s="7" t="s">
        <v>192</v>
      </c>
      <c r="X85" s="7" t="s">
        <v>74</v>
      </c>
      <c r="Y85" s="7" t="s">
        <v>75</v>
      </c>
      <c r="Z85" s="10">
        <v>44236</v>
      </c>
      <c r="AA85" s="10">
        <v>44256</v>
      </c>
      <c r="AB85" s="7" t="s">
        <v>74</v>
      </c>
      <c r="AC85" s="7" t="s">
        <v>48</v>
      </c>
      <c r="AD85" s="7" t="s">
        <v>1351</v>
      </c>
      <c r="AE85" s="7">
        <v>42</v>
      </c>
      <c r="AF85" s="7" t="s">
        <v>1352</v>
      </c>
      <c r="AG85" s="7" t="s">
        <v>51</v>
      </c>
      <c r="AH85" s="11" t="s">
        <v>52</v>
      </c>
      <c r="AI85" s="12">
        <v>1</v>
      </c>
      <c r="AJ85" s="13">
        <v>69.81</v>
      </c>
      <c r="AK85" s="13">
        <v>77.400000000000006</v>
      </c>
      <c r="AL85" s="13">
        <v>31.41</v>
      </c>
      <c r="AN85" s="38"/>
    </row>
    <row r="86" spans="1:40" x14ac:dyDescent="0.25">
      <c r="A86" s="7">
        <v>2021</v>
      </c>
      <c r="B86" s="7">
        <v>0.4</v>
      </c>
      <c r="C86" s="8">
        <v>35.47</v>
      </c>
      <c r="D86" s="8">
        <v>64.47</v>
      </c>
      <c r="E86" s="8">
        <v>18.420000000000002</v>
      </c>
      <c r="F86" s="7">
        <v>4.8308999021999997</v>
      </c>
      <c r="G86" s="7">
        <v>0</v>
      </c>
      <c r="H86" s="7">
        <v>0</v>
      </c>
      <c r="I86" s="7">
        <v>0</v>
      </c>
      <c r="J86" s="9">
        <f t="shared" si="1"/>
        <v>99.94</v>
      </c>
      <c r="K86" s="7">
        <v>7927513</v>
      </c>
      <c r="L86" s="7" t="s">
        <v>989</v>
      </c>
      <c r="M86" s="7" t="s">
        <v>990</v>
      </c>
      <c r="N86" s="7">
        <v>66165105</v>
      </c>
      <c r="O86" s="7" t="s">
        <v>385</v>
      </c>
      <c r="P86" s="7" t="s">
        <v>277</v>
      </c>
      <c r="Q86" s="7" t="s">
        <v>42</v>
      </c>
      <c r="R86" s="7" t="s">
        <v>139</v>
      </c>
      <c r="S86" s="30" t="s">
        <v>60</v>
      </c>
      <c r="T86" s="7">
        <v>32792</v>
      </c>
      <c r="U86" s="10">
        <v>45041</v>
      </c>
      <c r="V86" s="10">
        <v>45035</v>
      </c>
      <c r="W86" s="7" t="s">
        <v>216</v>
      </c>
      <c r="X86" s="7" t="s">
        <v>124</v>
      </c>
      <c r="Y86" s="7" t="s">
        <v>75</v>
      </c>
      <c r="Z86" s="10">
        <v>44474</v>
      </c>
      <c r="AA86" s="10">
        <v>44524</v>
      </c>
      <c r="AB86" s="7" t="s">
        <v>124</v>
      </c>
      <c r="AC86" s="7" t="s">
        <v>48</v>
      </c>
      <c r="AD86" s="7" t="s">
        <v>991</v>
      </c>
      <c r="AE86" s="7">
        <v>42</v>
      </c>
      <c r="AF86" s="7" t="s">
        <v>992</v>
      </c>
      <c r="AG86" s="7" t="s">
        <v>51</v>
      </c>
      <c r="AH86" s="11" t="s">
        <v>52</v>
      </c>
      <c r="AI86" s="12">
        <v>1</v>
      </c>
      <c r="AJ86" s="13">
        <v>46.446851192399997</v>
      </c>
      <c r="AK86" s="13">
        <v>50.216937371999997</v>
      </c>
      <c r="AL86" s="13">
        <v>14.347696392</v>
      </c>
      <c r="AN86" s="38"/>
    </row>
    <row r="87" spans="1:40" x14ac:dyDescent="0.25">
      <c r="A87" s="7">
        <v>2020</v>
      </c>
      <c r="B87" s="7">
        <v>1</v>
      </c>
      <c r="C87" s="8">
        <v>35.47</v>
      </c>
      <c r="D87" s="8">
        <v>64.47</v>
      </c>
      <c r="E87" s="8">
        <v>18.420000000000002</v>
      </c>
      <c r="F87" s="7">
        <v>0</v>
      </c>
      <c r="G87" s="7">
        <v>0</v>
      </c>
      <c r="H87" s="7">
        <v>0</v>
      </c>
      <c r="I87" s="7">
        <v>0</v>
      </c>
      <c r="J87" s="9">
        <f t="shared" si="1"/>
        <v>99.94</v>
      </c>
      <c r="K87" s="7">
        <v>10949942</v>
      </c>
      <c r="L87" s="7" t="s">
        <v>741</v>
      </c>
      <c r="M87" s="7">
        <v>1306</v>
      </c>
      <c r="N87" s="7">
        <v>50840001</v>
      </c>
      <c r="O87" s="7" t="s">
        <v>284</v>
      </c>
      <c r="P87" s="7" t="s">
        <v>277</v>
      </c>
      <c r="Q87" s="7" t="s">
        <v>42</v>
      </c>
      <c r="R87" s="7" t="s">
        <v>139</v>
      </c>
      <c r="S87" s="30" t="s">
        <v>60</v>
      </c>
      <c r="T87" s="7">
        <v>32658</v>
      </c>
      <c r="U87" s="10">
        <v>45014</v>
      </c>
      <c r="V87" s="10">
        <v>45009</v>
      </c>
      <c r="W87" s="7" t="s">
        <v>261</v>
      </c>
      <c r="X87" s="7" t="s">
        <v>74</v>
      </c>
      <c r="Y87" s="7" t="s">
        <v>75</v>
      </c>
      <c r="Z87" s="10">
        <v>43868</v>
      </c>
      <c r="AA87" s="10">
        <v>43955</v>
      </c>
      <c r="AB87" s="7" t="s">
        <v>74</v>
      </c>
      <c r="AC87" s="7" t="s">
        <v>48</v>
      </c>
      <c r="AD87" s="7" t="s">
        <v>742</v>
      </c>
      <c r="AE87" s="7">
        <v>42</v>
      </c>
      <c r="AF87" s="7" t="s">
        <v>743</v>
      </c>
      <c r="AG87" s="7" t="s">
        <v>51</v>
      </c>
      <c r="AH87" s="11" t="s">
        <v>52</v>
      </c>
      <c r="AI87" s="12">
        <v>1</v>
      </c>
      <c r="AJ87" s="13">
        <v>133.54</v>
      </c>
      <c r="AK87" s="13">
        <v>80.16</v>
      </c>
      <c r="AL87" s="13">
        <v>34.17</v>
      </c>
      <c r="AN87" s="38"/>
    </row>
    <row r="88" spans="1:40" x14ac:dyDescent="0.25">
      <c r="A88" s="7">
        <v>2020</v>
      </c>
      <c r="B88" s="7">
        <v>0.4</v>
      </c>
      <c r="C88" s="8">
        <v>35.47</v>
      </c>
      <c r="D88" s="8">
        <v>64.47</v>
      </c>
      <c r="E88" s="8">
        <v>18.420000000000002</v>
      </c>
      <c r="F88" s="7">
        <v>0</v>
      </c>
      <c r="G88" s="7">
        <v>0</v>
      </c>
      <c r="H88" s="7">
        <v>0</v>
      </c>
      <c r="I88" s="7">
        <v>0</v>
      </c>
      <c r="J88" s="9">
        <f t="shared" si="1"/>
        <v>99.94</v>
      </c>
      <c r="K88" s="7">
        <v>10454693</v>
      </c>
      <c r="L88" s="7" t="s">
        <v>600</v>
      </c>
      <c r="M88" s="7">
        <v>9019</v>
      </c>
      <c r="N88" s="7" t="s">
        <v>601</v>
      </c>
      <c r="O88" s="7" t="s">
        <v>284</v>
      </c>
      <c r="P88" s="7" t="s">
        <v>277</v>
      </c>
      <c r="Q88" s="7" t="s">
        <v>42</v>
      </c>
      <c r="R88" s="7" t="s">
        <v>139</v>
      </c>
      <c r="S88" s="30" t="s">
        <v>60</v>
      </c>
      <c r="T88" s="7">
        <v>32594</v>
      </c>
      <c r="U88" s="10">
        <v>44958</v>
      </c>
      <c r="V88" s="10">
        <v>44956</v>
      </c>
      <c r="W88" s="7" t="s">
        <v>95</v>
      </c>
      <c r="X88" s="7" t="s">
        <v>74</v>
      </c>
      <c r="Y88" s="7" t="s">
        <v>75</v>
      </c>
      <c r="Z88" s="10">
        <v>43874</v>
      </c>
      <c r="AA88" s="10">
        <v>43890</v>
      </c>
      <c r="AB88" s="7" t="s">
        <v>74</v>
      </c>
      <c r="AC88" s="7" t="s">
        <v>48</v>
      </c>
      <c r="AD88" s="7" t="s">
        <v>602</v>
      </c>
      <c r="AE88" s="7">
        <v>42</v>
      </c>
      <c r="AF88" s="7" t="s">
        <v>603</v>
      </c>
      <c r="AG88" s="7" t="s">
        <v>51</v>
      </c>
      <c r="AH88" s="11" t="s">
        <v>52</v>
      </c>
      <c r="AI88" s="12">
        <v>1</v>
      </c>
      <c r="AJ88" s="13">
        <v>79.28</v>
      </c>
      <c r="AK88" s="13">
        <v>74.959999999999994</v>
      </c>
      <c r="AL88" s="13">
        <v>28.97</v>
      </c>
      <c r="AN88" s="38"/>
    </row>
    <row r="89" spans="1:40" x14ac:dyDescent="0.25">
      <c r="A89" s="7">
        <v>2021</v>
      </c>
      <c r="B89" s="7">
        <v>1</v>
      </c>
      <c r="C89" s="8">
        <v>35.47</v>
      </c>
      <c r="D89" s="8">
        <v>64.47</v>
      </c>
      <c r="E89" s="8">
        <v>18.420000000000002</v>
      </c>
      <c r="F89" s="7">
        <v>0</v>
      </c>
      <c r="G89" s="7">
        <v>0</v>
      </c>
      <c r="H89" s="7">
        <v>0</v>
      </c>
      <c r="I89" s="7">
        <v>0</v>
      </c>
      <c r="J89" s="9">
        <f t="shared" si="1"/>
        <v>99.94</v>
      </c>
      <c r="K89" s="7">
        <v>7964819</v>
      </c>
      <c r="L89" s="7" t="s">
        <v>1571</v>
      </c>
      <c r="M89" s="7">
        <v>8211</v>
      </c>
      <c r="N89" s="7">
        <v>32987701</v>
      </c>
      <c r="O89" s="7" t="s">
        <v>284</v>
      </c>
      <c r="P89" s="7" t="s">
        <v>277</v>
      </c>
      <c r="Q89" s="7" t="s">
        <v>42</v>
      </c>
      <c r="R89" s="7" t="s">
        <v>139</v>
      </c>
      <c r="S89" s="30" t="s">
        <v>60</v>
      </c>
      <c r="T89" s="7">
        <v>32568</v>
      </c>
      <c r="U89" s="10">
        <v>45044</v>
      </c>
      <c r="V89" s="10">
        <v>45040</v>
      </c>
      <c r="W89" s="7" t="s">
        <v>389</v>
      </c>
      <c r="X89" s="7" t="s">
        <v>74</v>
      </c>
      <c r="Y89" s="7" t="s">
        <v>75</v>
      </c>
      <c r="Z89" s="10">
        <v>44480</v>
      </c>
      <c r="AA89" s="10">
        <v>44516</v>
      </c>
      <c r="AB89" s="7" t="s">
        <v>74</v>
      </c>
      <c r="AC89" s="7" t="s">
        <v>48</v>
      </c>
      <c r="AD89" s="7" t="s">
        <v>1572</v>
      </c>
      <c r="AE89" s="7">
        <v>42</v>
      </c>
      <c r="AF89" s="7" t="s">
        <v>1573</v>
      </c>
      <c r="AG89" s="7" t="s">
        <v>51</v>
      </c>
      <c r="AH89" s="11" t="s">
        <v>52</v>
      </c>
      <c r="AI89" s="12">
        <v>1</v>
      </c>
      <c r="AJ89" s="13">
        <v>165.1</v>
      </c>
      <c r="AK89" s="13">
        <v>80.48</v>
      </c>
      <c r="AL89" s="13">
        <v>34.49</v>
      </c>
      <c r="AN89" s="38"/>
    </row>
    <row r="90" spans="1:40" x14ac:dyDescent="0.25">
      <c r="A90" s="7">
        <v>2019</v>
      </c>
      <c r="B90" s="7">
        <v>0.4</v>
      </c>
      <c r="C90" s="8">
        <v>35.47</v>
      </c>
      <c r="D90" s="8">
        <v>64.47</v>
      </c>
      <c r="E90" s="8">
        <v>18.420000000000002</v>
      </c>
      <c r="F90" s="7">
        <v>5.2888051061999999</v>
      </c>
      <c r="G90" s="7">
        <v>0</v>
      </c>
      <c r="H90" s="7">
        <v>0</v>
      </c>
      <c r="I90" s="7">
        <v>0</v>
      </c>
      <c r="J90" s="9">
        <f t="shared" si="1"/>
        <v>99.94</v>
      </c>
      <c r="K90" s="7">
        <v>14095691</v>
      </c>
      <c r="L90" s="7" t="s">
        <v>137</v>
      </c>
      <c r="M90" s="7" t="s">
        <v>134</v>
      </c>
      <c r="N90" s="7">
        <v>58137302</v>
      </c>
      <c r="O90" s="7" t="s">
        <v>138</v>
      </c>
      <c r="P90" s="7" t="s">
        <v>41</v>
      </c>
      <c r="Q90" s="7">
        <v>1700</v>
      </c>
      <c r="R90" s="7" t="s">
        <v>139</v>
      </c>
      <c r="S90" s="30" t="s">
        <v>101</v>
      </c>
      <c r="T90" s="7">
        <v>32485</v>
      </c>
      <c r="U90" s="10">
        <v>45001</v>
      </c>
      <c r="V90" s="10">
        <v>44967</v>
      </c>
      <c r="W90" s="7" t="s">
        <v>123</v>
      </c>
      <c r="X90" s="7" t="s">
        <v>124</v>
      </c>
      <c r="Y90" s="7" t="s">
        <v>75</v>
      </c>
      <c r="Z90" s="10">
        <v>43361</v>
      </c>
      <c r="AA90" s="10">
        <v>43549</v>
      </c>
      <c r="AB90" s="7" t="s">
        <v>124</v>
      </c>
      <c r="AC90" s="7" t="s">
        <v>125</v>
      </c>
      <c r="AD90" s="7" t="s">
        <v>140</v>
      </c>
      <c r="AE90" s="7">
        <v>68</v>
      </c>
      <c r="AF90" s="7" t="s">
        <v>141</v>
      </c>
      <c r="AG90" s="7" t="s">
        <v>51</v>
      </c>
      <c r="AH90" s="11" t="s">
        <v>52</v>
      </c>
      <c r="AI90" s="12">
        <v>1</v>
      </c>
      <c r="AJ90" s="13">
        <v>35.670815391600001</v>
      </c>
      <c r="AK90" s="13">
        <v>5.0140619837999996</v>
      </c>
      <c r="AL90" s="13">
        <v>1.4347696392</v>
      </c>
      <c r="AN90" s="38"/>
    </row>
    <row r="91" spans="1:40" x14ac:dyDescent="0.25">
      <c r="A91" s="7">
        <v>2020</v>
      </c>
      <c r="B91" s="7">
        <v>0.5</v>
      </c>
      <c r="C91" s="8">
        <v>35.47</v>
      </c>
      <c r="D91" s="8">
        <v>64.47</v>
      </c>
      <c r="E91" s="8">
        <v>18.420000000000002</v>
      </c>
      <c r="F91" s="7">
        <v>15.2406115398</v>
      </c>
      <c r="G91" s="7">
        <v>0</v>
      </c>
      <c r="H91" s="7">
        <v>0</v>
      </c>
      <c r="I91" s="7">
        <v>0</v>
      </c>
      <c r="J91" s="9">
        <f t="shared" si="1"/>
        <v>99.94</v>
      </c>
      <c r="K91" s="7">
        <v>10953113</v>
      </c>
      <c r="L91" s="7" t="s">
        <v>702</v>
      </c>
      <c r="M91" s="7" t="s">
        <v>703</v>
      </c>
      <c r="N91" s="7" t="s">
        <v>704</v>
      </c>
      <c r="O91" s="7" t="s">
        <v>415</v>
      </c>
      <c r="P91" s="7" t="s">
        <v>45</v>
      </c>
      <c r="Q91" s="7" t="s">
        <v>42</v>
      </c>
      <c r="R91" s="7" t="s">
        <v>45</v>
      </c>
      <c r="S91" s="30" t="s">
        <v>44</v>
      </c>
      <c r="T91" s="7">
        <v>32443</v>
      </c>
      <c r="U91" s="10">
        <v>45014</v>
      </c>
      <c r="V91" s="10">
        <v>45013</v>
      </c>
      <c r="W91" s="7" t="s">
        <v>550</v>
      </c>
      <c r="X91" s="7" t="s">
        <v>124</v>
      </c>
      <c r="Y91" s="7" t="s">
        <v>75</v>
      </c>
      <c r="Z91" s="10">
        <v>43885</v>
      </c>
      <c r="AA91" s="10">
        <v>44141</v>
      </c>
      <c r="AB91" s="7" t="s">
        <v>124</v>
      </c>
      <c r="AC91" s="7" t="s">
        <v>48</v>
      </c>
      <c r="AD91" s="7" t="s">
        <v>705</v>
      </c>
      <c r="AE91" s="7">
        <v>42</v>
      </c>
      <c r="AF91" s="7" t="s">
        <v>706</v>
      </c>
      <c r="AG91" s="7" t="s">
        <v>51</v>
      </c>
      <c r="AH91" s="11" t="s">
        <v>52</v>
      </c>
      <c r="AI91" s="12">
        <v>1</v>
      </c>
      <c r="AJ91" s="13">
        <v>51.407490902399999</v>
      </c>
      <c r="AK91" s="13">
        <v>50.216937371999997</v>
      </c>
      <c r="AL91" s="13">
        <v>14.347696392</v>
      </c>
    </row>
    <row r="92" spans="1:40" x14ac:dyDescent="0.25">
      <c r="A92" s="7">
        <v>2020</v>
      </c>
      <c r="B92" s="7">
        <v>0.5</v>
      </c>
      <c r="C92" s="8">
        <v>35.47</v>
      </c>
      <c r="D92" s="8">
        <v>64.47</v>
      </c>
      <c r="E92" s="8">
        <v>18.420000000000002</v>
      </c>
      <c r="F92" s="7">
        <v>8.5475638079999996</v>
      </c>
      <c r="G92" s="7">
        <v>0</v>
      </c>
      <c r="H92" s="7">
        <v>0</v>
      </c>
      <c r="I92" s="7">
        <v>0</v>
      </c>
      <c r="J92" s="9">
        <f t="shared" si="1"/>
        <v>99.94</v>
      </c>
      <c r="K92" s="7">
        <v>11117524</v>
      </c>
      <c r="L92" s="7" t="s">
        <v>497</v>
      </c>
      <c r="M92" s="7" t="s">
        <v>498</v>
      </c>
      <c r="N92" s="7">
        <v>18167301</v>
      </c>
      <c r="O92" s="7" t="s">
        <v>138</v>
      </c>
      <c r="P92" s="7" t="s">
        <v>41</v>
      </c>
      <c r="Q92" s="7">
        <v>1700</v>
      </c>
      <c r="R92" s="7" t="s">
        <v>139</v>
      </c>
      <c r="S92" s="30" t="s">
        <v>72</v>
      </c>
      <c r="T92" s="7">
        <v>32422</v>
      </c>
      <c r="U92" s="10">
        <v>45035</v>
      </c>
      <c r="V92" s="10">
        <v>45034</v>
      </c>
      <c r="W92" s="7" t="s">
        <v>318</v>
      </c>
      <c r="X92" s="7" t="s">
        <v>124</v>
      </c>
      <c r="Y92" s="7" t="s">
        <v>75</v>
      </c>
      <c r="Z92" s="10">
        <v>44098</v>
      </c>
      <c r="AA92" s="10">
        <v>44125</v>
      </c>
      <c r="AB92" s="7" t="s">
        <v>124</v>
      </c>
      <c r="AC92" s="7" t="s">
        <v>125</v>
      </c>
      <c r="AD92" s="7" t="s">
        <v>499</v>
      </c>
      <c r="AE92" s="7">
        <v>42</v>
      </c>
      <c r="AF92" s="7" t="s">
        <v>500</v>
      </c>
      <c r="AG92" s="7" t="s">
        <v>51</v>
      </c>
      <c r="AH92" s="11" t="s">
        <v>52</v>
      </c>
      <c r="AI92" s="12">
        <v>1</v>
      </c>
      <c r="AJ92" s="13">
        <v>52.048558188000001</v>
      </c>
      <c r="AK92" s="13">
        <v>5.0140619837999996</v>
      </c>
      <c r="AL92" s="13">
        <v>1.4347696392</v>
      </c>
      <c r="AN92" s="38"/>
    </row>
    <row r="93" spans="1:40" x14ac:dyDescent="0.25">
      <c r="A93" s="7">
        <v>2020</v>
      </c>
      <c r="B93" s="7">
        <v>0.5</v>
      </c>
      <c r="C93" s="8">
        <v>35.47</v>
      </c>
      <c r="D93" s="8">
        <v>64.47</v>
      </c>
      <c r="E93" s="8">
        <v>18.420000000000002</v>
      </c>
      <c r="F93" s="7">
        <v>11.691846208799999</v>
      </c>
      <c r="G93" s="7">
        <v>0</v>
      </c>
      <c r="H93" s="7">
        <v>0</v>
      </c>
      <c r="I93" s="7">
        <v>0</v>
      </c>
      <c r="J93" s="9">
        <f t="shared" si="1"/>
        <v>99.94</v>
      </c>
      <c r="K93" s="7">
        <v>10693143</v>
      </c>
      <c r="L93" s="7" t="s">
        <v>561</v>
      </c>
      <c r="M93" s="7" t="s">
        <v>562</v>
      </c>
      <c r="N93" s="7">
        <v>5825201</v>
      </c>
      <c r="O93" s="7" t="s">
        <v>215</v>
      </c>
      <c r="P93" s="7" t="s">
        <v>45</v>
      </c>
      <c r="Q93" s="7" t="s">
        <v>42</v>
      </c>
      <c r="R93" s="7" t="s">
        <v>45</v>
      </c>
      <c r="S93" s="30" t="s">
        <v>101</v>
      </c>
      <c r="T93" s="7">
        <v>32414</v>
      </c>
      <c r="U93" s="10">
        <v>44985</v>
      </c>
      <c r="V93" s="10">
        <v>44985</v>
      </c>
      <c r="W93" s="7" t="s">
        <v>123</v>
      </c>
      <c r="X93" s="7" t="s">
        <v>124</v>
      </c>
      <c r="Y93" s="7" t="s">
        <v>75</v>
      </c>
      <c r="Z93" s="10">
        <v>43977</v>
      </c>
      <c r="AA93" s="10">
        <v>44119</v>
      </c>
      <c r="AB93" s="7" t="s">
        <v>124</v>
      </c>
      <c r="AC93" s="7" t="s">
        <v>48</v>
      </c>
      <c r="AD93" s="7" t="s">
        <v>563</v>
      </c>
      <c r="AE93" s="7">
        <v>42</v>
      </c>
      <c r="AF93" s="7" t="s">
        <v>564</v>
      </c>
      <c r="AG93" s="7" t="s">
        <v>51</v>
      </c>
      <c r="AH93" s="11" t="s">
        <v>52</v>
      </c>
      <c r="AI93" s="12">
        <v>1</v>
      </c>
      <c r="AJ93" s="13">
        <v>47.187131272199998</v>
      </c>
      <c r="AK93" s="13">
        <v>42.745450793400003</v>
      </c>
      <c r="AL93" s="13">
        <v>12.21080544</v>
      </c>
      <c r="AN93" s="38"/>
    </row>
    <row r="94" spans="1:40" s="26" customFormat="1" ht="45" x14ac:dyDescent="0.25">
      <c r="A94" s="19">
        <v>2021</v>
      </c>
      <c r="B94" s="19">
        <v>1.1000000000000001</v>
      </c>
      <c r="C94" s="20">
        <v>141.88</v>
      </c>
      <c r="D94" s="20">
        <v>257.88</v>
      </c>
      <c r="E94" s="20">
        <v>73.680000000000007</v>
      </c>
      <c r="F94" s="19">
        <v>19.987562154599999</v>
      </c>
      <c r="G94" s="19">
        <v>0</v>
      </c>
      <c r="H94" s="19">
        <v>0</v>
      </c>
      <c r="I94" s="19">
        <v>0</v>
      </c>
      <c r="J94" s="20">
        <f t="shared" si="1"/>
        <v>399.76</v>
      </c>
      <c r="K94" s="19">
        <v>7722163</v>
      </c>
      <c r="L94" s="19" t="s">
        <v>1519</v>
      </c>
      <c r="M94" s="19" t="s">
        <v>703</v>
      </c>
      <c r="N94" s="19" t="s">
        <v>1520</v>
      </c>
      <c r="O94" s="19" t="s">
        <v>121</v>
      </c>
      <c r="P94" s="19" t="s">
        <v>45</v>
      </c>
      <c r="Q94" s="19">
        <v>1700</v>
      </c>
      <c r="R94" s="19" t="s">
        <v>45</v>
      </c>
      <c r="S94" s="31" t="s">
        <v>60</v>
      </c>
      <c r="T94" s="19">
        <v>32328</v>
      </c>
      <c r="U94" s="22">
        <v>45021</v>
      </c>
      <c r="V94" s="22">
        <v>45020</v>
      </c>
      <c r="W94" s="19" t="s">
        <v>550</v>
      </c>
      <c r="X94" s="19" t="s">
        <v>124</v>
      </c>
      <c r="Y94" s="19" t="s">
        <v>75</v>
      </c>
      <c r="Z94" s="22">
        <v>44222</v>
      </c>
      <c r="AA94" s="22">
        <v>44316</v>
      </c>
      <c r="AB94" s="19" t="s">
        <v>124</v>
      </c>
      <c r="AC94" s="19" t="s">
        <v>125</v>
      </c>
      <c r="AD94" s="19" t="s">
        <v>1521</v>
      </c>
      <c r="AE94" s="19" t="s">
        <v>171</v>
      </c>
      <c r="AF94" s="19" t="s">
        <v>1522</v>
      </c>
      <c r="AG94" s="19" t="s">
        <v>51</v>
      </c>
      <c r="AH94" s="23" t="s">
        <v>52</v>
      </c>
      <c r="AI94" s="24">
        <v>4</v>
      </c>
      <c r="AJ94" s="25">
        <v>113.0949536346</v>
      </c>
      <c r="AK94" s="25">
        <v>20.132565469199999</v>
      </c>
      <c r="AL94" s="25">
        <v>5.7543420636000002</v>
      </c>
      <c r="AM94" s="33" t="s">
        <v>2636</v>
      </c>
      <c r="AN94" s="38" t="s">
        <v>2642</v>
      </c>
    </row>
    <row r="95" spans="1:40" x14ac:dyDescent="0.25">
      <c r="A95" s="7">
        <v>2021</v>
      </c>
      <c r="B95" s="7">
        <v>0.4</v>
      </c>
      <c r="C95" s="8">
        <v>35.47</v>
      </c>
      <c r="D95" s="8">
        <v>64.47</v>
      </c>
      <c r="E95" s="8">
        <v>18.420000000000002</v>
      </c>
      <c r="F95" s="7">
        <v>0</v>
      </c>
      <c r="G95" s="7">
        <v>0</v>
      </c>
      <c r="H95" s="7">
        <v>0</v>
      </c>
      <c r="I95" s="7">
        <v>0</v>
      </c>
      <c r="J95" s="9">
        <f t="shared" si="1"/>
        <v>99.94</v>
      </c>
      <c r="K95" s="7">
        <v>7644058</v>
      </c>
      <c r="L95" s="7" t="s">
        <v>959</v>
      </c>
      <c r="M95" s="7">
        <v>6462</v>
      </c>
      <c r="N95" s="7">
        <v>999242</v>
      </c>
      <c r="O95" s="7" t="s">
        <v>284</v>
      </c>
      <c r="P95" s="7" t="s">
        <v>277</v>
      </c>
      <c r="Q95" s="7" t="s">
        <v>42</v>
      </c>
      <c r="R95" s="7" t="s">
        <v>139</v>
      </c>
      <c r="S95" s="30" t="s">
        <v>60</v>
      </c>
      <c r="T95" s="7">
        <v>32231</v>
      </c>
      <c r="U95" s="10">
        <v>45014</v>
      </c>
      <c r="V95" s="10">
        <v>45014</v>
      </c>
      <c r="W95" s="7" t="s">
        <v>389</v>
      </c>
      <c r="X95" s="7" t="s">
        <v>74</v>
      </c>
      <c r="Y95" s="7" t="s">
        <v>75</v>
      </c>
      <c r="Z95" s="10">
        <v>44256</v>
      </c>
      <c r="AA95" s="10">
        <v>44302</v>
      </c>
      <c r="AB95" s="7" t="s">
        <v>74</v>
      </c>
      <c r="AC95" s="7" t="s">
        <v>48</v>
      </c>
      <c r="AD95" s="7" t="s">
        <v>960</v>
      </c>
      <c r="AE95" s="7">
        <v>42</v>
      </c>
      <c r="AF95" s="7" t="s">
        <v>961</v>
      </c>
      <c r="AG95" s="7" t="s">
        <v>51</v>
      </c>
      <c r="AH95" s="11" t="s">
        <v>52</v>
      </c>
      <c r="AI95" s="12">
        <v>1</v>
      </c>
      <c r="AJ95" s="13">
        <v>41.7</v>
      </c>
      <c r="AK95" s="13">
        <v>64.39</v>
      </c>
      <c r="AL95" s="13">
        <v>18.399999999999999</v>
      </c>
      <c r="AN95" s="38"/>
    </row>
    <row r="96" spans="1:40" x14ac:dyDescent="0.25">
      <c r="A96" s="7">
        <v>2020</v>
      </c>
      <c r="B96" s="7">
        <v>0.9</v>
      </c>
      <c r="C96" s="8">
        <v>35.47</v>
      </c>
      <c r="D96" s="8">
        <v>64.47</v>
      </c>
      <c r="E96" s="8">
        <v>18.420000000000002</v>
      </c>
      <c r="F96" s="7">
        <v>0</v>
      </c>
      <c r="G96" s="7">
        <v>0</v>
      </c>
      <c r="H96" s="7">
        <v>0</v>
      </c>
      <c r="I96" s="7">
        <v>0</v>
      </c>
      <c r="J96" s="9">
        <f t="shared" si="1"/>
        <v>99.94</v>
      </c>
      <c r="K96" s="7">
        <v>11144399</v>
      </c>
      <c r="L96" s="7" t="s">
        <v>397</v>
      </c>
      <c r="M96" s="7">
        <v>31</v>
      </c>
      <c r="N96" s="7">
        <v>1486702</v>
      </c>
      <c r="O96" s="7" t="s">
        <v>284</v>
      </c>
      <c r="P96" s="7" t="s">
        <v>277</v>
      </c>
      <c r="Q96" s="7" t="s">
        <v>42</v>
      </c>
      <c r="R96" s="7" t="s">
        <v>139</v>
      </c>
      <c r="S96" s="30" t="s">
        <v>60</v>
      </c>
      <c r="T96" s="7">
        <v>32078</v>
      </c>
      <c r="U96" s="10">
        <v>45040</v>
      </c>
      <c r="V96" s="10">
        <v>45016</v>
      </c>
      <c r="W96" s="7" t="s">
        <v>398</v>
      </c>
      <c r="X96" s="7" t="s">
        <v>74</v>
      </c>
      <c r="Y96" s="7" t="s">
        <v>75</v>
      </c>
      <c r="Z96" s="10">
        <v>44050</v>
      </c>
      <c r="AA96" s="10">
        <v>44076</v>
      </c>
      <c r="AB96" s="7" t="s">
        <v>74</v>
      </c>
      <c r="AC96" s="7" t="s">
        <v>48</v>
      </c>
      <c r="AD96" s="7" t="s">
        <v>399</v>
      </c>
      <c r="AE96" s="7">
        <v>42</v>
      </c>
      <c r="AF96" s="7" t="s">
        <v>400</v>
      </c>
      <c r="AG96" s="7" t="s">
        <v>51</v>
      </c>
      <c r="AH96" s="11" t="s">
        <v>52</v>
      </c>
      <c r="AI96" s="12">
        <v>1</v>
      </c>
      <c r="AJ96" s="13">
        <v>130.25</v>
      </c>
      <c r="AK96" s="13">
        <v>79.98</v>
      </c>
      <c r="AL96" s="13">
        <v>33.99</v>
      </c>
      <c r="AN96" s="38"/>
    </row>
    <row r="97" spans="1:40" x14ac:dyDescent="0.25">
      <c r="A97" s="7">
        <v>2020</v>
      </c>
      <c r="B97" s="7">
        <v>0.9</v>
      </c>
      <c r="C97" s="8">
        <v>35.47</v>
      </c>
      <c r="D97" s="8">
        <v>64.47</v>
      </c>
      <c r="E97" s="8">
        <v>18.420000000000002</v>
      </c>
      <c r="F97" s="7">
        <v>0</v>
      </c>
      <c r="G97" s="7">
        <v>0</v>
      </c>
      <c r="H97" s="7">
        <v>0</v>
      </c>
      <c r="I97" s="7">
        <v>0</v>
      </c>
      <c r="J97" s="9">
        <f t="shared" si="1"/>
        <v>99.94</v>
      </c>
      <c r="K97" s="7">
        <v>10761268</v>
      </c>
      <c r="L97" s="7" t="s">
        <v>380</v>
      </c>
      <c r="M97" s="7">
        <v>4871</v>
      </c>
      <c r="N97" s="7">
        <v>8275102</v>
      </c>
      <c r="O97" s="7" t="s">
        <v>284</v>
      </c>
      <c r="P97" s="7" t="s">
        <v>277</v>
      </c>
      <c r="Q97" s="7" t="s">
        <v>42</v>
      </c>
      <c r="R97" s="7" t="s">
        <v>139</v>
      </c>
      <c r="S97" s="30" t="s">
        <v>60</v>
      </c>
      <c r="T97" s="7">
        <v>32041</v>
      </c>
      <c r="U97" s="10">
        <v>44993</v>
      </c>
      <c r="V97" s="10">
        <v>44939</v>
      </c>
      <c r="W97" s="7" t="s">
        <v>130</v>
      </c>
      <c r="X97" s="7" t="s">
        <v>74</v>
      </c>
      <c r="Y97" s="7" t="s">
        <v>75</v>
      </c>
      <c r="Z97" s="10">
        <v>44079</v>
      </c>
      <c r="AA97" s="10">
        <v>44096</v>
      </c>
      <c r="AB97" s="7" t="s">
        <v>74</v>
      </c>
      <c r="AC97" s="7" t="s">
        <v>48</v>
      </c>
      <c r="AD97" s="7" t="s">
        <v>381</v>
      </c>
      <c r="AE97" s="7">
        <v>42</v>
      </c>
      <c r="AF97" s="7" t="s">
        <v>382</v>
      </c>
      <c r="AG97" s="7" t="s">
        <v>51</v>
      </c>
      <c r="AH97" s="11" t="s">
        <v>52</v>
      </c>
      <c r="AI97" s="12">
        <v>1</v>
      </c>
      <c r="AJ97" s="13">
        <v>139.59</v>
      </c>
      <c r="AK97" s="13">
        <v>80.02</v>
      </c>
      <c r="AL97" s="13">
        <v>34.03</v>
      </c>
      <c r="AN97" s="38"/>
    </row>
    <row r="98" spans="1:40" x14ac:dyDescent="0.25">
      <c r="A98" s="7">
        <v>2020</v>
      </c>
      <c r="B98" s="7">
        <v>1</v>
      </c>
      <c r="C98" s="8">
        <v>35.47</v>
      </c>
      <c r="D98" s="8">
        <v>64.47</v>
      </c>
      <c r="E98" s="8">
        <v>18.420000000000002</v>
      </c>
      <c r="F98" s="7">
        <v>0</v>
      </c>
      <c r="G98" s="7">
        <v>0</v>
      </c>
      <c r="H98" s="7">
        <v>0</v>
      </c>
      <c r="I98" s="7">
        <v>0</v>
      </c>
      <c r="J98" s="9">
        <f t="shared" si="1"/>
        <v>99.94</v>
      </c>
      <c r="K98" s="7">
        <v>11120569</v>
      </c>
      <c r="L98" s="7" t="s">
        <v>353</v>
      </c>
      <c r="M98" s="7">
        <v>4573</v>
      </c>
      <c r="N98" s="7">
        <v>8219701</v>
      </c>
      <c r="O98" s="7" t="s">
        <v>288</v>
      </c>
      <c r="P98" s="7" t="s">
        <v>41</v>
      </c>
      <c r="Q98" s="7" t="s">
        <v>42</v>
      </c>
      <c r="R98" s="7" t="s">
        <v>278</v>
      </c>
      <c r="S98" s="30" t="s">
        <v>44</v>
      </c>
      <c r="T98" s="7">
        <v>32030</v>
      </c>
      <c r="U98" s="10">
        <v>45036</v>
      </c>
      <c r="V98" s="10">
        <v>45029</v>
      </c>
      <c r="W98" s="7" t="s">
        <v>95</v>
      </c>
      <c r="X98" s="7" t="s">
        <v>74</v>
      </c>
      <c r="Y98" s="7" t="s">
        <v>75</v>
      </c>
      <c r="Z98" s="10">
        <v>44099</v>
      </c>
      <c r="AA98" s="10">
        <v>44135</v>
      </c>
      <c r="AB98" s="7" t="s">
        <v>74</v>
      </c>
      <c r="AC98" s="7" t="s">
        <v>48</v>
      </c>
      <c r="AD98" s="7" t="s">
        <v>354</v>
      </c>
      <c r="AE98" s="7">
        <v>42</v>
      </c>
      <c r="AF98" s="7" t="s">
        <v>355</v>
      </c>
      <c r="AG98" s="7" t="s">
        <v>51</v>
      </c>
      <c r="AH98" s="11" t="s">
        <v>52</v>
      </c>
      <c r="AI98" s="12">
        <v>1</v>
      </c>
      <c r="AJ98" s="13">
        <v>132.72</v>
      </c>
      <c r="AK98" s="13">
        <v>83.98</v>
      </c>
      <c r="AL98" s="13">
        <v>37.99</v>
      </c>
    </row>
    <row r="99" spans="1:40" s="26" customFormat="1" x14ac:dyDescent="0.25">
      <c r="A99" s="19">
        <v>2021</v>
      </c>
      <c r="B99" s="19">
        <v>1.1000000000000001</v>
      </c>
      <c r="C99" s="20">
        <v>70.94</v>
      </c>
      <c r="D99" s="20">
        <v>128.94</v>
      </c>
      <c r="E99" s="20">
        <v>36.840000000000003</v>
      </c>
      <c r="F99" s="19">
        <v>0</v>
      </c>
      <c r="G99" s="19">
        <v>0</v>
      </c>
      <c r="H99" s="19">
        <v>0</v>
      </c>
      <c r="I99" s="19">
        <v>0</v>
      </c>
      <c r="J99" s="21">
        <f t="shared" si="1"/>
        <v>199.88</v>
      </c>
      <c r="K99" s="19">
        <v>7641048</v>
      </c>
      <c r="L99" s="19" t="s">
        <v>1158</v>
      </c>
      <c r="M99" s="19">
        <v>402</v>
      </c>
      <c r="N99" s="19">
        <v>7005851</v>
      </c>
      <c r="O99" s="19" t="s">
        <v>288</v>
      </c>
      <c r="P99" s="19" t="s">
        <v>41</v>
      </c>
      <c r="Q99" s="19" t="s">
        <v>42</v>
      </c>
      <c r="R99" s="19" t="s">
        <v>278</v>
      </c>
      <c r="S99" s="31" t="s">
        <v>845</v>
      </c>
      <c r="T99" s="19">
        <v>31843</v>
      </c>
      <c r="U99" s="22">
        <v>45014</v>
      </c>
      <c r="V99" s="22">
        <v>44995</v>
      </c>
      <c r="W99" s="19" t="s">
        <v>151</v>
      </c>
      <c r="X99" s="19" t="s">
        <v>74</v>
      </c>
      <c r="Y99" s="19" t="s">
        <v>75</v>
      </c>
      <c r="Z99" s="22">
        <v>44467</v>
      </c>
      <c r="AA99" s="22">
        <v>44618</v>
      </c>
      <c r="AB99" s="19" t="s">
        <v>74</v>
      </c>
      <c r="AC99" s="19" t="s">
        <v>48</v>
      </c>
      <c r="AD99" s="19" t="s">
        <v>1159</v>
      </c>
      <c r="AE99" s="19">
        <v>42</v>
      </c>
      <c r="AF99" s="19" t="s">
        <v>1160</v>
      </c>
      <c r="AG99" s="19" t="s">
        <v>51</v>
      </c>
      <c r="AH99" s="23" t="s">
        <v>52</v>
      </c>
      <c r="AI99" s="24">
        <v>2</v>
      </c>
      <c r="AJ99" s="25">
        <v>150.99</v>
      </c>
      <c r="AK99" s="25">
        <v>151.77000000000001</v>
      </c>
      <c r="AL99" s="25">
        <v>59.79</v>
      </c>
      <c r="AM99" s="33" t="s">
        <v>2636</v>
      </c>
      <c r="AN99" s="27" t="s">
        <v>2638</v>
      </c>
    </row>
    <row r="100" spans="1:40" x14ac:dyDescent="0.25">
      <c r="A100" s="7">
        <v>2021</v>
      </c>
      <c r="B100" s="7">
        <v>1.1000000000000001</v>
      </c>
      <c r="C100" s="8">
        <v>35.47</v>
      </c>
      <c r="D100" s="8">
        <v>64.47</v>
      </c>
      <c r="E100" s="8">
        <v>18.420000000000002</v>
      </c>
      <c r="F100" s="7">
        <v>0</v>
      </c>
      <c r="G100" s="7">
        <v>0</v>
      </c>
      <c r="H100" s="7">
        <v>0</v>
      </c>
      <c r="I100" s="7">
        <v>0</v>
      </c>
      <c r="J100" s="9">
        <f t="shared" si="1"/>
        <v>99.94</v>
      </c>
      <c r="K100" s="7">
        <v>7376571</v>
      </c>
      <c r="L100" s="7" t="s">
        <v>985</v>
      </c>
      <c r="M100" s="7">
        <v>9844</v>
      </c>
      <c r="N100" s="7" t="s">
        <v>986</v>
      </c>
      <c r="O100" s="7" t="s">
        <v>69</v>
      </c>
      <c r="P100" s="7" t="s">
        <v>70</v>
      </c>
      <c r="Q100" s="7" t="s">
        <v>42</v>
      </c>
      <c r="R100" s="7" t="s">
        <v>71</v>
      </c>
      <c r="S100" s="30" t="s">
        <v>94</v>
      </c>
      <c r="T100" s="7">
        <v>31798</v>
      </c>
      <c r="U100" s="10">
        <v>44991</v>
      </c>
      <c r="V100" s="10">
        <v>44987</v>
      </c>
      <c r="W100" s="7" t="s">
        <v>461</v>
      </c>
      <c r="X100" s="7" t="s">
        <v>74</v>
      </c>
      <c r="Y100" s="7" t="s">
        <v>75</v>
      </c>
      <c r="Z100" s="10">
        <v>44263</v>
      </c>
      <c r="AA100" s="10">
        <v>44342</v>
      </c>
      <c r="AB100" s="7" t="s">
        <v>74</v>
      </c>
      <c r="AC100" s="7" t="s">
        <v>48</v>
      </c>
      <c r="AD100" s="7" t="s">
        <v>987</v>
      </c>
      <c r="AE100" s="7">
        <v>42</v>
      </c>
      <c r="AF100" s="7" t="s">
        <v>988</v>
      </c>
      <c r="AG100" s="7" t="s">
        <v>51</v>
      </c>
      <c r="AH100" s="11" t="s">
        <v>52</v>
      </c>
      <c r="AI100" s="12">
        <v>1</v>
      </c>
      <c r="AJ100" s="13">
        <v>193.6</v>
      </c>
      <c r="AK100" s="13">
        <v>94</v>
      </c>
      <c r="AL100" s="13">
        <v>48.01</v>
      </c>
      <c r="AN100" s="38"/>
    </row>
    <row r="101" spans="1:40" x14ac:dyDescent="0.25">
      <c r="A101" s="7">
        <v>2020</v>
      </c>
      <c r="B101" s="7">
        <v>0.4</v>
      </c>
      <c r="C101" s="8">
        <v>35.47</v>
      </c>
      <c r="D101" s="8">
        <v>64.47</v>
      </c>
      <c r="E101" s="8">
        <v>18.420000000000002</v>
      </c>
      <c r="F101" s="7">
        <v>0</v>
      </c>
      <c r="G101" s="7">
        <v>0</v>
      </c>
      <c r="H101" s="7">
        <v>0</v>
      </c>
      <c r="I101" s="7">
        <v>0</v>
      </c>
      <c r="J101" s="9">
        <f t="shared" si="1"/>
        <v>99.94</v>
      </c>
      <c r="K101" s="7">
        <v>10979463</v>
      </c>
      <c r="L101" s="7" t="s">
        <v>388</v>
      </c>
      <c r="M101" s="7">
        <v>6472</v>
      </c>
      <c r="N101" s="7">
        <v>638901</v>
      </c>
      <c r="O101" s="7" t="s">
        <v>284</v>
      </c>
      <c r="P101" s="7" t="s">
        <v>277</v>
      </c>
      <c r="Q101" s="7" t="s">
        <v>42</v>
      </c>
      <c r="R101" s="7" t="s">
        <v>139</v>
      </c>
      <c r="S101" s="30" t="s">
        <v>60</v>
      </c>
      <c r="T101" s="7">
        <v>31794</v>
      </c>
      <c r="U101" s="10">
        <v>45016</v>
      </c>
      <c r="V101" s="10">
        <v>45013</v>
      </c>
      <c r="W101" s="7" t="s">
        <v>389</v>
      </c>
      <c r="X101" s="7" t="s">
        <v>74</v>
      </c>
      <c r="Y101" s="7" t="s">
        <v>75</v>
      </c>
      <c r="Z101" s="10">
        <v>43796</v>
      </c>
      <c r="AA101" s="10">
        <v>43990</v>
      </c>
      <c r="AB101" s="7" t="s">
        <v>74</v>
      </c>
      <c r="AC101" s="7" t="s">
        <v>48</v>
      </c>
      <c r="AD101" s="7" t="s">
        <v>390</v>
      </c>
      <c r="AE101" s="7" t="s">
        <v>391</v>
      </c>
      <c r="AF101" s="7" t="s">
        <v>392</v>
      </c>
      <c r="AG101" s="7" t="s">
        <v>51</v>
      </c>
      <c r="AH101" s="11" t="s">
        <v>52</v>
      </c>
      <c r="AI101" s="12">
        <v>1</v>
      </c>
      <c r="AJ101" s="13">
        <v>43.63</v>
      </c>
      <c r="AK101" s="13">
        <v>64.39</v>
      </c>
      <c r="AL101" s="13">
        <v>18.399999999999999</v>
      </c>
      <c r="AN101" s="38"/>
    </row>
    <row r="102" spans="1:40" x14ac:dyDescent="0.25">
      <c r="A102" s="7">
        <v>2020</v>
      </c>
      <c r="B102" s="7">
        <v>0.4</v>
      </c>
      <c r="C102" s="8">
        <v>35.47</v>
      </c>
      <c r="D102" s="8">
        <v>64.47</v>
      </c>
      <c r="E102" s="8">
        <v>18.420000000000002</v>
      </c>
      <c r="F102" s="7">
        <v>143.30143359179999</v>
      </c>
      <c r="G102" s="7">
        <v>0</v>
      </c>
      <c r="H102" s="7">
        <v>0</v>
      </c>
      <c r="I102" s="7">
        <v>0</v>
      </c>
      <c r="J102" s="9">
        <f t="shared" si="1"/>
        <v>99.94</v>
      </c>
      <c r="K102" s="7">
        <v>11055535</v>
      </c>
      <c r="L102" s="7" t="s">
        <v>644</v>
      </c>
      <c r="M102" s="7" t="s">
        <v>228</v>
      </c>
      <c r="N102" s="7" t="s">
        <v>645</v>
      </c>
      <c r="O102" s="7" t="s">
        <v>121</v>
      </c>
      <c r="P102" s="7" t="s">
        <v>646</v>
      </c>
      <c r="Q102" s="7">
        <v>1007</v>
      </c>
      <c r="R102" s="7" t="s">
        <v>43</v>
      </c>
      <c r="S102" s="30" t="s">
        <v>60</v>
      </c>
      <c r="T102" s="7">
        <v>31773</v>
      </c>
      <c r="U102" s="10">
        <v>45027</v>
      </c>
      <c r="V102" s="10">
        <v>45027</v>
      </c>
      <c r="W102" s="7" t="s">
        <v>123</v>
      </c>
      <c r="X102" s="7" t="s">
        <v>124</v>
      </c>
      <c r="Y102" s="7" t="s">
        <v>75</v>
      </c>
      <c r="Z102" s="10">
        <v>43808</v>
      </c>
      <c r="AA102" s="10">
        <v>43980</v>
      </c>
      <c r="AB102" s="7" t="s">
        <v>124</v>
      </c>
      <c r="AC102" s="7" t="s">
        <v>647</v>
      </c>
      <c r="AD102" s="7" t="s">
        <v>648</v>
      </c>
      <c r="AE102" s="7">
        <v>42</v>
      </c>
      <c r="AF102" s="7" t="s">
        <v>649</v>
      </c>
      <c r="AG102" s="7" t="s">
        <v>51</v>
      </c>
      <c r="AH102" s="11" t="s">
        <v>52</v>
      </c>
      <c r="AI102" s="12">
        <v>1</v>
      </c>
      <c r="AJ102" s="13">
        <v>40.196445157799999</v>
      </c>
      <c r="AK102" s="13">
        <v>1062.1187524314</v>
      </c>
      <c r="AL102" s="13">
        <v>288.19790364419998</v>
      </c>
      <c r="AN102" s="38"/>
    </row>
    <row r="103" spans="1:40" x14ac:dyDescent="0.25">
      <c r="A103" s="7">
        <v>2021</v>
      </c>
      <c r="B103" s="7">
        <v>0.4</v>
      </c>
      <c r="C103" s="8">
        <v>35.47</v>
      </c>
      <c r="D103" s="8">
        <v>64.47</v>
      </c>
      <c r="E103" s="8">
        <v>18.420000000000002</v>
      </c>
      <c r="F103" s="7">
        <v>0</v>
      </c>
      <c r="G103" s="7">
        <v>0</v>
      </c>
      <c r="H103" s="7">
        <v>0</v>
      </c>
      <c r="I103" s="7">
        <v>0</v>
      </c>
      <c r="J103" s="9">
        <f t="shared" si="1"/>
        <v>99.94</v>
      </c>
      <c r="K103" s="7">
        <v>7535622</v>
      </c>
      <c r="L103" s="7" t="s">
        <v>1430</v>
      </c>
      <c r="M103" s="7">
        <v>1221</v>
      </c>
      <c r="N103" s="7">
        <v>30325704</v>
      </c>
      <c r="O103" s="7" t="s">
        <v>284</v>
      </c>
      <c r="P103" s="7" t="s">
        <v>277</v>
      </c>
      <c r="Q103" s="7" t="s">
        <v>42</v>
      </c>
      <c r="R103" s="7" t="s">
        <v>139</v>
      </c>
      <c r="S103" s="30" t="s">
        <v>60</v>
      </c>
      <c r="T103" s="7">
        <v>31753</v>
      </c>
      <c r="U103" s="10">
        <v>45005</v>
      </c>
      <c r="V103" s="10">
        <v>45001</v>
      </c>
      <c r="W103" s="7" t="s">
        <v>95</v>
      </c>
      <c r="X103" s="7" t="s">
        <v>74</v>
      </c>
      <c r="Y103" s="7" t="s">
        <v>75</v>
      </c>
      <c r="Z103" s="10">
        <v>44136</v>
      </c>
      <c r="AA103" s="10">
        <v>44223</v>
      </c>
      <c r="AB103" s="7" t="s">
        <v>74</v>
      </c>
      <c r="AC103" s="7" t="s">
        <v>48</v>
      </c>
      <c r="AD103" s="7" t="s">
        <v>1431</v>
      </c>
      <c r="AE103" s="7">
        <v>42</v>
      </c>
      <c r="AF103" s="7" t="s">
        <v>1432</v>
      </c>
      <c r="AG103" s="7" t="s">
        <v>51</v>
      </c>
      <c r="AH103" s="11" t="s">
        <v>52</v>
      </c>
      <c r="AI103" s="12">
        <v>1</v>
      </c>
      <c r="AJ103" s="13">
        <v>77.599999999999994</v>
      </c>
      <c r="AK103" s="13">
        <v>79.56</v>
      </c>
      <c r="AL103" s="13">
        <v>33.57</v>
      </c>
      <c r="AN103" s="38"/>
    </row>
    <row r="104" spans="1:40" x14ac:dyDescent="0.25">
      <c r="A104" s="7">
        <v>2021</v>
      </c>
      <c r="B104" s="7">
        <v>0.4</v>
      </c>
      <c r="C104" s="8">
        <v>35.47</v>
      </c>
      <c r="D104" s="8">
        <v>64.47</v>
      </c>
      <c r="E104" s="8">
        <v>18.420000000000002</v>
      </c>
      <c r="F104" s="7">
        <v>0</v>
      </c>
      <c r="G104" s="7">
        <v>0</v>
      </c>
      <c r="H104" s="7">
        <v>0</v>
      </c>
      <c r="I104" s="7">
        <v>0</v>
      </c>
      <c r="J104" s="9">
        <f t="shared" si="1"/>
        <v>99.94</v>
      </c>
      <c r="K104" s="7">
        <v>7555162</v>
      </c>
      <c r="L104" s="7" t="s">
        <v>1274</v>
      </c>
      <c r="M104" s="7">
        <v>9228</v>
      </c>
      <c r="N104" s="7" t="s">
        <v>1275</v>
      </c>
      <c r="O104" s="7" t="s">
        <v>284</v>
      </c>
      <c r="P104" s="7" t="s">
        <v>277</v>
      </c>
      <c r="Q104" s="7" t="s">
        <v>42</v>
      </c>
      <c r="R104" s="7" t="s">
        <v>139</v>
      </c>
      <c r="S104" s="30" t="s">
        <v>60</v>
      </c>
      <c r="T104" s="7">
        <v>31721</v>
      </c>
      <c r="U104" s="10">
        <v>45006</v>
      </c>
      <c r="V104" s="10">
        <v>44971</v>
      </c>
      <c r="W104" s="7" t="s">
        <v>289</v>
      </c>
      <c r="X104" s="7" t="s">
        <v>74</v>
      </c>
      <c r="Y104" s="7" t="s">
        <v>75</v>
      </c>
      <c r="Z104" s="10">
        <v>44498</v>
      </c>
      <c r="AA104" s="10">
        <v>44512</v>
      </c>
      <c r="AB104" s="7" t="s">
        <v>74</v>
      </c>
      <c r="AC104" s="7" t="s">
        <v>48</v>
      </c>
      <c r="AD104" s="7" t="s">
        <v>1276</v>
      </c>
      <c r="AE104" s="7">
        <v>42</v>
      </c>
      <c r="AF104" s="7" t="s">
        <v>1277</v>
      </c>
      <c r="AG104" s="7" t="s">
        <v>51</v>
      </c>
      <c r="AH104" s="11" t="s">
        <v>52</v>
      </c>
      <c r="AI104" s="12">
        <v>1</v>
      </c>
      <c r="AJ104" s="13">
        <v>47.6</v>
      </c>
      <c r="AK104" s="13">
        <v>84.53</v>
      </c>
      <c r="AL104" s="13">
        <v>38.54</v>
      </c>
      <c r="AN104" s="38"/>
    </row>
    <row r="105" spans="1:40" x14ac:dyDescent="0.25">
      <c r="A105" s="7">
        <v>2021</v>
      </c>
      <c r="B105" s="7">
        <v>0.5</v>
      </c>
      <c r="C105" s="8">
        <v>35.47</v>
      </c>
      <c r="D105" s="8">
        <v>64.47</v>
      </c>
      <c r="E105" s="8">
        <v>18.420000000000002</v>
      </c>
      <c r="F105" s="7">
        <v>0</v>
      </c>
      <c r="G105" s="7">
        <v>0</v>
      </c>
      <c r="H105" s="7">
        <v>0</v>
      </c>
      <c r="I105" s="7">
        <v>0</v>
      </c>
      <c r="J105" s="9">
        <f t="shared" si="1"/>
        <v>99.94</v>
      </c>
      <c r="K105" s="7">
        <v>7270877</v>
      </c>
      <c r="L105" s="7" t="s">
        <v>829</v>
      </c>
      <c r="M105" s="7">
        <v>2515</v>
      </c>
      <c r="N105" s="7" t="s">
        <v>830</v>
      </c>
      <c r="O105" s="7" t="s">
        <v>288</v>
      </c>
      <c r="P105" s="7" t="s">
        <v>41</v>
      </c>
      <c r="Q105" s="7" t="s">
        <v>42</v>
      </c>
      <c r="R105" s="7" t="s">
        <v>278</v>
      </c>
      <c r="S105" s="30" t="s">
        <v>44</v>
      </c>
      <c r="T105" s="7">
        <v>31656</v>
      </c>
      <c r="U105" s="10">
        <v>44981</v>
      </c>
      <c r="V105" s="10">
        <v>44978</v>
      </c>
      <c r="W105" s="7" t="s">
        <v>248</v>
      </c>
      <c r="X105" s="7" t="s">
        <v>74</v>
      </c>
      <c r="Y105" s="7" t="s">
        <v>75</v>
      </c>
      <c r="Z105" s="10">
        <v>44497</v>
      </c>
      <c r="AA105" s="10">
        <v>44557</v>
      </c>
      <c r="AB105" s="7" t="s">
        <v>74</v>
      </c>
      <c r="AC105" s="7" t="s">
        <v>48</v>
      </c>
      <c r="AD105" s="7" t="s">
        <v>831</v>
      </c>
      <c r="AE105" s="7">
        <v>33</v>
      </c>
      <c r="AF105" s="7" t="s">
        <v>832</v>
      </c>
      <c r="AG105" s="7" t="s">
        <v>51</v>
      </c>
      <c r="AH105" s="11" t="s">
        <v>52</v>
      </c>
      <c r="AI105" s="12">
        <v>1</v>
      </c>
      <c r="AJ105" s="13">
        <v>48.08</v>
      </c>
      <c r="AK105" s="13">
        <v>64.39</v>
      </c>
      <c r="AL105" s="13">
        <v>18.399999999999999</v>
      </c>
    </row>
    <row r="106" spans="1:40" x14ac:dyDescent="0.25">
      <c r="A106" s="7">
        <v>2021</v>
      </c>
      <c r="B106" s="7">
        <v>0.4</v>
      </c>
      <c r="C106" s="8">
        <v>35.47</v>
      </c>
      <c r="D106" s="8">
        <v>64.47</v>
      </c>
      <c r="E106" s="8">
        <v>18.420000000000002</v>
      </c>
      <c r="F106" s="7">
        <v>0</v>
      </c>
      <c r="G106" s="7">
        <v>0</v>
      </c>
      <c r="H106" s="7">
        <v>0</v>
      </c>
      <c r="I106" s="7">
        <v>0</v>
      </c>
      <c r="J106" s="9">
        <f t="shared" si="1"/>
        <v>99.94</v>
      </c>
      <c r="K106" s="7">
        <v>7635610</v>
      </c>
      <c r="L106" s="7" t="s">
        <v>1113</v>
      </c>
      <c r="M106" s="7" t="s">
        <v>1114</v>
      </c>
      <c r="N106" s="7">
        <v>93140701</v>
      </c>
      <c r="O106" s="7" t="s">
        <v>276</v>
      </c>
      <c r="P106" s="7" t="s">
        <v>277</v>
      </c>
      <c r="Q106" s="7" t="s">
        <v>42</v>
      </c>
      <c r="R106" s="7" t="s">
        <v>278</v>
      </c>
      <c r="S106" s="30" t="s">
        <v>60</v>
      </c>
      <c r="T106" s="7">
        <v>31604</v>
      </c>
      <c r="U106" s="10">
        <v>45013</v>
      </c>
      <c r="V106" s="10">
        <v>45012</v>
      </c>
      <c r="W106" s="7" t="s">
        <v>45</v>
      </c>
      <c r="X106" s="7" t="s">
        <v>180</v>
      </c>
      <c r="Y106" s="7" t="s">
        <v>47</v>
      </c>
      <c r="Z106" s="10">
        <v>44366</v>
      </c>
      <c r="AA106" s="10">
        <v>44456</v>
      </c>
      <c r="AB106" s="7" t="s">
        <v>180</v>
      </c>
      <c r="AC106" s="7" t="s">
        <v>48</v>
      </c>
      <c r="AD106" s="7" t="s">
        <v>1115</v>
      </c>
      <c r="AE106" s="7" t="s">
        <v>176</v>
      </c>
      <c r="AF106" s="7" t="s">
        <v>1116</v>
      </c>
      <c r="AG106" s="7" t="s">
        <v>51</v>
      </c>
      <c r="AH106" s="11" t="s">
        <v>52</v>
      </c>
      <c r="AI106" s="12">
        <v>1</v>
      </c>
      <c r="AJ106" s="13">
        <v>30.8</v>
      </c>
      <c r="AK106" s="13">
        <v>12.89</v>
      </c>
      <c r="AL106" s="13">
        <v>3.03</v>
      </c>
      <c r="AN106" s="38"/>
    </row>
    <row r="107" spans="1:40" x14ac:dyDescent="0.25">
      <c r="A107" s="7">
        <v>2020</v>
      </c>
      <c r="B107" s="7">
        <v>0.5</v>
      </c>
      <c r="C107" s="8">
        <v>35.47</v>
      </c>
      <c r="D107" s="8">
        <v>64.47</v>
      </c>
      <c r="E107" s="8">
        <v>18.420000000000002</v>
      </c>
      <c r="F107" s="7">
        <v>0</v>
      </c>
      <c r="G107" s="7">
        <v>0</v>
      </c>
      <c r="H107" s="7">
        <v>0</v>
      </c>
      <c r="I107" s="7">
        <v>0</v>
      </c>
      <c r="J107" s="9">
        <f t="shared" si="1"/>
        <v>99.94</v>
      </c>
      <c r="K107" s="7">
        <v>10830686</v>
      </c>
      <c r="L107" s="7" t="s">
        <v>299</v>
      </c>
      <c r="M107" s="7">
        <v>4963</v>
      </c>
      <c r="N107" s="7">
        <v>7375551</v>
      </c>
      <c r="O107" s="7" t="s">
        <v>69</v>
      </c>
      <c r="P107" s="7" t="s">
        <v>70</v>
      </c>
      <c r="Q107" s="7" t="s">
        <v>42</v>
      </c>
      <c r="R107" s="7" t="s">
        <v>71</v>
      </c>
      <c r="S107" s="30" t="s">
        <v>94</v>
      </c>
      <c r="T107" s="7">
        <v>31433</v>
      </c>
      <c r="U107" s="10">
        <v>45000</v>
      </c>
      <c r="V107" s="10">
        <v>44999</v>
      </c>
      <c r="W107" s="7" t="s">
        <v>130</v>
      </c>
      <c r="X107" s="7" t="s">
        <v>74</v>
      </c>
      <c r="Y107" s="7" t="s">
        <v>75</v>
      </c>
      <c r="Z107" s="10">
        <v>43837</v>
      </c>
      <c r="AA107" s="10">
        <v>44050</v>
      </c>
      <c r="AB107" s="7" t="s">
        <v>74</v>
      </c>
      <c r="AC107" s="7" t="s">
        <v>48</v>
      </c>
      <c r="AD107" s="7" t="s">
        <v>300</v>
      </c>
      <c r="AE107" s="7">
        <v>42</v>
      </c>
      <c r="AF107" s="7" t="s">
        <v>301</v>
      </c>
      <c r="AG107" s="7" t="s">
        <v>51</v>
      </c>
      <c r="AH107" s="11" t="s">
        <v>52</v>
      </c>
      <c r="AI107" s="12">
        <v>1</v>
      </c>
      <c r="AJ107" s="13">
        <v>112</v>
      </c>
      <c r="AK107" s="13">
        <v>86.46</v>
      </c>
      <c r="AL107" s="13">
        <v>40.47</v>
      </c>
      <c r="AN107" s="38"/>
    </row>
    <row r="108" spans="1:40" x14ac:dyDescent="0.25">
      <c r="A108" s="7">
        <v>2020</v>
      </c>
      <c r="B108" s="7">
        <v>0.9</v>
      </c>
      <c r="C108" s="8">
        <v>35.47</v>
      </c>
      <c r="D108" s="8">
        <v>64.47</v>
      </c>
      <c r="E108" s="8">
        <v>18.420000000000002</v>
      </c>
      <c r="F108" s="7">
        <v>0</v>
      </c>
      <c r="G108" s="7">
        <v>0</v>
      </c>
      <c r="H108" s="7">
        <v>0</v>
      </c>
      <c r="I108" s="7">
        <v>0</v>
      </c>
      <c r="J108" s="9">
        <f t="shared" si="1"/>
        <v>99.94</v>
      </c>
      <c r="K108" s="7">
        <v>10481002</v>
      </c>
      <c r="L108" s="7" t="s">
        <v>674</v>
      </c>
      <c r="M108" s="7">
        <v>20616</v>
      </c>
      <c r="N108" s="7" t="s">
        <v>675</v>
      </c>
      <c r="O108" s="7" t="s">
        <v>284</v>
      </c>
      <c r="P108" s="7" t="s">
        <v>277</v>
      </c>
      <c r="Q108" s="7" t="s">
        <v>42</v>
      </c>
      <c r="R108" s="7" t="s">
        <v>139</v>
      </c>
      <c r="S108" s="30" t="s">
        <v>60</v>
      </c>
      <c r="T108" s="7">
        <v>31359</v>
      </c>
      <c r="U108" s="10">
        <v>44963</v>
      </c>
      <c r="V108" s="10">
        <v>44959</v>
      </c>
      <c r="W108" s="7" t="s">
        <v>361</v>
      </c>
      <c r="X108" s="7" t="s">
        <v>74</v>
      </c>
      <c r="Y108" s="7" t="s">
        <v>75</v>
      </c>
      <c r="Z108" s="10">
        <v>43896</v>
      </c>
      <c r="AA108" s="10">
        <v>43948</v>
      </c>
      <c r="AB108" s="7" t="s">
        <v>74</v>
      </c>
      <c r="AC108" s="7" t="s">
        <v>48</v>
      </c>
      <c r="AD108" s="7" t="s">
        <v>676</v>
      </c>
      <c r="AE108" s="7">
        <v>42</v>
      </c>
      <c r="AF108" s="7" t="s">
        <v>677</v>
      </c>
      <c r="AG108" s="7" t="s">
        <v>51</v>
      </c>
      <c r="AH108" s="11" t="s">
        <v>52</v>
      </c>
      <c r="AI108" s="12">
        <v>1</v>
      </c>
      <c r="AJ108" s="13">
        <v>104.9</v>
      </c>
      <c r="AK108" s="13">
        <v>72.430000000000007</v>
      </c>
      <c r="AL108" s="13">
        <v>26.44</v>
      </c>
      <c r="AN108" s="38"/>
    </row>
    <row r="109" spans="1:40" x14ac:dyDescent="0.25">
      <c r="A109" s="7">
        <v>2021</v>
      </c>
      <c r="B109" s="7">
        <v>0.4</v>
      </c>
      <c r="C109" s="8">
        <v>35.47</v>
      </c>
      <c r="D109" s="8">
        <v>64.47</v>
      </c>
      <c r="E109" s="8">
        <v>18.420000000000002</v>
      </c>
      <c r="F109" s="7">
        <v>0</v>
      </c>
      <c r="G109" s="7">
        <v>0</v>
      </c>
      <c r="H109" s="7">
        <v>0</v>
      </c>
      <c r="I109" s="7">
        <v>0</v>
      </c>
      <c r="J109" s="9">
        <f t="shared" si="1"/>
        <v>99.94</v>
      </c>
      <c r="K109" s="7">
        <v>7948525</v>
      </c>
      <c r="L109" s="7" t="s">
        <v>1391</v>
      </c>
      <c r="M109" s="7">
        <v>781</v>
      </c>
      <c r="N109" s="7" t="s">
        <v>1392</v>
      </c>
      <c r="O109" s="7" t="s">
        <v>284</v>
      </c>
      <c r="P109" s="7" t="s">
        <v>277</v>
      </c>
      <c r="Q109" s="7" t="s">
        <v>42</v>
      </c>
      <c r="R109" s="7" t="s">
        <v>139</v>
      </c>
      <c r="S109" s="30" t="s">
        <v>60</v>
      </c>
      <c r="T109" s="7">
        <v>31339</v>
      </c>
      <c r="U109" s="10">
        <v>45043</v>
      </c>
      <c r="V109" s="10">
        <v>45043</v>
      </c>
      <c r="W109" s="7" t="s">
        <v>261</v>
      </c>
      <c r="X109" s="7" t="s">
        <v>74</v>
      </c>
      <c r="Y109" s="7" t="s">
        <v>75</v>
      </c>
      <c r="Z109" s="10">
        <v>44435</v>
      </c>
      <c r="AA109" s="10">
        <v>44455</v>
      </c>
      <c r="AB109" s="7" t="s">
        <v>74</v>
      </c>
      <c r="AC109" s="7" t="s">
        <v>48</v>
      </c>
      <c r="AD109" s="7" t="s">
        <v>1393</v>
      </c>
      <c r="AE109" s="7">
        <v>42</v>
      </c>
      <c r="AF109" s="7" t="s">
        <v>1394</v>
      </c>
      <c r="AG109" s="7" t="s">
        <v>51</v>
      </c>
      <c r="AH109" s="11" t="s">
        <v>52</v>
      </c>
      <c r="AI109" s="12">
        <v>1</v>
      </c>
      <c r="AJ109" s="13">
        <v>63.95</v>
      </c>
      <c r="AK109" s="13">
        <v>84.85</v>
      </c>
      <c r="AL109" s="13">
        <v>38.86</v>
      </c>
      <c r="AN109" s="38"/>
    </row>
    <row r="110" spans="1:40" x14ac:dyDescent="0.25">
      <c r="A110" s="7">
        <v>2022</v>
      </c>
      <c r="B110" s="7">
        <v>0.7</v>
      </c>
      <c r="C110" s="8">
        <v>35.47</v>
      </c>
      <c r="D110" s="8">
        <v>64.47</v>
      </c>
      <c r="E110" s="8">
        <v>18.420000000000002</v>
      </c>
      <c r="F110" s="7">
        <v>0</v>
      </c>
      <c r="G110" s="7">
        <v>0</v>
      </c>
      <c r="H110" s="7">
        <v>0</v>
      </c>
      <c r="I110" s="7">
        <v>0</v>
      </c>
      <c r="J110" s="9">
        <f t="shared" si="1"/>
        <v>99.94</v>
      </c>
      <c r="K110" s="7">
        <v>3107590</v>
      </c>
      <c r="L110" s="7" t="s">
        <v>1675</v>
      </c>
      <c r="M110" s="7">
        <v>7870</v>
      </c>
      <c r="N110" s="7">
        <v>2775601</v>
      </c>
      <c r="O110" s="7" t="s">
        <v>284</v>
      </c>
      <c r="P110" s="7" t="s">
        <v>277</v>
      </c>
      <c r="Q110" s="7" t="s">
        <v>42</v>
      </c>
      <c r="R110" s="7" t="s">
        <v>139</v>
      </c>
      <c r="S110" s="30" t="s">
        <v>60</v>
      </c>
      <c r="T110" s="7">
        <v>31303</v>
      </c>
      <c r="U110" s="10">
        <v>45035</v>
      </c>
      <c r="V110" s="10">
        <v>45022</v>
      </c>
      <c r="W110" s="7" t="s">
        <v>1373</v>
      </c>
      <c r="X110" s="7" t="s">
        <v>74</v>
      </c>
      <c r="Y110" s="7" t="s">
        <v>75</v>
      </c>
      <c r="Z110" s="10">
        <v>44573</v>
      </c>
      <c r="AA110" s="10">
        <v>44594</v>
      </c>
      <c r="AB110" s="7" t="s">
        <v>74</v>
      </c>
      <c r="AC110" s="7" t="s">
        <v>48</v>
      </c>
      <c r="AD110" s="7" t="s">
        <v>1676</v>
      </c>
      <c r="AE110" s="7">
        <v>42</v>
      </c>
      <c r="AF110" s="7" t="s">
        <v>1677</v>
      </c>
      <c r="AG110" s="7" t="s">
        <v>51</v>
      </c>
      <c r="AH110" s="11" t="s">
        <v>52</v>
      </c>
      <c r="AI110" s="12">
        <v>1</v>
      </c>
      <c r="AJ110" s="13">
        <v>87.71</v>
      </c>
      <c r="AK110" s="13">
        <v>64.39</v>
      </c>
      <c r="AL110" s="13">
        <v>18.399999999999999</v>
      </c>
      <c r="AN110" s="38"/>
    </row>
    <row r="111" spans="1:40" x14ac:dyDescent="0.25">
      <c r="A111" s="7">
        <v>2020</v>
      </c>
      <c r="B111" s="7">
        <v>0.4</v>
      </c>
      <c r="C111" s="8">
        <v>35.47</v>
      </c>
      <c r="D111" s="8">
        <v>64.47</v>
      </c>
      <c r="E111" s="8">
        <v>18.420000000000002</v>
      </c>
      <c r="F111" s="7">
        <v>0</v>
      </c>
      <c r="G111" s="7">
        <v>0</v>
      </c>
      <c r="H111" s="7">
        <v>0</v>
      </c>
      <c r="I111" s="7">
        <v>0</v>
      </c>
      <c r="J111" s="9">
        <f t="shared" si="1"/>
        <v>99.94</v>
      </c>
      <c r="K111" s="7">
        <v>10548801</v>
      </c>
      <c r="L111" s="7" t="s">
        <v>526</v>
      </c>
      <c r="M111" s="7">
        <v>472</v>
      </c>
      <c r="N111" s="7" t="s">
        <v>527</v>
      </c>
      <c r="O111" s="7" t="s">
        <v>284</v>
      </c>
      <c r="P111" s="7" t="s">
        <v>277</v>
      </c>
      <c r="Q111" s="7" t="s">
        <v>42</v>
      </c>
      <c r="R111" s="7" t="s">
        <v>139</v>
      </c>
      <c r="S111" s="30" t="s">
        <v>60</v>
      </c>
      <c r="T111" s="7">
        <v>31250</v>
      </c>
      <c r="U111" s="10">
        <v>44970</v>
      </c>
      <c r="V111" s="10">
        <v>44929</v>
      </c>
      <c r="W111" s="7" t="s">
        <v>151</v>
      </c>
      <c r="X111" s="7" t="s">
        <v>74</v>
      </c>
      <c r="Y111" s="7" t="s">
        <v>75</v>
      </c>
      <c r="Z111" s="10">
        <v>43844</v>
      </c>
      <c r="AA111" s="10">
        <v>43881</v>
      </c>
      <c r="AB111" s="7" t="s">
        <v>74</v>
      </c>
      <c r="AC111" s="7" t="s">
        <v>48</v>
      </c>
      <c r="AD111" s="7" t="s">
        <v>528</v>
      </c>
      <c r="AE111" s="7">
        <v>42</v>
      </c>
      <c r="AF111" s="7" t="s">
        <v>529</v>
      </c>
      <c r="AG111" s="7" t="s">
        <v>51</v>
      </c>
      <c r="AH111" s="11" t="s">
        <v>52</v>
      </c>
      <c r="AI111" s="12">
        <v>1</v>
      </c>
      <c r="AJ111" s="13">
        <v>51.33</v>
      </c>
      <c r="AK111" s="13">
        <v>75.88</v>
      </c>
      <c r="AL111" s="13">
        <v>29.89</v>
      </c>
      <c r="AN111" s="38"/>
    </row>
    <row r="112" spans="1:40" s="26" customFormat="1" x14ac:dyDescent="0.25">
      <c r="A112" s="19">
        <v>2021</v>
      </c>
      <c r="B112" s="19">
        <v>0.9</v>
      </c>
      <c r="C112" s="20">
        <v>35.47</v>
      </c>
      <c r="D112" s="20">
        <v>64.47</v>
      </c>
      <c r="E112" s="20">
        <v>18.420000000000002</v>
      </c>
      <c r="F112" s="19">
        <v>0</v>
      </c>
      <c r="G112" s="19">
        <v>0</v>
      </c>
      <c r="H112" s="19">
        <v>0</v>
      </c>
      <c r="I112" s="19">
        <v>0</v>
      </c>
      <c r="J112" s="21">
        <f t="shared" si="1"/>
        <v>99.94</v>
      </c>
      <c r="K112" s="19">
        <v>7052168</v>
      </c>
      <c r="L112" s="19" t="s">
        <v>848</v>
      </c>
      <c r="M112" s="19">
        <v>8387</v>
      </c>
      <c r="N112" s="19" t="s">
        <v>849</v>
      </c>
      <c r="O112" s="19" t="s">
        <v>288</v>
      </c>
      <c r="P112" s="19" t="s">
        <v>41</v>
      </c>
      <c r="Q112" s="19" t="s">
        <v>42</v>
      </c>
      <c r="R112" s="19" t="s">
        <v>278</v>
      </c>
      <c r="S112" s="31" t="s">
        <v>842</v>
      </c>
      <c r="T112" s="19">
        <v>30987</v>
      </c>
      <c r="U112" s="22">
        <v>44960</v>
      </c>
      <c r="V112" s="22">
        <v>44949</v>
      </c>
      <c r="W112" s="19" t="s">
        <v>184</v>
      </c>
      <c r="X112" s="19" t="s">
        <v>74</v>
      </c>
      <c r="Y112" s="19" t="s">
        <v>75</v>
      </c>
      <c r="Z112" s="22">
        <v>44286</v>
      </c>
      <c r="AA112" s="22">
        <v>44314</v>
      </c>
      <c r="AB112" s="19" t="s">
        <v>74</v>
      </c>
      <c r="AC112" s="19" t="s">
        <v>48</v>
      </c>
      <c r="AD112" s="19" t="s">
        <v>850</v>
      </c>
      <c r="AE112" s="19">
        <v>42</v>
      </c>
      <c r="AF112" s="19" t="s">
        <v>851</v>
      </c>
      <c r="AG112" s="19" t="s">
        <v>51</v>
      </c>
      <c r="AH112" s="23" t="s">
        <v>52</v>
      </c>
      <c r="AI112" s="24">
        <v>1</v>
      </c>
      <c r="AJ112" s="25">
        <v>163.80000000000001</v>
      </c>
      <c r="AK112" s="25">
        <v>82.28</v>
      </c>
      <c r="AL112" s="25">
        <v>36.29</v>
      </c>
      <c r="AM112" s="33" t="s">
        <v>2636</v>
      </c>
      <c r="AN112" s="27" t="s">
        <v>2640</v>
      </c>
    </row>
    <row r="113" spans="1:40" x14ac:dyDescent="0.25">
      <c r="A113" s="7">
        <v>2020</v>
      </c>
      <c r="B113" s="7">
        <v>0.4</v>
      </c>
      <c r="C113" s="8">
        <v>35.47</v>
      </c>
      <c r="D113" s="8">
        <v>64.47</v>
      </c>
      <c r="E113" s="8">
        <v>18.420000000000002</v>
      </c>
      <c r="F113" s="7">
        <v>0</v>
      </c>
      <c r="G113" s="7">
        <v>0</v>
      </c>
      <c r="H113" s="7">
        <v>0</v>
      </c>
      <c r="I113" s="7">
        <v>0</v>
      </c>
      <c r="J113" s="9">
        <f t="shared" si="1"/>
        <v>99.94</v>
      </c>
      <c r="K113" s="7">
        <v>10673250</v>
      </c>
      <c r="L113" s="7" t="s">
        <v>455</v>
      </c>
      <c r="M113" s="7">
        <v>8828</v>
      </c>
      <c r="N113" s="7" t="s">
        <v>456</v>
      </c>
      <c r="O113" s="7" t="s">
        <v>284</v>
      </c>
      <c r="P113" s="7" t="s">
        <v>277</v>
      </c>
      <c r="Q113" s="7" t="s">
        <v>42</v>
      </c>
      <c r="R113" s="7" t="s">
        <v>139</v>
      </c>
      <c r="S113" s="30" t="s">
        <v>60</v>
      </c>
      <c r="T113" s="7">
        <v>30861</v>
      </c>
      <c r="U113" s="10">
        <v>44984</v>
      </c>
      <c r="V113" s="10">
        <v>44982</v>
      </c>
      <c r="W113" s="7" t="s">
        <v>457</v>
      </c>
      <c r="X113" s="7" t="s">
        <v>74</v>
      </c>
      <c r="Y113" s="7" t="s">
        <v>75</v>
      </c>
      <c r="Z113" s="10">
        <v>43851</v>
      </c>
      <c r="AA113" s="10">
        <v>44097</v>
      </c>
      <c r="AB113" s="7" t="s">
        <v>74</v>
      </c>
      <c r="AC113" s="7" t="s">
        <v>48</v>
      </c>
      <c r="AD113" s="7" t="s">
        <v>458</v>
      </c>
      <c r="AE113" s="7">
        <v>42</v>
      </c>
      <c r="AF113" s="7" t="s">
        <v>459</v>
      </c>
      <c r="AG113" s="7" t="s">
        <v>51</v>
      </c>
      <c r="AH113" s="11" t="s">
        <v>52</v>
      </c>
      <c r="AI113" s="12">
        <v>1</v>
      </c>
      <c r="AJ113" s="13">
        <v>59.21</v>
      </c>
      <c r="AK113" s="13">
        <v>84.81</v>
      </c>
      <c r="AL113" s="13">
        <v>38.82</v>
      </c>
      <c r="AN113" s="38"/>
    </row>
    <row r="114" spans="1:40" x14ac:dyDescent="0.25">
      <c r="A114" s="7">
        <v>2020</v>
      </c>
      <c r="B114" s="7">
        <v>0.7</v>
      </c>
      <c r="C114" s="8">
        <v>35.47</v>
      </c>
      <c r="D114" s="8">
        <v>64.47</v>
      </c>
      <c r="E114" s="8">
        <v>18.420000000000002</v>
      </c>
      <c r="F114" s="7">
        <v>0</v>
      </c>
      <c r="G114" s="7">
        <v>0</v>
      </c>
      <c r="H114" s="7">
        <v>0</v>
      </c>
      <c r="I114" s="7">
        <v>0</v>
      </c>
      <c r="J114" s="9">
        <f t="shared" si="1"/>
        <v>99.94</v>
      </c>
      <c r="K114" s="7">
        <v>11068807</v>
      </c>
      <c r="L114" s="7" t="s">
        <v>373</v>
      </c>
      <c r="M114" s="7">
        <v>3566</v>
      </c>
      <c r="N114" s="7" t="s">
        <v>374</v>
      </c>
      <c r="O114" s="7" t="s">
        <v>69</v>
      </c>
      <c r="P114" s="7" t="s">
        <v>70</v>
      </c>
      <c r="Q114" s="7" t="s">
        <v>42</v>
      </c>
      <c r="R114" s="7" t="s">
        <v>71</v>
      </c>
      <c r="S114" s="30" t="s">
        <v>94</v>
      </c>
      <c r="T114" s="7">
        <v>30736</v>
      </c>
      <c r="U114" s="10">
        <v>45029</v>
      </c>
      <c r="V114" s="10">
        <v>45021</v>
      </c>
      <c r="W114" s="7" t="s">
        <v>248</v>
      </c>
      <c r="X114" s="7" t="s">
        <v>74</v>
      </c>
      <c r="Y114" s="7" t="s">
        <v>75</v>
      </c>
      <c r="Z114" s="10">
        <v>44036</v>
      </c>
      <c r="AA114" s="10">
        <v>44182</v>
      </c>
      <c r="AB114" s="7" t="s">
        <v>74</v>
      </c>
      <c r="AC114" s="7" t="s">
        <v>48</v>
      </c>
      <c r="AD114" s="7" t="s">
        <v>375</v>
      </c>
      <c r="AE114" s="7">
        <v>42</v>
      </c>
      <c r="AF114" s="7" t="s">
        <v>376</v>
      </c>
      <c r="AG114" s="7" t="s">
        <v>51</v>
      </c>
      <c r="AH114" s="11" t="s">
        <v>52</v>
      </c>
      <c r="AI114" s="12">
        <v>1</v>
      </c>
      <c r="AJ114" s="13">
        <v>98</v>
      </c>
      <c r="AK114" s="13">
        <v>64.39</v>
      </c>
      <c r="AL114" s="13">
        <v>18.399999999999999</v>
      </c>
      <c r="AN114" s="38"/>
    </row>
    <row r="115" spans="1:40" x14ac:dyDescent="0.25">
      <c r="A115" s="7">
        <v>2021</v>
      </c>
      <c r="B115" s="7">
        <v>0.7</v>
      </c>
      <c r="C115" s="8">
        <v>35.47</v>
      </c>
      <c r="D115" s="8">
        <v>64.47</v>
      </c>
      <c r="E115" s="8">
        <v>18.420000000000002</v>
      </c>
      <c r="F115" s="7">
        <v>0</v>
      </c>
      <c r="G115" s="7">
        <v>0</v>
      </c>
      <c r="H115" s="7">
        <v>0</v>
      </c>
      <c r="I115" s="7">
        <v>0</v>
      </c>
      <c r="J115" s="9">
        <f t="shared" si="1"/>
        <v>99.94</v>
      </c>
      <c r="K115" s="7">
        <v>7070494</v>
      </c>
      <c r="L115" s="7" t="s">
        <v>932</v>
      </c>
      <c r="M115" s="7">
        <v>1200</v>
      </c>
      <c r="N115" s="7">
        <v>2370651</v>
      </c>
      <c r="O115" s="7" t="s">
        <v>69</v>
      </c>
      <c r="P115" s="7" t="s">
        <v>70</v>
      </c>
      <c r="Q115" s="7" t="s">
        <v>42</v>
      </c>
      <c r="R115" s="7" t="s">
        <v>71</v>
      </c>
      <c r="S115" s="30" t="s">
        <v>94</v>
      </c>
      <c r="T115" s="7">
        <v>30670</v>
      </c>
      <c r="U115" s="10">
        <v>44963</v>
      </c>
      <c r="V115" s="10">
        <v>44960</v>
      </c>
      <c r="W115" s="7" t="s">
        <v>130</v>
      </c>
      <c r="X115" s="7" t="s">
        <v>74</v>
      </c>
      <c r="Y115" s="7" t="s">
        <v>75</v>
      </c>
      <c r="Z115" s="10">
        <v>44299</v>
      </c>
      <c r="AA115" s="10">
        <v>44344</v>
      </c>
      <c r="AB115" s="7" t="s">
        <v>74</v>
      </c>
      <c r="AC115" s="7" t="s">
        <v>48</v>
      </c>
      <c r="AD115" s="7" t="s">
        <v>933</v>
      </c>
      <c r="AE115" s="7">
        <v>42</v>
      </c>
      <c r="AF115" s="7" t="s">
        <v>934</v>
      </c>
      <c r="AG115" s="7" t="s">
        <v>51</v>
      </c>
      <c r="AH115" s="11" t="s">
        <v>52</v>
      </c>
      <c r="AI115" s="12">
        <v>1</v>
      </c>
      <c r="AJ115" s="13">
        <v>73.819999999999993</v>
      </c>
      <c r="AK115" s="13">
        <v>83.62</v>
      </c>
      <c r="AL115" s="13">
        <v>0</v>
      </c>
      <c r="AN115" s="38"/>
    </row>
    <row r="116" spans="1:40" x14ac:dyDescent="0.25">
      <c r="A116" s="7">
        <v>2020</v>
      </c>
      <c r="B116" s="7">
        <v>0.4</v>
      </c>
      <c r="C116" s="8">
        <v>35.47</v>
      </c>
      <c r="D116" s="8">
        <v>64.47</v>
      </c>
      <c r="E116" s="8">
        <v>18.420000000000002</v>
      </c>
      <c r="F116" s="7">
        <v>0</v>
      </c>
      <c r="G116" s="7">
        <v>0</v>
      </c>
      <c r="H116" s="7">
        <v>0</v>
      </c>
      <c r="I116" s="7">
        <v>0</v>
      </c>
      <c r="J116" s="9">
        <f t="shared" si="1"/>
        <v>99.94</v>
      </c>
      <c r="K116" s="7">
        <v>10929085</v>
      </c>
      <c r="L116" s="7" t="s">
        <v>751</v>
      </c>
      <c r="M116" s="7">
        <v>7196</v>
      </c>
      <c r="N116" s="7">
        <v>3244003</v>
      </c>
      <c r="O116" s="7" t="s">
        <v>284</v>
      </c>
      <c r="P116" s="7" t="s">
        <v>277</v>
      </c>
      <c r="Q116" s="7" t="s">
        <v>42</v>
      </c>
      <c r="R116" s="7" t="s">
        <v>139</v>
      </c>
      <c r="S116" s="30" t="s">
        <v>60</v>
      </c>
      <c r="T116" s="7">
        <v>30622</v>
      </c>
      <c r="U116" s="10">
        <v>45012</v>
      </c>
      <c r="V116" s="10">
        <v>45010</v>
      </c>
      <c r="W116" s="7" t="s">
        <v>151</v>
      </c>
      <c r="X116" s="7" t="s">
        <v>74</v>
      </c>
      <c r="Y116" s="7" t="s">
        <v>75</v>
      </c>
      <c r="Z116" s="10">
        <v>43845</v>
      </c>
      <c r="AA116" s="10">
        <v>43969</v>
      </c>
      <c r="AB116" s="7" t="s">
        <v>74</v>
      </c>
      <c r="AC116" s="7" t="s">
        <v>48</v>
      </c>
      <c r="AD116" s="7" t="s">
        <v>752</v>
      </c>
      <c r="AE116" s="7">
        <v>42</v>
      </c>
      <c r="AF116" s="7" t="s">
        <v>753</v>
      </c>
      <c r="AG116" s="7" t="s">
        <v>51</v>
      </c>
      <c r="AH116" s="11" t="s">
        <v>52</v>
      </c>
      <c r="AI116" s="12">
        <v>1</v>
      </c>
      <c r="AJ116" s="13">
        <v>51</v>
      </c>
      <c r="AK116" s="13">
        <v>75.099999999999994</v>
      </c>
      <c r="AL116" s="13">
        <v>29.11</v>
      </c>
      <c r="AN116" s="38"/>
    </row>
    <row r="117" spans="1:40" s="26" customFormat="1" x14ac:dyDescent="0.25">
      <c r="A117" s="19">
        <v>2021</v>
      </c>
      <c r="B117" s="19">
        <v>0.5</v>
      </c>
      <c r="C117" s="20">
        <v>35.47</v>
      </c>
      <c r="D117" s="20">
        <v>64.47</v>
      </c>
      <c r="E117" s="20">
        <v>18.420000000000002</v>
      </c>
      <c r="F117" s="19">
        <v>0</v>
      </c>
      <c r="G117" s="19">
        <v>0</v>
      </c>
      <c r="H117" s="19">
        <v>0</v>
      </c>
      <c r="I117" s="19">
        <v>0</v>
      </c>
      <c r="J117" s="21">
        <f t="shared" si="1"/>
        <v>99.94</v>
      </c>
      <c r="K117" s="19">
        <v>7832100</v>
      </c>
      <c r="L117" s="19" t="s">
        <v>1450</v>
      </c>
      <c r="M117" s="19">
        <v>1125</v>
      </c>
      <c r="N117" s="19">
        <v>7650751</v>
      </c>
      <c r="O117" s="19" t="s">
        <v>869</v>
      </c>
      <c r="P117" s="19" t="s">
        <v>870</v>
      </c>
      <c r="Q117" s="19" t="s">
        <v>42</v>
      </c>
      <c r="R117" s="19" t="s">
        <v>871</v>
      </c>
      <c r="S117" s="31" t="s">
        <v>243</v>
      </c>
      <c r="T117" s="19">
        <v>30611</v>
      </c>
      <c r="U117" s="22">
        <v>45033</v>
      </c>
      <c r="V117" s="22">
        <v>45027</v>
      </c>
      <c r="W117" s="19" t="s">
        <v>188</v>
      </c>
      <c r="X117" s="19" t="s">
        <v>74</v>
      </c>
      <c r="Y117" s="19" t="s">
        <v>75</v>
      </c>
      <c r="Z117" s="22">
        <v>44259</v>
      </c>
      <c r="AA117" s="22">
        <v>44358</v>
      </c>
      <c r="AB117" s="19" t="s">
        <v>74</v>
      </c>
      <c r="AC117" s="19" t="s">
        <v>48</v>
      </c>
      <c r="AD117" s="19" t="s">
        <v>1451</v>
      </c>
      <c r="AE117" s="19">
        <v>42</v>
      </c>
      <c r="AF117" s="19" t="s">
        <v>1452</v>
      </c>
      <c r="AG117" s="19" t="s">
        <v>51</v>
      </c>
      <c r="AH117" s="23" t="s">
        <v>52</v>
      </c>
      <c r="AI117" s="24">
        <v>1</v>
      </c>
      <c r="AJ117" s="25">
        <v>93.26</v>
      </c>
      <c r="AK117" s="25">
        <v>84.16</v>
      </c>
      <c r="AL117" s="25">
        <v>38.17</v>
      </c>
      <c r="AM117" s="33" t="s">
        <v>2636</v>
      </c>
      <c r="AN117" s="27" t="s">
        <v>2639</v>
      </c>
    </row>
    <row r="118" spans="1:40" x14ac:dyDescent="0.25">
      <c r="A118" s="7">
        <v>2022</v>
      </c>
      <c r="B118" s="7">
        <v>0.7</v>
      </c>
      <c r="C118" s="8">
        <v>70.94</v>
      </c>
      <c r="D118" s="8">
        <v>128.94</v>
      </c>
      <c r="E118" s="8">
        <v>36.840000000000003</v>
      </c>
      <c r="F118" s="7">
        <v>0</v>
      </c>
      <c r="G118" s="7">
        <v>0</v>
      </c>
      <c r="H118" s="7">
        <v>0</v>
      </c>
      <c r="I118" s="7">
        <v>0</v>
      </c>
      <c r="J118" s="9">
        <f t="shared" si="1"/>
        <v>199.88</v>
      </c>
      <c r="K118" s="7">
        <v>2831167</v>
      </c>
      <c r="L118" s="7" t="s">
        <v>2355</v>
      </c>
      <c r="M118" s="7">
        <v>20301</v>
      </c>
      <c r="N118" s="7">
        <v>64116806</v>
      </c>
      <c r="O118" s="7" t="s">
        <v>385</v>
      </c>
      <c r="P118" s="7" t="s">
        <v>277</v>
      </c>
      <c r="Q118" s="7" t="s">
        <v>42</v>
      </c>
      <c r="R118" s="7" t="s">
        <v>139</v>
      </c>
      <c r="S118" s="30" t="s">
        <v>60</v>
      </c>
      <c r="T118" s="7">
        <v>30394</v>
      </c>
      <c r="U118" s="10">
        <v>45006</v>
      </c>
      <c r="V118" s="10">
        <v>45002</v>
      </c>
      <c r="W118" s="7" t="s">
        <v>205</v>
      </c>
      <c r="X118" s="7" t="s">
        <v>74</v>
      </c>
      <c r="Y118" s="7" t="s">
        <v>75</v>
      </c>
      <c r="Z118" s="10">
        <v>44519</v>
      </c>
      <c r="AA118" s="10">
        <v>44580</v>
      </c>
      <c r="AB118" s="7" t="s">
        <v>74</v>
      </c>
      <c r="AC118" s="7" t="s">
        <v>48</v>
      </c>
      <c r="AD118" s="7" t="s">
        <v>2356</v>
      </c>
      <c r="AE118" s="7">
        <v>42</v>
      </c>
      <c r="AF118" s="7" t="s">
        <v>2357</v>
      </c>
      <c r="AG118" s="7" t="s">
        <v>51</v>
      </c>
      <c r="AH118" s="11" t="s">
        <v>52</v>
      </c>
      <c r="AI118" s="12">
        <v>2</v>
      </c>
      <c r="AJ118" s="13">
        <v>100.1</v>
      </c>
      <c r="AK118" s="13">
        <v>167.59</v>
      </c>
      <c r="AL118" s="13">
        <v>75.61</v>
      </c>
      <c r="AN118" s="38"/>
    </row>
    <row r="119" spans="1:40" x14ac:dyDescent="0.25">
      <c r="A119" s="7">
        <v>2021</v>
      </c>
      <c r="B119" s="7">
        <v>0.4</v>
      </c>
      <c r="C119" s="8">
        <v>35.47</v>
      </c>
      <c r="D119" s="8">
        <v>64.47</v>
      </c>
      <c r="E119" s="8">
        <v>18.420000000000002</v>
      </c>
      <c r="F119" s="7">
        <v>0</v>
      </c>
      <c r="G119" s="7">
        <v>0</v>
      </c>
      <c r="H119" s="7">
        <v>0</v>
      </c>
      <c r="I119" s="7">
        <v>0</v>
      </c>
      <c r="J119" s="9">
        <f t="shared" si="1"/>
        <v>99.94</v>
      </c>
      <c r="K119" s="7">
        <v>7945868</v>
      </c>
      <c r="L119" s="7" t="s">
        <v>1476</v>
      </c>
      <c r="M119" s="7">
        <v>1167</v>
      </c>
      <c r="N119" s="7">
        <v>81452809</v>
      </c>
      <c r="O119" s="7" t="s">
        <v>284</v>
      </c>
      <c r="P119" s="7" t="s">
        <v>277</v>
      </c>
      <c r="Q119" s="7" t="s">
        <v>42</v>
      </c>
      <c r="R119" s="7" t="s">
        <v>139</v>
      </c>
      <c r="S119" s="30" t="s">
        <v>60</v>
      </c>
      <c r="T119" s="7">
        <v>30312</v>
      </c>
      <c r="U119" s="10">
        <v>45043</v>
      </c>
      <c r="V119" s="10">
        <v>45037</v>
      </c>
      <c r="W119" s="7" t="s">
        <v>130</v>
      </c>
      <c r="X119" s="7" t="s">
        <v>74</v>
      </c>
      <c r="Y119" s="7" t="s">
        <v>75</v>
      </c>
      <c r="Z119" s="10">
        <v>44453</v>
      </c>
      <c r="AA119" s="10">
        <v>44463</v>
      </c>
      <c r="AB119" s="7" t="s">
        <v>74</v>
      </c>
      <c r="AC119" s="7" t="s">
        <v>48</v>
      </c>
      <c r="AD119" s="7" t="s">
        <v>1477</v>
      </c>
      <c r="AE119" s="7">
        <v>42</v>
      </c>
      <c r="AF119" s="7" t="s">
        <v>1478</v>
      </c>
      <c r="AG119" s="7" t="s">
        <v>51</v>
      </c>
      <c r="AH119" s="11" t="s">
        <v>52</v>
      </c>
      <c r="AI119" s="12">
        <v>1</v>
      </c>
      <c r="AJ119" s="13">
        <v>72.400000000000006</v>
      </c>
      <c r="AK119" s="13">
        <v>91.7</v>
      </c>
      <c r="AL119" s="13">
        <v>45.71</v>
      </c>
      <c r="AN119" s="38"/>
    </row>
    <row r="120" spans="1:40" s="26" customFormat="1" x14ac:dyDescent="0.25">
      <c r="A120" s="19">
        <v>2021</v>
      </c>
      <c r="B120" s="19">
        <v>0.4</v>
      </c>
      <c r="C120" s="20">
        <v>35.47</v>
      </c>
      <c r="D120" s="20">
        <v>64.47</v>
      </c>
      <c r="E120" s="20">
        <v>18.420000000000002</v>
      </c>
      <c r="F120" s="19">
        <v>0</v>
      </c>
      <c r="G120" s="19">
        <v>0</v>
      </c>
      <c r="H120" s="19">
        <v>0</v>
      </c>
      <c r="I120" s="19">
        <v>0</v>
      </c>
      <c r="J120" s="21">
        <f t="shared" si="1"/>
        <v>99.94</v>
      </c>
      <c r="K120" s="19">
        <v>7551635</v>
      </c>
      <c r="L120" s="19" t="s">
        <v>1090</v>
      </c>
      <c r="M120" s="19">
        <v>2694</v>
      </c>
      <c r="N120" s="19">
        <v>5506656</v>
      </c>
      <c r="O120" s="19" t="s">
        <v>288</v>
      </c>
      <c r="P120" s="19" t="s">
        <v>41</v>
      </c>
      <c r="Q120" s="19" t="s">
        <v>42</v>
      </c>
      <c r="R120" s="19" t="s">
        <v>278</v>
      </c>
      <c r="S120" s="31" t="s">
        <v>842</v>
      </c>
      <c r="T120" s="19">
        <v>30128</v>
      </c>
      <c r="U120" s="22">
        <v>45006</v>
      </c>
      <c r="V120" s="22">
        <v>44999</v>
      </c>
      <c r="W120" s="19" t="s">
        <v>289</v>
      </c>
      <c r="X120" s="19" t="s">
        <v>74</v>
      </c>
      <c r="Y120" s="19" t="s">
        <v>75</v>
      </c>
      <c r="Z120" s="22">
        <v>44551</v>
      </c>
      <c r="AA120" s="22">
        <v>44669</v>
      </c>
      <c r="AB120" s="19" t="s">
        <v>74</v>
      </c>
      <c r="AC120" s="19" t="s">
        <v>48</v>
      </c>
      <c r="AD120" s="19" t="s">
        <v>1091</v>
      </c>
      <c r="AE120" s="19">
        <v>42</v>
      </c>
      <c r="AF120" s="19" t="s">
        <v>1092</v>
      </c>
      <c r="AG120" s="19" t="s">
        <v>51</v>
      </c>
      <c r="AH120" s="23" t="s">
        <v>52</v>
      </c>
      <c r="AI120" s="24">
        <v>1</v>
      </c>
      <c r="AJ120" s="25">
        <v>52.47</v>
      </c>
      <c r="AK120" s="25">
        <v>79.52</v>
      </c>
      <c r="AL120" s="25">
        <v>33.53</v>
      </c>
      <c r="AM120" s="33" t="s">
        <v>2636</v>
      </c>
      <c r="AN120" s="27" t="s">
        <v>2640</v>
      </c>
    </row>
    <row r="121" spans="1:40" x14ac:dyDescent="0.25">
      <c r="A121" s="7">
        <v>2020</v>
      </c>
      <c r="B121" s="7">
        <v>1.1000000000000001</v>
      </c>
      <c r="C121" s="8">
        <v>35.47</v>
      </c>
      <c r="D121" s="8">
        <v>64.47</v>
      </c>
      <c r="E121" s="8">
        <v>18.420000000000002</v>
      </c>
      <c r="F121" s="7">
        <v>0</v>
      </c>
      <c r="G121" s="7">
        <v>0</v>
      </c>
      <c r="H121" s="7">
        <v>0</v>
      </c>
      <c r="I121" s="7">
        <v>0</v>
      </c>
      <c r="J121" s="9">
        <f t="shared" si="1"/>
        <v>99.94</v>
      </c>
      <c r="K121" s="7">
        <v>11092129</v>
      </c>
      <c r="L121" s="7" t="s">
        <v>295</v>
      </c>
      <c r="M121" s="7">
        <v>2741</v>
      </c>
      <c r="N121" s="7" t="s">
        <v>296</v>
      </c>
      <c r="O121" s="7" t="s">
        <v>288</v>
      </c>
      <c r="P121" s="7" t="s">
        <v>41</v>
      </c>
      <c r="Q121" s="7" t="s">
        <v>42</v>
      </c>
      <c r="R121" s="7" t="s">
        <v>278</v>
      </c>
      <c r="S121" s="30" t="s">
        <v>44</v>
      </c>
      <c r="T121" s="7">
        <v>30094</v>
      </c>
      <c r="U121" s="10">
        <v>45033</v>
      </c>
      <c r="V121" s="10">
        <v>45027</v>
      </c>
      <c r="W121" s="7" t="s">
        <v>289</v>
      </c>
      <c r="X121" s="7" t="s">
        <v>74</v>
      </c>
      <c r="Y121" s="7" t="s">
        <v>75</v>
      </c>
      <c r="Z121" s="10">
        <v>44042</v>
      </c>
      <c r="AA121" s="10">
        <v>44077</v>
      </c>
      <c r="AB121" s="7" t="s">
        <v>74</v>
      </c>
      <c r="AC121" s="7" t="s">
        <v>48</v>
      </c>
      <c r="AD121" s="7" t="s">
        <v>297</v>
      </c>
      <c r="AE121" s="7">
        <v>42</v>
      </c>
      <c r="AF121" s="7" t="s">
        <v>298</v>
      </c>
      <c r="AG121" s="7" t="s">
        <v>51</v>
      </c>
      <c r="AH121" s="11" t="s">
        <v>52</v>
      </c>
      <c r="AI121" s="12">
        <v>1</v>
      </c>
      <c r="AJ121" s="13">
        <v>143.22</v>
      </c>
      <c r="AK121" s="13">
        <v>78.73</v>
      </c>
      <c r="AL121" s="13">
        <v>32.74</v>
      </c>
    </row>
    <row r="122" spans="1:40" x14ac:dyDescent="0.25">
      <c r="A122" s="7">
        <v>2021</v>
      </c>
      <c r="B122" s="7">
        <v>1.2</v>
      </c>
      <c r="C122" s="8">
        <v>70.94</v>
      </c>
      <c r="D122" s="8">
        <v>128.94</v>
      </c>
      <c r="E122" s="8">
        <v>36.840000000000003</v>
      </c>
      <c r="F122" s="7">
        <v>11.7452684826</v>
      </c>
      <c r="G122" s="7">
        <v>0</v>
      </c>
      <c r="H122" s="7">
        <v>0</v>
      </c>
      <c r="I122" s="7">
        <v>0</v>
      </c>
      <c r="J122" s="9">
        <f t="shared" si="1"/>
        <v>199.88</v>
      </c>
      <c r="K122" s="7">
        <v>7378888</v>
      </c>
      <c r="L122" s="7" t="s">
        <v>1380</v>
      </c>
      <c r="M122" s="7" t="s">
        <v>213</v>
      </c>
      <c r="N122" s="7" t="s">
        <v>1381</v>
      </c>
      <c r="O122" s="7" t="s">
        <v>215</v>
      </c>
      <c r="P122" s="7" t="s">
        <v>45</v>
      </c>
      <c r="Q122" s="7">
        <v>1552</v>
      </c>
      <c r="R122" s="7" t="s">
        <v>45</v>
      </c>
      <c r="S122" s="30" t="s">
        <v>94</v>
      </c>
      <c r="T122" s="7">
        <v>29995</v>
      </c>
      <c r="U122" s="10">
        <v>44991</v>
      </c>
      <c r="V122" s="10">
        <v>44985</v>
      </c>
      <c r="W122" s="7" t="s">
        <v>216</v>
      </c>
      <c r="X122" s="7" t="s">
        <v>124</v>
      </c>
      <c r="Y122" s="7" t="s">
        <v>75</v>
      </c>
      <c r="Z122" s="10">
        <v>44436</v>
      </c>
      <c r="AA122" s="10">
        <v>44474</v>
      </c>
      <c r="AB122" s="7" t="s">
        <v>124</v>
      </c>
      <c r="AC122" s="7" t="s">
        <v>48</v>
      </c>
      <c r="AD122" s="7" t="s">
        <v>1382</v>
      </c>
      <c r="AE122" s="7">
        <v>42</v>
      </c>
      <c r="AF122" s="7" t="s">
        <v>1383</v>
      </c>
      <c r="AG122" s="7" t="s">
        <v>51</v>
      </c>
      <c r="AH122" s="11" t="s">
        <v>52</v>
      </c>
      <c r="AI122" s="12">
        <v>2</v>
      </c>
      <c r="AJ122" s="13">
        <v>149.36104579139999</v>
      </c>
      <c r="AK122" s="13">
        <v>85.498533340199998</v>
      </c>
      <c r="AL122" s="13">
        <v>24.429242633400001</v>
      </c>
      <c r="AN122" s="38"/>
    </row>
    <row r="123" spans="1:40" x14ac:dyDescent="0.25">
      <c r="A123" s="7">
        <v>2021</v>
      </c>
      <c r="B123" s="7">
        <v>0.4</v>
      </c>
      <c r="C123" s="8">
        <v>35.47</v>
      </c>
      <c r="D123" s="8">
        <v>64.47</v>
      </c>
      <c r="E123" s="8">
        <v>18.420000000000002</v>
      </c>
      <c r="F123" s="7">
        <v>0</v>
      </c>
      <c r="G123" s="7">
        <v>0</v>
      </c>
      <c r="H123" s="7">
        <v>0</v>
      </c>
      <c r="I123" s="7">
        <v>0</v>
      </c>
      <c r="J123" s="9">
        <f t="shared" si="1"/>
        <v>99.94</v>
      </c>
      <c r="K123" s="7">
        <v>7616049</v>
      </c>
      <c r="L123" s="7" t="s">
        <v>1151</v>
      </c>
      <c r="M123" s="7">
        <v>6481</v>
      </c>
      <c r="N123" s="7">
        <v>54924805</v>
      </c>
      <c r="O123" s="7" t="s">
        <v>284</v>
      </c>
      <c r="P123" s="7" t="s">
        <v>277</v>
      </c>
      <c r="Q123" s="7" t="s">
        <v>42</v>
      </c>
      <c r="R123" s="7" t="s">
        <v>139</v>
      </c>
      <c r="S123" s="30" t="s">
        <v>60</v>
      </c>
      <c r="T123" s="7">
        <v>29920</v>
      </c>
      <c r="U123" s="10">
        <v>45012</v>
      </c>
      <c r="V123" s="10">
        <v>44930</v>
      </c>
      <c r="W123" s="7" t="s">
        <v>389</v>
      </c>
      <c r="X123" s="7" t="s">
        <v>74</v>
      </c>
      <c r="Y123" s="7" t="s">
        <v>75</v>
      </c>
      <c r="Z123" s="10">
        <v>44102</v>
      </c>
      <c r="AA123" s="10">
        <v>44134</v>
      </c>
      <c r="AB123" s="7" t="s">
        <v>74</v>
      </c>
      <c r="AC123" s="7" t="s">
        <v>48</v>
      </c>
      <c r="AD123" s="7" t="s">
        <v>1152</v>
      </c>
      <c r="AE123" s="7">
        <v>42</v>
      </c>
      <c r="AF123" s="7" t="s">
        <v>1153</v>
      </c>
      <c r="AG123" s="7" t="s">
        <v>51</v>
      </c>
      <c r="AH123" s="11" t="s">
        <v>52</v>
      </c>
      <c r="AI123" s="12">
        <v>1</v>
      </c>
      <c r="AJ123" s="13">
        <v>59.51</v>
      </c>
      <c r="AK123" s="13">
        <v>79.33</v>
      </c>
      <c r="AL123" s="13">
        <v>33.340000000000003</v>
      </c>
      <c r="AN123" s="38"/>
    </row>
    <row r="124" spans="1:40" x14ac:dyDescent="0.25">
      <c r="A124" s="7">
        <v>2020</v>
      </c>
      <c r="B124" s="7">
        <v>0.6</v>
      </c>
      <c r="C124" s="8">
        <v>35.47</v>
      </c>
      <c r="D124" s="8">
        <v>64.47</v>
      </c>
      <c r="E124" s="8">
        <v>18.420000000000002</v>
      </c>
      <c r="F124" s="7">
        <v>0</v>
      </c>
      <c r="G124" s="7">
        <v>0</v>
      </c>
      <c r="H124" s="7">
        <v>0</v>
      </c>
      <c r="I124" s="7">
        <v>0</v>
      </c>
      <c r="J124" s="9">
        <f t="shared" si="1"/>
        <v>99.94</v>
      </c>
      <c r="K124" s="7">
        <v>10686180</v>
      </c>
      <c r="L124" s="7" t="s">
        <v>464</v>
      </c>
      <c r="M124" s="7">
        <v>5702</v>
      </c>
      <c r="N124" s="7" t="s">
        <v>465</v>
      </c>
      <c r="O124" s="7" t="s">
        <v>284</v>
      </c>
      <c r="P124" s="7" t="s">
        <v>277</v>
      </c>
      <c r="Q124" s="7" t="s">
        <v>42</v>
      </c>
      <c r="R124" s="7" t="s">
        <v>139</v>
      </c>
      <c r="S124" s="30" t="s">
        <v>60</v>
      </c>
      <c r="T124" s="7">
        <v>29880</v>
      </c>
      <c r="U124" s="10">
        <v>44985</v>
      </c>
      <c r="V124" s="10">
        <v>44984</v>
      </c>
      <c r="W124" s="7" t="s">
        <v>192</v>
      </c>
      <c r="X124" s="7" t="s">
        <v>74</v>
      </c>
      <c r="Y124" s="7" t="s">
        <v>75</v>
      </c>
      <c r="Z124" s="10">
        <v>43808</v>
      </c>
      <c r="AA124" s="10">
        <v>44151</v>
      </c>
      <c r="AB124" s="7" t="s">
        <v>74</v>
      </c>
      <c r="AC124" s="7" t="s">
        <v>48</v>
      </c>
      <c r="AD124" s="7" t="s">
        <v>466</v>
      </c>
      <c r="AE124" s="7">
        <v>42</v>
      </c>
      <c r="AF124" s="7" t="s">
        <v>467</v>
      </c>
      <c r="AG124" s="7" t="s">
        <v>51</v>
      </c>
      <c r="AH124" s="11" t="s">
        <v>52</v>
      </c>
      <c r="AI124" s="12">
        <v>1</v>
      </c>
      <c r="AJ124" s="13">
        <v>69.81</v>
      </c>
      <c r="AK124" s="13">
        <v>77.400000000000006</v>
      </c>
      <c r="AL124" s="13">
        <v>31.41</v>
      </c>
      <c r="AN124" s="38"/>
    </row>
    <row r="125" spans="1:40" x14ac:dyDescent="0.25">
      <c r="A125" s="7">
        <v>2020</v>
      </c>
      <c r="B125" s="7">
        <v>0.5</v>
      </c>
      <c r="C125" s="8">
        <v>35.47</v>
      </c>
      <c r="D125" s="8">
        <v>64.47</v>
      </c>
      <c r="E125" s="8">
        <v>18.420000000000002</v>
      </c>
      <c r="F125" s="7">
        <v>0</v>
      </c>
      <c r="G125" s="7">
        <v>0</v>
      </c>
      <c r="H125" s="7">
        <v>0</v>
      </c>
      <c r="I125" s="7">
        <v>0</v>
      </c>
      <c r="J125" s="9">
        <f t="shared" si="1"/>
        <v>99.94</v>
      </c>
      <c r="K125" s="7">
        <v>10701520</v>
      </c>
      <c r="L125" s="7" t="s">
        <v>368</v>
      </c>
      <c r="M125" s="7">
        <v>5114</v>
      </c>
      <c r="N125" s="7" t="s">
        <v>369</v>
      </c>
      <c r="O125" s="7" t="s">
        <v>69</v>
      </c>
      <c r="P125" s="7" t="s">
        <v>45</v>
      </c>
      <c r="Q125" s="7" t="s">
        <v>42</v>
      </c>
      <c r="R125" s="7" t="s">
        <v>45</v>
      </c>
      <c r="S125" s="30" t="s">
        <v>94</v>
      </c>
      <c r="T125" s="7">
        <v>29854</v>
      </c>
      <c r="U125" s="10">
        <v>44986</v>
      </c>
      <c r="V125" s="10">
        <v>44974</v>
      </c>
      <c r="W125" s="7" t="s">
        <v>370</v>
      </c>
      <c r="X125" s="7" t="s">
        <v>74</v>
      </c>
      <c r="Y125" s="7" t="s">
        <v>75</v>
      </c>
      <c r="Z125" s="10">
        <v>43752</v>
      </c>
      <c r="AA125" s="10">
        <v>44042</v>
      </c>
      <c r="AB125" s="7" t="s">
        <v>74</v>
      </c>
      <c r="AC125" s="7" t="s">
        <v>48</v>
      </c>
      <c r="AD125" s="7" t="s">
        <v>371</v>
      </c>
      <c r="AE125" s="7">
        <v>42</v>
      </c>
      <c r="AF125" s="7" t="s">
        <v>372</v>
      </c>
      <c r="AG125" s="7" t="s">
        <v>51</v>
      </c>
      <c r="AH125" s="11" t="s">
        <v>52</v>
      </c>
      <c r="AI125" s="12">
        <v>1</v>
      </c>
      <c r="AJ125" s="13">
        <v>57.85</v>
      </c>
      <c r="AK125" s="13">
        <v>79.930000000000007</v>
      </c>
      <c r="AL125" s="13">
        <v>33.94</v>
      </c>
      <c r="AN125" s="38"/>
    </row>
    <row r="126" spans="1:40" s="26" customFormat="1" x14ac:dyDescent="0.25">
      <c r="A126" s="19">
        <v>2021</v>
      </c>
      <c r="B126" s="19">
        <v>0</v>
      </c>
      <c r="C126" s="20">
        <v>35.47</v>
      </c>
      <c r="D126" s="20">
        <v>64.47</v>
      </c>
      <c r="E126" s="20">
        <v>18.420000000000002</v>
      </c>
      <c r="F126" s="19">
        <v>0</v>
      </c>
      <c r="G126" s="19">
        <v>0</v>
      </c>
      <c r="H126" s="19">
        <v>0</v>
      </c>
      <c r="I126" s="19">
        <v>0</v>
      </c>
      <c r="J126" s="21">
        <f t="shared" si="1"/>
        <v>99.94</v>
      </c>
      <c r="K126" s="19">
        <v>7171286</v>
      </c>
      <c r="L126" s="19" t="s">
        <v>1318</v>
      </c>
      <c r="M126" s="19">
        <v>9801</v>
      </c>
      <c r="N126" s="19">
        <v>57802402</v>
      </c>
      <c r="O126" s="19" t="s">
        <v>288</v>
      </c>
      <c r="P126" s="19" t="s">
        <v>41</v>
      </c>
      <c r="Q126" s="19" t="s">
        <v>42</v>
      </c>
      <c r="R126" s="19" t="s">
        <v>278</v>
      </c>
      <c r="S126" s="31" t="s">
        <v>845</v>
      </c>
      <c r="T126" s="19">
        <v>29800</v>
      </c>
      <c r="U126" s="22">
        <v>44972</v>
      </c>
      <c r="V126" s="22">
        <v>44933</v>
      </c>
      <c r="W126" s="19" t="s">
        <v>289</v>
      </c>
      <c r="X126" s="19" t="s">
        <v>74</v>
      </c>
      <c r="Y126" s="19" t="s">
        <v>75</v>
      </c>
      <c r="Z126" s="22">
        <v>44277</v>
      </c>
      <c r="AA126" s="22">
        <v>44308</v>
      </c>
      <c r="AB126" s="19" t="s">
        <v>74</v>
      </c>
      <c r="AC126" s="19" t="s">
        <v>48</v>
      </c>
      <c r="AD126" s="19" t="s">
        <v>1319</v>
      </c>
      <c r="AE126" s="19">
        <v>42</v>
      </c>
      <c r="AF126" s="19" t="s">
        <v>1320</v>
      </c>
      <c r="AG126" s="19" t="s">
        <v>51</v>
      </c>
      <c r="AH126" s="23" t="s">
        <v>52</v>
      </c>
      <c r="AI126" s="24">
        <v>1</v>
      </c>
      <c r="AJ126" s="25">
        <v>0</v>
      </c>
      <c r="AK126" s="25">
        <v>89.54</v>
      </c>
      <c r="AL126" s="25">
        <v>43.55</v>
      </c>
      <c r="AM126" s="33" t="s">
        <v>2636</v>
      </c>
      <c r="AN126" s="27" t="s">
        <v>2638</v>
      </c>
    </row>
    <row r="127" spans="1:40" x14ac:dyDescent="0.25">
      <c r="A127" s="7">
        <v>2021</v>
      </c>
      <c r="B127" s="7">
        <v>0.6</v>
      </c>
      <c r="C127" s="8">
        <v>35.47</v>
      </c>
      <c r="D127" s="8">
        <v>64.47</v>
      </c>
      <c r="E127" s="8">
        <v>18.420000000000002</v>
      </c>
      <c r="F127" s="7">
        <v>0</v>
      </c>
      <c r="G127" s="7">
        <v>0</v>
      </c>
      <c r="H127" s="7">
        <v>0</v>
      </c>
      <c r="I127" s="7">
        <v>0</v>
      </c>
      <c r="J127" s="9">
        <f t="shared" si="1"/>
        <v>99.94</v>
      </c>
      <c r="K127" s="7">
        <v>7969283</v>
      </c>
      <c r="L127" s="7" t="s">
        <v>1567</v>
      </c>
      <c r="M127" s="7">
        <v>7463</v>
      </c>
      <c r="N127" s="7" t="s">
        <v>1568</v>
      </c>
      <c r="O127" s="7" t="s">
        <v>284</v>
      </c>
      <c r="P127" s="7" t="s">
        <v>277</v>
      </c>
      <c r="Q127" s="7" t="s">
        <v>42</v>
      </c>
      <c r="R127" s="7" t="s">
        <v>139</v>
      </c>
      <c r="S127" s="30" t="s">
        <v>60</v>
      </c>
      <c r="T127" s="7">
        <v>29751</v>
      </c>
      <c r="U127" s="10">
        <v>45044</v>
      </c>
      <c r="V127" s="10">
        <v>45044</v>
      </c>
      <c r="W127" s="7" t="s">
        <v>192</v>
      </c>
      <c r="X127" s="7" t="s">
        <v>74</v>
      </c>
      <c r="Y127" s="7" t="s">
        <v>75</v>
      </c>
      <c r="Z127" s="10">
        <v>44505</v>
      </c>
      <c r="AA127" s="10">
        <v>44520</v>
      </c>
      <c r="AB127" s="7" t="s">
        <v>74</v>
      </c>
      <c r="AC127" s="7" t="s">
        <v>48</v>
      </c>
      <c r="AD127" s="7" t="s">
        <v>1569</v>
      </c>
      <c r="AE127" s="7">
        <v>42</v>
      </c>
      <c r="AF127" s="7" t="s">
        <v>1570</v>
      </c>
      <c r="AG127" s="7" t="s">
        <v>51</v>
      </c>
      <c r="AH127" s="11" t="s">
        <v>52</v>
      </c>
      <c r="AI127" s="12">
        <v>1</v>
      </c>
      <c r="AJ127" s="13">
        <v>77.67</v>
      </c>
      <c r="AK127" s="13">
        <v>89.31</v>
      </c>
      <c r="AL127" s="13">
        <v>43.32</v>
      </c>
      <c r="AN127" s="38"/>
    </row>
    <row r="128" spans="1:40" x14ac:dyDescent="0.25">
      <c r="A128" s="7">
        <v>2021</v>
      </c>
      <c r="B128" s="7">
        <v>0.4</v>
      </c>
      <c r="C128" s="8">
        <v>35.47</v>
      </c>
      <c r="D128" s="8">
        <v>64.47</v>
      </c>
      <c r="E128" s="8">
        <v>18.420000000000002</v>
      </c>
      <c r="F128" s="7">
        <v>5.0445889974</v>
      </c>
      <c r="G128" s="7">
        <v>0</v>
      </c>
      <c r="H128" s="7">
        <v>0</v>
      </c>
      <c r="I128" s="7">
        <v>0</v>
      </c>
      <c r="J128" s="9">
        <f t="shared" si="1"/>
        <v>99.94</v>
      </c>
      <c r="K128" s="7">
        <v>7600536</v>
      </c>
      <c r="L128" s="7" t="s">
        <v>1164</v>
      </c>
      <c r="M128" s="7" t="s">
        <v>1165</v>
      </c>
      <c r="N128" s="7">
        <v>20367101</v>
      </c>
      <c r="O128" s="7" t="s">
        <v>121</v>
      </c>
      <c r="P128" s="7" t="s">
        <v>41</v>
      </c>
      <c r="Q128" s="7">
        <v>1700</v>
      </c>
      <c r="R128" s="7" t="s">
        <v>122</v>
      </c>
      <c r="S128" s="30" t="s">
        <v>60</v>
      </c>
      <c r="T128" s="7">
        <v>29748</v>
      </c>
      <c r="U128" s="10">
        <v>45009</v>
      </c>
      <c r="V128" s="10">
        <v>45007</v>
      </c>
      <c r="W128" s="7" t="s">
        <v>123</v>
      </c>
      <c r="X128" s="7" t="s">
        <v>124</v>
      </c>
      <c r="Y128" s="7" t="s">
        <v>75</v>
      </c>
      <c r="Z128" s="10">
        <v>44201</v>
      </c>
      <c r="AA128" s="10">
        <v>44265</v>
      </c>
      <c r="AB128" s="7" t="s">
        <v>124</v>
      </c>
      <c r="AC128" s="7" t="s">
        <v>125</v>
      </c>
      <c r="AD128" s="7" t="s">
        <v>1166</v>
      </c>
      <c r="AE128" s="7">
        <v>42</v>
      </c>
      <c r="AF128" s="7" t="s">
        <v>1167</v>
      </c>
      <c r="AG128" s="7" t="s">
        <v>51</v>
      </c>
      <c r="AH128" s="11" t="s">
        <v>52</v>
      </c>
      <c r="AI128" s="12">
        <v>1</v>
      </c>
      <c r="AJ128" s="13">
        <v>33.801035808599998</v>
      </c>
      <c r="AK128" s="13">
        <v>5.0293254905999998</v>
      </c>
      <c r="AL128" s="13">
        <v>1.4347696392</v>
      </c>
      <c r="AN128" s="38"/>
    </row>
    <row r="129" spans="1:40" x14ac:dyDescent="0.25">
      <c r="A129" s="7">
        <v>2020</v>
      </c>
      <c r="B129" s="7">
        <v>0.7</v>
      </c>
      <c r="C129" s="8">
        <v>35.47</v>
      </c>
      <c r="D129" s="8">
        <v>64.47</v>
      </c>
      <c r="E129" s="8">
        <v>18.420000000000002</v>
      </c>
      <c r="F129" s="7">
        <v>0</v>
      </c>
      <c r="G129" s="7">
        <v>0</v>
      </c>
      <c r="H129" s="7">
        <v>0</v>
      </c>
      <c r="I129" s="7">
        <v>0</v>
      </c>
      <c r="J129" s="9">
        <f t="shared" si="1"/>
        <v>99.94</v>
      </c>
      <c r="K129" s="7">
        <v>10710761</v>
      </c>
      <c r="L129" s="7" t="s">
        <v>313</v>
      </c>
      <c r="M129" s="7">
        <v>9240</v>
      </c>
      <c r="N129" s="7">
        <v>5270904</v>
      </c>
      <c r="O129" s="7" t="s">
        <v>284</v>
      </c>
      <c r="P129" s="7" t="s">
        <v>277</v>
      </c>
      <c r="Q129" s="7" t="s">
        <v>42</v>
      </c>
      <c r="R129" s="7" t="s">
        <v>139</v>
      </c>
      <c r="S129" s="30" t="s">
        <v>60</v>
      </c>
      <c r="T129" s="7">
        <v>29635</v>
      </c>
      <c r="U129" s="10">
        <v>44987</v>
      </c>
      <c r="V129" s="10">
        <v>44825</v>
      </c>
      <c r="W129" s="7" t="s">
        <v>306</v>
      </c>
      <c r="X129" s="7" t="s">
        <v>74</v>
      </c>
      <c r="Y129" s="7" t="s">
        <v>75</v>
      </c>
      <c r="Z129" s="10">
        <v>44083</v>
      </c>
      <c r="AA129" s="10">
        <v>44224</v>
      </c>
      <c r="AB129" s="7" t="s">
        <v>74</v>
      </c>
      <c r="AC129" s="7" t="s">
        <v>48</v>
      </c>
      <c r="AD129" s="7" t="s">
        <v>314</v>
      </c>
      <c r="AE129" s="7">
        <v>42</v>
      </c>
      <c r="AF129" s="7" t="s">
        <v>315</v>
      </c>
      <c r="AG129" s="7" t="s">
        <v>51</v>
      </c>
      <c r="AH129" s="11" t="s">
        <v>52</v>
      </c>
      <c r="AI129" s="12">
        <v>1</v>
      </c>
      <c r="AJ129" s="13">
        <v>77.09</v>
      </c>
      <c r="AK129" s="13">
        <v>77.819999999999993</v>
      </c>
      <c r="AL129" s="13">
        <v>31.83</v>
      </c>
      <c r="AN129" s="38"/>
    </row>
    <row r="130" spans="1:40" x14ac:dyDescent="0.25">
      <c r="A130" s="7">
        <v>2020</v>
      </c>
      <c r="B130" s="7">
        <v>0.5</v>
      </c>
      <c r="C130" s="8">
        <v>35.47</v>
      </c>
      <c r="D130" s="8">
        <v>64.47</v>
      </c>
      <c r="E130" s="8">
        <v>18.420000000000002</v>
      </c>
      <c r="F130" s="7">
        <v>0</v>
      </c>
      <c r="G130" s="7">
        <v>0</v>
      </c>
      <c r="H130" s="7">
        <v>0</v>
      </c>
      <c r="I130" s="7">
        <v>0</v>
      </c>
      <c r="J130" s="9">
        <f t="shared" ref="J130:J193" si="2">SUM(C130+D130)</f>
        <v>99.94</v>
      </c>
      <c r="K130" s="7">
        <v>11033987</v>
      </c>
      <c r="L130" s="7" t="s">
        <v>581</v>
      </c>
      <c r="M130" s="7">
        <v>8676</v>
      </c>
      <c r="N130" s="7" t="s">
        <v>582</v>
      </c>
      <c r="O130" s="7" t="s">
        <v>288</v>
      </c>
      <c r="P130" s="7" t="s">
        <v>41</v>
      </c>
      <c r="Q130" s="7" t="s">
        <v>42</v>
      </c>
      <c r="R130" s="7" t="s">
        <v>278</v>
      </c>
      <c r="S130" s="30" t="s">
        <v>44</v>
      </c>
      <c r="T130" s="7">
        <v>29603</v>
      </c>
      <c r="U130" s="10">
        <v>45023</v>
      </c>
      <c r="V130" s="10">
        <v>45023</v>
      </c>
      <c r="W130" s="7" t="s">
        <v>361</v>
      </c>
      <c r="X130" s="7" t="s">
        <v>74</v>
      </c>
      <c r="Y130" s="7" t="s">
        <v>75</v>
      </c>
      <c r="Z130" s="10">
        <v>43810</v>
      </c>
      <c r="AA130" s="10">
        <v>43978</v>
      </c>
      <c r="AB130" s="7" t="s">
        <v>74</v>
      </c>
      <c r="AC130" s="7" t="s">
        <v>48</v>
      </c>
      <c r="AD130" s="7" t="s">
        <v>583</v>
      </c>
      <c r="AE130" s="7">
        <v>42</v>
      </c>
      <c r="AF130" s="7" t="s">
        <v>584</v>
      </c>
      <c r="AG130" s="7" t="s">
        <v>51</v>
      </c>
      <c r="AH130" s="11" t="s">
        <v>52</v>
      </c>
      <c r="AI130" s="12">
        <v>1</v>
      </c>
      <c r="AJ130" s="13">
        <v>49.48</v>
      </c>
      <c r="AK130" s="13">
        <v>64.39</v>
      </c>
      <c r="AL130" s="13">
        <v>18.399999999999999</v>
      </c>
    </row>
    <row r="131" spans="1:40" x14ac:dyDescent="0.25">
      <c r="A131" s="7">
        <v>2020</v>
      </c>
      <c r="B131" s="7">
        <v>0.4</v>
      </c>
      <c r="C131" s="8">
        <v>35.47</v>
      </c>
      <c r="D131" s="8">
        <v>64.47</v>
      </c>
      <c r="E131" s="8">
        <v>18.420000000000002</v>
      </c>
      <c r="F131" s="7">
        <v>0</v>
      </c>
      <c r="G131" s="7">
        <v>0</v>
      </c>
      <c r="H131" s="7">
        <v>0</v>
      </c>
      <c r="I131" s="7">
        <v>0</v>
      </c>
      <c r="J131" s="9">
        <f t="shared" si="2"/>
        <v>99.94</v>
      </c>
      <c r="K131" s="7">
        <v>11091430</v>
      </c>
      <c r="L131" s="7" t="s">
        <v>695</v>
      </c>
      <c r="M131" s="7">
        <v>1205</v>
      </c>
      <c r="N131" s="7">
        <v>3429505</v>
      </c>
      <c r="O131" s="7" t="s">
        <v>284</v>
      </c>
      <c r="P131" s="7" t="s">
        <v>277</v>
      </c>
      <c r="Q131" s="7" t="s">
        <v>42</v>
      </c>
      <c r="R131" s="7" t="s">
        <v>139</v>
      </c>
      <c r="S131" s="30" t="s">
        <v>60</v>
      </c>
      <c r="T131" s="7">
        <v>29595</v>
      </c>
      <c r="U131" s="10">
        <v>45033</v>
      </c>
      <c r="V131" s="10">
        <v>44994</v>
      </c>
      <c r="W131" s="7" t="s">
        <v>95</v>
      </c>
      <c r="X131" s="7" t="s">
        <v>74</v>
      </c>
      <c r="Y131" s="7" t="s">
        <v>75</v>
      </c>
      <c r="Z131" s="10">
        <v>43840</v>
      </c>
      <c r="AA131" s="10">
        <v>43973</v>
      </c>
      <c r="AB131" s="7" t="s">
        <v>74</v>
      </c>
      <c r="AC131" s="7" t="s">
        <v>48</v>
      </c>
      <c r="AD131" s="7" t="s">
        <v>696</v>
      </c>
      <c r="AE131" s="7">
        <v>42</v>
      </c>
      <c r="AF131" s="7" t="s">
        <v>697</v>
      </c>
      <c r="AG131" s="7" t="s">
        <v>51</v>
      </c>
      <c r="AH131" s="11" t="s">
        <v>52</v>
      </c>
      <c r="AI131" s="12">
        <v>1</v>
      </c>
      <c r="AJ131" s="13">
        <v>59.16</v>
      </c>
      <c r="AK131" s="13">
        <v>76.44</v>
      </c>
      <c r="AL131" s="13">
        <v>30.45</v>
      </c>
      <c r="AN131" s="38"/>
    </row>
    <row r="132" spans="1:40" s="26" customFormat="1" x14ac:dyDescent="0.25">
      <c r="A132" s="19">
        <v>2021</v>
      </c>
      <c r="B132" s="19">
        <v>0.4</v>
      </c>
      <c r="C132" s="20">
        <v>35.47</v>
      </c>
      <c r="D132" s="20">
        <v>64.47</v>
      </c>
      <c r="E132" s="20">
        <v>18.420000000000002</v>
      </c>
      <c r="F132" s="19">
        <v>0</v>
      </c>
      <c r="G132" s="19">
        <v>0</v>
      </c>
      <c r="H132" s="19">
        <v>0</v>
      </c>
      <c r="I132" s="19">
        <v>0</v>
      </c>
      <c r="J132" s="21">
        <f t="shared" si="2"/>
        <v>99.94</v>
      </c>
      <c r="K132" s="19">
        <v>7224659</v>
      </c>
      <c r="L132" s="19" t="s">
        <v>1321</v>
      </c>
      <c r="M132" s="19">
        <v>3269</v>
      </c>
      <c r="N132" s="19">
        <v>7600106</v>
      </c>
      <c r="O132" s="19" t="s">
        <v>288</v>
      </c>
      <c r="P132" s="19" t="s">
        <v>41</v>
      </c>
      <c r="Q132" s="19" t="s">
        <v>42</v>
      </c>
      <c r="R132" s="19" t="s">
        <v>278</v>
      </c>
      <c r="S132" s="31" t="s">
        <v>845</v>
      </c>
      <c r="T132" s="19">
        <v>29265</v>
      </c>
      <c r="U132" s="22">
        <v>44978</v>
      </c>
      <c r="V132" s="22">
        <v>44963</v>
      </c>
      <c r="W132" s="19" t="s">
        <v>306</v>
      </c>
      <c r="X132" s="19" t="s">
        <v>74</v>
      </c>
      <c r="Y132" s="19" t="s">
        <v>75</v>
      </c>
      <c r="Z132" s="22">
        <v>44398</v>
      </c>
      <c r="AA132" s="22">
        <v>44435</v>
      </c>
      <c r="AB132" s="19" t="s">
        <v>74</v>
      </c>
      <c r="AC132" s="19" t="s">
        <v>48</v>
      </c>
      <c r="AD132" s="19" t="s">
        <v>1322</v>
      </c>
      <c r="AE132" s="19">
        <v>42</v>
      </c>
      <c r="AF132" s="19" t="s">
        <v>1323</v>
      </c>
      <c r="AG132" s="19" t="s">
        <v>51</v>
      </c>
      <c r="AH132" s="23" t="s">
        <v>52</v>
      </c>
      <c r="AI132" s="24">
        <v>1</v>
      </c>
      <c r="AJ132" s="25">
        <v>59.82</v>
      </c>
      <c r="AK132" s="25">
        <v>94.65</v>
      </c>
      <c r="AL132" s="25">
        <v>48.66</v>
      </c>
      <c r="AM132" s="33" t="s">
        <v>2636</v>
      </c>
      <c r="AN132" s="27" t="s">
        <v>2638</v>
      </c>
    </row>
    <row r="133" spans="1:40" x14ac:dyDescent="0.25">
      <c r="A133" s="7">
        <v>2021</v>
      </c>
      <c r="B133" s="7">
        <v>0.4</v>
      </c>
      <c r="C133" s="8">
        <v>35.47</v>
      </c>
      <c r="D133" s="8">
        <v>64.47</v>
      </c>
      <c r="E133" s="8">
        <v>18.420000000000002</v>
      </c>
      <c r="F133" s="7">
        <v>0</v>
      </c>
      <c r="G133" s="7">
        <v>0</v>
      </c>
      <c r="H133" s="7">
        <v>0</v>
      </c>
      <c r="I133" s="7">
        <v>0</v>
      </c>
      <c r="J133" s="9">
        <f t="shared" si="2"/>
        <v>99.94</v>
      </c>
      <c r="K133" s="7">
        <v>7859257</v>
      </c>
      <c r="L133" s="7" t="s">
        <v>1148</v>
      </c>
      <c r="M133" s="7">
        <v>9681</v>
      </c>
      <c r="N133" s="7">
        <v>1170451</v>
      </c>
      <c r="O133" s="7" t="s">
        <v>284</v>
      </c>
      <c r="P133" s="7" t="s">
        <v>277</v>
      </c>
      <c r="Q133" s="7" t="s">
        <v>42</v>
      </c>
      <c r="R133" s="7" t="s">
        <v>139</v>
      </c>
      <c r="S133" s="30" t="s">
        <v>60</v>
      </c>
      <c r="T133" s="7">
        <v>29220</v>
      </c>
      <c r="U133" s="10">
        <v>45035</v>
      </c>
      <c r="V133" s="10">
        <v>45012</v>
      </c>
      <c r="W133" s="7" t="s">
        <v>184</v>
      </c>
      <c r="X133" s="7" t="s">
        <v>74</v>
      </c>
      <c r="Y133" s="7" t="s">
        <v>75</v>
      </c>
      <c r="Z133" s="10">
        <v>44421</v>
      </c>
      <c r="AA133" s="10">
        <v>44470</v>
      </c>
      <c r="AB133" s="7" t="s">
        <v>74</v>
      </c>
      <c r="AC133" s="7" t="s">
        <v>48</v>
      </c>
      <c r="AD133" s="7" t="s">
        <v>1149</v>
      </c>
      <c r="AE133" s="7">
        <v>42</v>
      </c>
      <c r="AF133" s="7" t="s">
        <v>1150</v>
      </c>
      <c r="AG133" s="7" t="s">
        <v>51</v>
      </c>
      <c r="AH133" s="11" t="s">
        <v>52</v>
      </c>
      <c r="AI133" s="12">
        <v>1</v>
      </c>
      <c r="AJ133" s="13">
        <v>74.8</v>
      </c>
      <c r="AK133" s="13">
        <v>88.76</v>
      </c>
      <c r="AL133" s="13">
        <v>42.77</v>
      </c>
      <c r="AN133" s="38"/>
    </row>
    <row r="134" spans="1:40" x14ac:dyDescent="0.25">
      <c r="A134" s="7">
        <v>2020</v>
      </c>
      <c r="B134" s="7">
        <v>0.7</v>
      </c>
      <c r="C134" s="8">
        <v>35.47</v>
      </c>
      <c r="D134" s="8">
        <v>64.47</v>
      </c>
      <c r="E134" s="8">
        <v>18.420000000000002</v>
      </c>
      <c r="F134" s="7">
        <v>12.948060889200001</v>
      </c>
      <c r="G134" s="7">
        <v>0</v>
      </c>
      <c r="H134" s="7">
        <v>0</v>
      </c>
      <c r="I134" s="7">
        <v>0</v>
      </c>
      <c r="J134" s="9">
        <f t="shared" si="2"/>
        <v>99.94</v>
      </c>
      <c r="K134" s="7">
        <v>11039769</v>
      </c>
      <c r="L134" s="7" t="s">
        <v>718</v>
      </c>
      <c r="M134" s="7" t="s">
        <v>719</v>
      </c>
      <c r="N134" s="7">
        <v>244701</v>
      </c>
      <c r="O134" s="7" t="s">
        <v>69</v>
      </c>
      <c r="P134" s="7" t="s">
        <v>70</v>
      </c>
      <c r="Q134" s="7" t="s">
        <v>42</v>
      </c>
      <c r="R134" s="7" t="s">
        <v>71</v>
      </c>
      <c r="S134" s="30" t="s">
        <v>101</v>
      </c>
      <c r="T134" s="7">
        <v>29183</v>
      </c>
      <c r="U134" s="10">
        <v>45026</v>
      </c>
      <c r="V134" s="10">
        <v>45019</v>
      </c>
      <c r="W134" s="7" t="s">
        <v>720</v>
      </c>
      <c r="X134" s="7" t="s">
        <v>257</v>
      </c>
      <c r="Y134" s="7" t="s">
        <v>75</v>
      </c>
      <c r="Z134" s="10">
        <v>43798</v>
      </c>
      <c r="AA134" s="10">
        <v>44068</v>
      </c>
      <c r="AB134" s="7" t="s">
        <v>257</v>
      </c>
      <c r="AC134" s="7" t="s">
        <v>48</v>
      </c>
      <c r="AD134" s="7" t="s">
        <v>721</v>
      </c>
      <c r="AE134" s="7">
        <v>42</v>
      </c>
      <c r="AF134" s="7" t="s">
        <v>722</v>
      </c>
      <c r="AG134" s="7" t="s">
        <v>51</v>
      </c>
      <c r="AH134" s="11" t="s">
        <v>52</v>
      </c>
      <c r="AI134" s="12">
        <v>1</v>
      </c>
      <c r="AJ134" s="13">
        <v>22.933198512000001</v>
      </c>
      <c r="AK134" s="13">
        <v>57.9930202472</v>
      </c>
      <c r="AL134" s="13">
        <v>16.569571205599999</v>
      </c>
      <c r="AN134" s="38"/>
    </row>
    <row r="135" spans="1:40" x14ac:dyDescent="0.25">
      <c r="A135" s="7">
        <v>2021</v>
      </c>
      <c r="B135" s="7">
        <v>0.6</v>
      </c>
      <c r="C135" s="8">
        <v>35.47</v>
      </c>
      <c r="D135" s="8">
        <v>64.47</v>
      </c>
      <c r="E135" s="8">
        <v>18.420000000000002</v>
      </c>
      <c r="F135" s="7">
        <v>0</v>
      </c>
      <c r="G135" s="7">
        <v>0</v>
      </c>
      <c r="H135" s="7">
        <v>0</v>
      </c>
      <c r="I135" s="7">
        <v>0</v>
      </c>
      <c r="J135" s="9">
        <f t="shared" si="2"/>
        <v>99.94</v>
      </c>
      <c r="K135" s="7">
        <v>7504684</v>
      </c>
      <c r="L135" s="7" t="s">
        <v>979</v>
      </c>
      <c r="M135" s="7">
        <v>4422</v>
      </c>
      <c r="N135" s="7">
        <v>8574453</v>
      </c>
      <c r="O135" s="7" t="s">
        <v>284</v>
      </c>
      <c r="P135" s="7" t="s">
        <v>277</v>
      </c>
      <c r="Q135" s="7" t="s">
        <v>42</v>
      </c>
      <c r="R135" s="7" t="s">
        <v>139</v>
      </c>
      <c r="S135" s="30" t="s">
        <v>60</v>
      </c>
      <c r="T135" s="7">
        <v>29132</v>
      </c>
      <c r="U135" s="10">
        <v>45001</v>
      </c>
      <c r="V135" s="10">
        <v>44998</v>
      </c>
      <c r="W135" s="7" t="s">
        <v>452</v>
      </c>
      <c r="X135" s="7" t="s">
        <v>74</v>
      </c>
      <c r="Y135" s="7" t="s">
        <v>75</v>
      </c>
      <c r="Z135" s="10">
        <v>44509</v>
      </c>
      <c r="AA135" s="10">
        <v>44527</v>
      </c>
      <c r="AB135" s="7" t="s">
        <v>74</v>
      </c>
      <c r="AC135" s="7" t="s">
        <v>48</v>
      </c>
      <c r="AD135" s="7" t="s">
        <v>980</v>
      </c>
      <c r="AE135" s="7">
        <v>42</v>
      </c>
      <c r="AF135" s="7" t="s">
        <v>981</v>
      </c>
      <c r="AG135" s="7" t="s">
        <v>51</v>
      </c>
      <c r="AH135" s="11" t="s">
        <v>52</v>
      </c>
      <c r="AI135" s="12">
        <v>1</v>
      </c>
      <c r="AJ135" s="13">
        <v>98.67</v>
      </c>
      <c r="AK135" s="13">
        <v>81.72</v>
      </c>
      <c r="AL135" s="13">
        <v>35.729999999999997</v>
      </c>
      <c r="AN135" s="38"/>
    </row>
    <row r="136" spans="1:40" x14ac:dyDescent="0.25">
      <c r="A136" s="7">
        <v>2021</v>
      </c>
      <c r="B136" s="7">
        <v>0.5</v>
      </c>
      <c r="C136" s="8">
        <v>35.47</v>
      </c>
      <c r="D136" s="8">
        <v>64.47</v>
      </c>
      <c r="E136" s="8">
        <v>18.420000000000002</v>
      </c>
      <c r="F136" s="7">
        <v>0</v>
      </c>
      <c r="G136" s="7">
        <v>0</v>
      </c>
      <c r="H136" s="7">
        <v>0</v>
      </c>
      <c r="I136" s="7">
        <v>0</v>
      </c>
      <c r="J136" s="9">
        <f t="shared" si="2"/>
        <v>99.94</v>
      </c>
      <c r="K136" s="7">
        <v>7678568</v>
      </c>
      <c r="L136" s="7" t="s">
        <v>956</v>
      </c>
      <c r="M136" s="7">
        <v>9491</v>
      </c>
      <c r="N136" s="7">
        <v>4791</v>
      </c>
      <c r="O136" s="7" t="s">
        <v>288</v>
      </c>
      <c r="P136" s="7" t="s">
        <v>41</v>
      </c>
      <c r="Q136" s="7" t="s">
        <v>42</v>
      </c>
      <c r="R136" s="7" t="s">
        <v>278</v>
      </c>
      <c r="S136" s="30" t="s">
        <v>44</v>
      </c>
      <c r="T136" s="7">
        <v>28695</v>
      </c>
      <c r="U136" s="10">
        <v>45016</v>
      </c>
      <c r="V136" s="10">
        <v>45007</v>
      </c>
      <c r="W136" s="7" t="s">
        <v>884</v>
      </c>
      <c r="X136" s="7" t="s">
        <v>74</v>
      </c>
      <c r="Y136" s="7" t="s">
        <v>75</v>
      </c>
      <c r="Z136" s="10">
        <v>44279</v>
      </c>
      <c r="AA136" s="10">
        <v>44495</v>
      </c>
      <c r="AB136" s="7" t="s">
        <v>74</v>
      </c>
      <c r="AC136" s="7" t="s">
        <v>48</v>
      </c>
      <c r="AD136" s="7" t="s">
        <v>957</v>
      </c>
      <c r="AE136" s="7">
        <v>42</v>
      </c>
      <c r="AF136" s="7" t="s">
        <v>958</v>
      </c>
      <c r="AG136" s="7" t="s">
        <v>51</v>
      </c>
      <c r="AH136" s="11" t="s">
        <v>52</v>
      </c>
      <c r="AI136" s="12">
        <v>1</v>
      </c>
      <c r="AJ136" s="13">
        <v>59</v>
      </c>
      <c r="AK136" s="13">
        <v>73.260000000000005</v>
      </c>
      <c r="AL136" s="13">
        <v>27.27</v>
      </c>
    </row>
    <row r="137" spans="1:40" x14ac:dyDescent="0.25">
      <c r="A137" s="7">
        <v>2020</v>
      </c>
      <c r="B137" s="7">
        <v>1.5</v>
      </c>
      <c r="C137" s="8">
        <v>35.47</v>
      </c>
      <c r="D137" s="8">
        <v>64.47</v>
      </c>
      <c r="E137" s="8">
        <v>18.420000000000002</v>
      </c>
      <c r="F137" s="7">
        <v>0</v>
      </c>
      <c r="G137" s="7">
        <v>0</v>
      </c>
      <c r="H137" s="7">
        <v>0</v>
      </c>
      <c r="I137" s="7">
        <v>0</v>
      </c>
      <c r="J137" s="9">
        <f t="shared" si="2"/>
        <v>99.94</v>
      </c>
      <c r="K137" s="7">
        <v>10893923</v>
      </c>
      <c r="L137" s="7" t="s">
        <v>544</v>
      </c>
      <c r="M137" s="7">
        <v>11364</v>
      </c>
      <c r="N137" s="7" t="s">
        <v>545</v>
      </c>
      <c r="O137" s="7" t="s">
        <v>69</v>
      </c>
      <c r="P137" s="7" t="s">
        <v>70</v>
      </c>
      <c r="Q137" s="7" t="s">
        <v>42</v>
      </c>
      <c r="R137" s="7" t="s">
        <v>71</v>
      </c>
      <c r="S137" s="30" t="s">
        <v>72</v>
      </c>
      <c r="T137" s="7">
        <v>28681</v>
      </c>
      <c r="U137" s="10">
        <v>45007</v>
      </c>
      <c r="V137" s="10">
        <v>45002</v>
      </c>
      <c r="W137" s="7" t="s">
        <v>452</v>
      </c>
      <c r="X137" s="7" t="s">
        <v>74</v>
      </c>
      <c r="Y137" s="7" t="s">
        <v>75</v>
      </c>
      <c r="Z137" s="10">
        <v>44062</v>
      </c>
      <c r="AA137" s="10">
        <v>44135</v>
      </c>
      <c r="AB137" s="7" t="s">
        <v>74</v>
      </c>
      <c r="AC137" s="7" t="s">
        <v>48</v>
      </c>
      <c r="AD137" s="7" t="s">
        <v>546</v>
      </c>
      <c r="AE137" s="7">
        <v>42</v>
      </c>
      <c r="AF137" s="7" t="s">
        <v>547</v>
      </c>
      <c r="AG137" s="7" t="s">
        <v>51</v>
      </c>
      <c r="AH137" s="11" t="s">
        <v>52</v>
      </c>
      <c r="AI137" s="12">
        <v>1</v>
      </c>
      <c r="AJ137" s="13">
        <v>209.1</v>
      </c>
      <c r="AK137" s="13">
        <v>75.88</v>
      </c>
      <c r="AL137" s="13">
        <v>29.89</v>
      </c>
      <c r="AN137" s="38"/>
    </row>
    <row r="138" spans="1:40" x14ac:dyDescent="0.25">
      <c r="A138" s="7">
        <v>2020</v>
      </c>
      <c r="B138" s="7">
        <v>0.5</v>
      </c>
      <c r="C138" s="8">
        <v>35.47</v>
      </c>
      <c r="D138" s="8">
        <v>64.47</v>
      </c>
      <c r="E138" s="8">
        <v>18.420000000000002</v>
      </c>
      <c r="F138" s="7">
        <v>0</v>
      </c>
      <c r="G138" s="7">
        <v>0</v>
      </c>
      <c r="H138" s="7">
        <v>0</v>
      </c>
      <c r="I138" s="7">
        <v>0</v>
      </c>
      <c r="J138" s="9">
        <f t="shared" si="2"/>
        <v>99.94</v>
      </c>
      <c r="K138" s="7">
        <v>10529957</v>
      </c>
      <c r="L138" s="7" t="s">
        <v>667</v>
      </c>
      <c r="M138" s="7">
        <v>2650</v>
      </c>
      <c r="N138" s="7" t="s">
        <v>668</v>
      </c>
      <c r="O138" s="7" t="s">
        <v>69</v>
      </c>
      <c r="P138" s="7" t="s">
        <v>70</v>
      </c>
      <c r="Q138" s="7" t="s">
        <v>42</v>
      </c>
      <c r="R138" s="7" t="s">
        <v>71</v>
      </c>
      <c r="S138" s="30" t="s">
        <v>94</v>
      </c>
      <c r="T138" s="7">
        <v>28622</v>
      </c>
      <c r="U138" s="10">
        <v>44967</v>
      </c>
      <c r="V138" s="10">
        <v>44965</v>
      </c>
      <c r="W138" s="7" t="s">
        <v>130</v>
      </c>
      <c r="X138" s="7" t="s">
        <v>74</v>
      </c>
      <c r="Y138" s="7" t="s">
        <v>75</v>
      </c>
      <c r="Z138" s="10">
        <v>44061</v>
      </c>
      <c r="AA138" s="10">
        <v>44137</v>
      </c>
      <c r="AB138" s="7" t="s">
        <v>74</v>
      </c>
      <c r="AC138" s="7" t="s">
        <v>48</v>
      </c>
      <c r="AD138" s="7" t="s">
        <v>669</v>
      </c>
      <c r="AE138" s="7">
        <v>42</v>
      </c>
      <c r="AF138" s="7" t="s">
        <v>670</v>
      </c>
      <c r="AG138" s="7" t="s">
        <v>51</v>
      </c>
      <c r="AH138" s="11" t="s">
        <v>52</v>
      </c>
      <c r="AI138" s="12">
        <v>1</v>
      </c>
      <c r="AJ138" s="13">
        <v>74.5</v>
      </c>
      <c r="AK138" s="13">
        <v>101.18</v>
      </c>
      <c r="AL138" s="13">
        <v>55.19</v>
      </c>
      <c r="AN138" s="38"/>
    </row>
    <row r="139" spans="1:40" x14ac:dyDescent="0.25">
      <c r="A139" s="7">
        <v>2022</v>
      </c>
      <c r="B139" s="7">
        <v>1.3</v>
      </c>
      <c r="C139" s="8">
        <v>35.47</v>
      </c>
      <c r="D139" s="8">
        <v>64.47</v>
      </c>
      <c r="E139" s="8">
        <v>18.420000000000002</v>
      </c>
      <c r="F139" s="7">
        <v>5.8</v>
      </c>
      <c r="G139" s="7">
        <v>0</v>
      </c>
      <c r="H139" s="7">
        <v>0</v>
      </c>
      <c r="I139" s="7">
        <v>0</v>
      </c>
      <c r="J139" s="9">
        <f t="shared" si="2"/>
        <v>99.94</v>
      </c>
      <c r="K139" s="7">
        <v>2930671</v>
      </c>
      <c r="L139" s="7" t="s">
        <v>1619</v>
      </c>
      <c r="M139" s="7">
        <v>20032</v>
      </c>
      <c r="N139" s="7" t="s">
        <v>1620</v>
      </c>
      <c r="O139" s="7" t="s">
        <v>385</v>
      </c>
      <c r="P139" s="7" t="s">
        <v>45</v>
      </c>
      <c r="Q139" s="7" t="s">
        <v>42</v>
      </c>
      <c r="R139" s="7" t="s">
        <v>45</v>
      </c>
      <c r="S139" s="30" t="s">
        <v>60</v>
      </c>
      <c r="T139" s="7">
        <v>28598</v>
      </c>
      <c r="U139" s="10">
        <v>45015</v>
      </c>
      <c r="V139" s="10">
        <v>45014</v>
      </c>
      <c r="W139" s="7" t="s">
        <v>452</v>
      </c>
      <c r="X139" s="7" t="s">
        <v>74</v>
      </c>
      <c r="Y139" s="7" t="s">
        <v>75</v>
      </c>
      <c r="Z139" s="10">
        <v>44644</v>
      </c>
      <c r="AA139" s="10">
        <v>44699</v>
      </c>
      <c r="AB139" s="7" t="s">
        <v>74</v>
      </c>
      <c r="AC139" s="7" t="s">
        <v>48</v>
      </c>
      <c r="AD139" s="7" t="s">
        <v>1621</v>
      </c>
      <c r="AE139" s="7">
        <v>42</v>
      </c>
      <c r="AF139" s="7" t="s">
        <v>1622</v>
      </c>
      <c r="AG139" s="7" t="s">
        <v>51</v>
      </c>
      <c r="AH139" s="11" t="s">
        <v>52</v>
      </c>
      <c r="AI139" s="12">
        <v>1</v>
      </c>
      <c r="AJ139" s="13">
        <v>150.61000000000001</v>
      </c>
      <c r="AK139" s="13">
        <v>75.88</v>
      </c>
      <c r="AL139" s="13">
        <v>29.89</v>
      </c>
      <c r="AN139" s="38"/>
    </row>
    <row r="140" spans="1:40" x14ac:dyDescent="0.25">
      <c r="A140" s="7">
        <v>2020</v>
      </c>
      <c r="B140" s="7">
        <v>0.5</v>
      </c>
      <c r="C140" s="8">
        <v>35.47</v>
      </c>
      <c r="D140" s="8">
        <v>64.47</v>
      </c>
      <c r="E140" s="8">
        <v>18.420000000000002</v>
      </c>
      <c r="F140" s="7">
        <v>11.8995903056</v>
      </c>
      <c r="G140" s="7">
        <v>0</v>
      </c>
      <c r="H140" s="7">
        <v>0</v>
      </c>
      <c r="I140" s="7">
        <v>0</v>
      </c>
      <c r="J140" s="9">
        <f t="shared" si="2"/>
        <v>99.94</v>
      </c>
      <c r="K140" s="7">
        <v>10686550</v>
      </c>
      <c r="L140" s="7" t="s">
        <v>659</v>
      </c>
      <c r="M140" s="7" t="s">
        <v>660</v>
      </c>
      <c r="N140" s="7">
        <v>257731</v>
      </c>
      <c r="O140" s="7" t="s">
        <v>69</v>
      </c>
      <c r="P140" s="7" t="s">
        <v>70</v>
      </c>
      <c r="Q140" s="7" t="s">
        <v>42</v>
      </c>
      <c r="R140" s="7" t="s">
        <v>71</v>
      </c>
      <c r="S140" s="30" t="s">
        <v>101</v>
      </c>
      <c r="T140" s="7">
        <v>28471</v>
      </c>
      <c r="U140" s="10">
        <v>44985</v>
      </c>
      <c r="V140" s="10">
        <v>44979</v>
      </c>
      <c r="W140" s="7" t="s">
        <v>550</v>
      </c>
      <c r="X140" s="7" t="s">
        <v>257</v>
      </c>
      <c r="Y140" s="7" t="s">
        <v>75</v>
      </c>
      <c r="Z140" s="10">
        <v>43777</v>
      </c>
      <c r="AA140" s="10">
        <v>44089</v>
      </c>
      <c r="AB140" s="7" t="s">
        <v>257</v>
      </c>
      <c r="AC140" s="7" t="s">
        <v>48</v>
      </c>
      <c r="AD140" s="7" t="s">
        <v>661</v>
      </c>
      <c r="AE140" s="7">
        <v>42</v>
      </c>
      <c r="AF140" s="7" t="s">
        <v>662</v>
      </c>
      <c r="AG140" s="7" t="s">
        <v>51</v>
      </c>
      <c r="AH140" s="11" t="s">
        <v>52</v>
      </c>
      <c r="AI140" s="12">
        <v>1</v>
      </c>
      <c r="AJ140" s="13">
        <v>16.380856080000001</v>
      </c>
      <c r="AK140" s="13">
        <v>57.9930202472</v>
      </c>
      <c r="AL140" s="13">
        <v>16.569571205599999</v>
      </c>
      <c r="AN140" s="38"/>
    </row>
    <row r="141" spans="1:40" x14ac:dyDescent="0.25">
      <c r="A141" s="7">
        <v>2021</v>
      </c>
      <c r="B141" s="7">
        <v>0.4</v>
      </c>
      <c r="C141" s="8">
        <v>35.47</v>
      </c>
      <c r="D141" s="8">
        <v>64.47</v>
      </c>
      <c r="E141" s="8">
        <v>18.420000000000002</v>
      </c>
      <c r="F141" s="7">
        <v>0</v>
      </c>
      <c r="G141" s="7">
        <v>0</v>
      </c>
      <c r="H141" s="7">
        <v>0</v>
      </c>
      <c r="I141" s="7">
        <v>0</v>
      </c>
      <c r="J141" s="9">
        <f t="shared" si="2"/>
        <v>99.94</v>
      </c>
      <c r="K141" s="7">
        <v>7053111</v>
      </c>
      <c r="L141" s="7" t="s">
        <v>1406</v>
      </c>
      <c r="M141" s="7">
        <v>9798</v>
      </c>
      <c r="N141" s="7">
        <v>63016404</v>
      </c>
      <c r="O141" s="7" t="s">
        <v>284</v>
      </c>
      <c r="P141" s="7" t="s">
        <v>277</v>
      </c>
      <c r="Q141" s="7" t="s">
        <v>42</v>
      </c>
      <c r="R141" s="7" t="s">
        <v>139</v>
      </c>
      <c r="S141" s="30" t="s">
        <v>60</v>
      </c>
      <c r="T141" s="7">
        <v>28449</v>
      </c>
      <c r="U141" s="10">
        <v>44960</v>
      </c>
      <c r="V141" s="10">
        <v>44951</v>
      </c>
      <c r="W141" s="7" t="s">
        <v>389</v>
      </c>
      <c r="X141" s="7" t="s">
        <v>74</v>
      </c>
      <c r="Y141" s="7" t="s">
        <v>75</v>
      </c>
      <c r="Z141" s="10">
        <v>44206</v>
      </c>
      <c r="AA141" s="10">
        <v>44236</v>
      </c>
      <c r="AB141" s="7" t="s">
        <v>74</v>
      </c>
      <c r="AC141" s="7" t="s">
        <v>48</v>
      </c>
      <c r="AD141" s="7" t="s">
        <v>1407</v>
      </c>
      <c r="AE141" s="7">
        <v>42</v>
      </c>
      <c r="AF141" s="7" t="s">
        <v>1408</v>
      </c>
      <c r="AG141" s="7" t="s">
        <v>51</v>
      </c>
      <c r="AH141" s="11" t="s">
        <v>52</v>
      </c>
      <c r="AI141" s="12">
        <v>1</v>
      </c>
      <c r="AJ141" s="13">
        <v>44.4</v>
      </c>
      <c r="AK141" s="13">
        <v>64.39</v>
      </c>
      <c r="AL141" s="13">
        <v>18.399999999999999</v>
      </c>
      <c r="AN141" s="38"/>
    </row>
    <row r="142" spans="1:40" x14ac:dyDescent="0.25">
      <c r="A142" s="7">
        <v>2020</v>
      </c>
      <c r="B142" s="7">
        <v>1.1000000000000001</v>
      </c>
      <c r="C142" s="8">
        <v>35.47</v>
      </c>
      <c r="D142" s="8">
        <v>64.47</v>
      </c>
      <c r="E142" s="8">
        <v>18.420000000000002</v>
      </c>
      <c r="F142" s="7">
        <v>0</v>
      </c>
      <c r="G142" s="7">
        <v>0</v>
      </c>
      <c r="H142" s="7">
        <v>0</v>
      </c>
      <c r="I142" s="7">
        <v>0</v>
      </c>
      <c r="J142" s="9">
        <f t="shared" si="2"/>
        <v>99.94</v>
      </c>
      <c r="K142" s="7">
        <v>10825398</v>
      </c>
      <c r="L142" s="7" t="s">
        <v>344</v>
      </c>
      <c r="M142" s="7" t="s">
        <v>345</v>
      </c>
      <c r="N142" s="7" t="s">
        <v>346</v>
      </c>
      <c r="O142" s="7" t="s">
        <v>40</v>
      </c>
      <c r="P142" s="7" t="s">
        <v>41</v>
      </c>
      <c r="Q142" s="7" t="s">
        <v>42</v>
      </c>
      <c r="R142" s="7" t="s">
        <v>43</v>
      </c>
      <c r="S142" s="30" t="s">
        <v>101</v>
      </c>
      <c r="T142" s="7">
        <v>28386</v>
      </c>
      <c r="U142" s="10">
        <v>44999</v>
      </c>
      <c r="V142" s="10">
        <v>44981</v>
      </c>
      <c r="W142" s="7" t="s">
        <v>45</v>
      </c>
      <c r="X142" s="7" t="s">
        <v>87</v>
      </c>
      <c r="Y142" s="7" t="s">
        <v>56</v>
      </c>
      <c r="Z142" s="10">
        <v>44133</v>
      </c>
      <c r="AA142" s="10">
        <v>44267</v>
      </c>
      <c r="AB142" s="7" t="s">
        <v>87</v>
      </c>
      <c r="AC142" s="7" t="s">
        <v>48</v>
      </c>
      <c r="AD142" s="7" t="s">
        <v>347</v>
      </c>
      <c r="AE142" s="7" t="s">
        <v>176</v>
      </c>
      <c r="AF142" s="7" t="s">
        <v>348</v>
      </c>
      <c r="AG142" s="7" t="s">
        <v>51</v>
      </c>
      <c r="AH142" s="11" t="s">
        <v>52</v>
      </c>
      <c r="AI142" s="12">
        <v>1</v>
      </c>
      <c r="AJ142" s="13">
        <v>62.02</v>
      </c>
      <c r="AK142" s="13">
        <v>12.61</v>
      </c>
      <c r="AL142" s="13">
        <v>4.26</v>
      </c>
      <c r="AN142" s="38"/>
    </row>
    <row r="143" spans="1:40" x14ac:dyDescent="0.25">
      <c r="A143" s="7">
        <v>2020</v>
      </c>
      <c r="B143" s="7">
        <v>0.5</v>
      </c>
      <c r="C143" s="8">
        <v>35.47</v>
      </c>
      <c r="D143" s="8">
        <v>64.47</v>
      </c>
      <c r="E143" s="8">
        <v>18.420000000000002</v>
      </c>
      <c r="F143" s="7">
        <v>8.4038840712000002</v>
      </c>
      <c r="G143" s="7">
        <v>0</v>
      </c>
      <c r="H143" s="7">
        <v>0</v>
      </c>
      <c r="I143" s="7">
        <v>0</v>
      </c>
      <c r="J143" s="9">
        <f t="shared" si="2"/>
        <v>99.94</v>
      </c>
      <c r="K143" s="7">
        <v>11027241</v>
      </c>
      <c r="L143" s="7" t="s">
        <v>795</v>
      </c>
      <c r="M143" s="7">
        <v>38090</v>
      </c>
      <c r="N143" s="7" t="s">
        <v>796</v>
      </c>
      <c r="O143" s="7" t="s">
        <v>40</v>
      </c>
      <c r="P143" s="7" t="s">
        <v>41</v>
      </c>
      <c r="Q143" s="7" t="s">
        <v>42</v>
      </c>
      <c r="R143" s="7" t="s">
        <v>43</v>
      </c>
      <c r="S143" s="30" t="s">
        <v>72</v>
      </c>
      <c r="T143" s="7">
        <v>28386</v>
      </c>
      <c r="U143" s="10">
        <v>45023</v>
      </c>
      <c r="V143" s="10">
        <v>45019</v>
      </c>
      <c r="W143" s="7" t="s">
        <v>80</v>
      </c>
      <c r="X143" s="7" t="s">
        <v>81</v>
      </c>
      <c r="Y143" s="7" t="s">
        <v>80</v>
      </c>
      <c r="Z143" s="10">
        <v>44107</v>
      </c>
      <c r="AA143" s="10">
        <v>44307</v>
      </c>
      <c r="AB143" s="7" t="s">
        <v>81</v>
      </c>
      <c r="AC143" s="7" t="s">
        <v>48</v>
      </c>
      <c r="AD143" s="7" t="s">
        <v>797</v>
      </c>
      <c r="AE143" s="7">
        <v>42</v>
      </c>
      <c r="AF143" s="7" t="s">
        <v>798</v>
      </c>
      <c r="AG143" s="7"/>
      <c r="AH143" s="11" t="s">
        <v>45</v>
      </c>
      <c r="AI143" s="12">
        <v>1</v>
      </c>
      <c r="AJ143" s="13">
        <v>25.693216499999998</v>
      </c>
      <c r="AK143" s="13">
        <v>27.146718461999999</v>
      </c>
      <c r="AL143" s="13">
        <v>0</v>
      </c>
      <c r="AN143" s="38"/>
    </row>
    <row r="144" spans="1:40" s="26" customFormat="1" x14ac:dyDescent="0.25">
      <c r="A144" s="19">
        <v>2020</v>
      </c>
      <c r="B144" s="19">
        <v>0.7</v>
      </c>
      <c r="C144" s="20">
        <v>35.47</v>
      </c>
      <c r="D144" s="20">
        <v>64.47</v>
      </c>
      <c r="E144" s="20">
        <v>18.420000000000002</v>
      </c>
      <c r="F144" s="19">
        <v>0</v>
      </c>
      <c r="G144" s="19">
        <v>0</v>
      </c>
      <c r="H144" s="19">
        <v>0</v>
      </c>
      <c r="I144" s="19">
        <v>0</v>
      </c>
      <c r="J144" s="21">
        <f t="shared" si="2"/>
        <v>99.94</v>
      </c>
      <c r="K144" s="19">
        <v>10927706</v>
      </c>
      <c r="L144" s="19" t="s">
        <v>447</v>
      </c>
      <c r="M144" s="19">
        <v>6216</v>
      </c>
      <c r="N144" s="19" t="s">
        <v>448</v>
      </c>
      <c r="O144" s="19" t="s">
        <v>69</v>
      </c>
      <c r="P144" s="19" t="s">
        <v>70</v>
      </c>
      <c r="Q144" s="19" t="s">
        <v>42</v>
      </c>
      <c r="R144" s="19" t="s">
        <v>71</v>
      </c>
      <c r="S144" s="31" t="s">
        <v>243</v>
      </c>
      <c r="T144" s="19">
        <v>28351</v>
      </c>
      <c r="U144" s="22">
        <v>45012</v>
      </c>
      <c r="V144" s="22">
        <v>44994</v>
      </c>
      <c r="W144" s="19" t="s">
        <v>184</v>
      </c>
      <c r="X144" s="19" t="s">
        <v>74</v>
      </c>
      <c r="Y144" s="19" t="s">
        <v>75</v>
      </c>
      <c r="Z144" s="22">
        <v>44083</v>
      </c>
      <c r="AA144" s="22">
        <v>44110</v>
      </c>
      <c r="AB144" s="19" t="s">
        <v>74</v>
      </c>
      <c r="AC144" s="19" t="s">
        <v>48</v>
      </c>
      <c r="AD144" s="19" t="s">
        <v>449</v>
      </c>
      <c r="AE144" s="19">
        <v>42</v>
      </c>
      <c r="AF144" s="19" t="s">
        <v>450</v>
      </c>
      <c r="AG144" s="19" t="s">
        <v>51</v>
      </c>
      <c r="AH144" s="23" t="s">
        <v>52</v>
      </c>
      <c r="AI144" s="24">
        <v>1</v>
      </c>
      <c r="AJ144" s="25">
        <v>119</v>
      </c>
      <c r="AK144" s="25">
        <v>80.48</v>
      </c>
      <c r="AL144" s="25">
        <v>34.49</v>
      </c>
      <c r="AM144" s="33" t="s">
        <v>2636</v>
      </c>
      <c r="AN144" s="27" t="s">
        <v>2639</v>
      </c>
    </row>
    <row r="145" spans="1:40" x14ac:dyDescent="0.25">
      <c r="A145" s="7">
        <v>2020</v>
      </c>
      <c r="B145" s="7">
        <v>0.4</v>
      </c>
      <c r="C145" s="8">
        <v>35.47</v>
      </c>
      <c r="D145" s="8">
        <v>64.47</v>
      </c>
      <c r="E145" s="8">
        <v>18.420000000000002</v>
      </c>
      <c r="F145" s="7">
        <v>0</v>
      </c>
      <c r="G145" s="7">
        <v>0</v>
      </c>
      <c r="H145" s="7">
        <v>0</v>
      </c>
      <c r="I145" s="7">
        <v>0</v>
      </c>
      <c r="J145" s="9">
        <f t="shared" si="2"/>
        <v>99.94</v>
      </c>
      <c r="K145" s="7">
        <v>10589884</v>
      </c>
      <c r="L145" s="7" t="s">
        <v>460</v>
      </c>
      <c r="M145" s="7">
        <v>989</v>
      </c>
      <c r="N145" s="7">
        <v>40437506</v>
      </c>
      <c r="O145" s="7" t="s">
        <v>284</v>
      </c>
      <c r="P145" s="7" t="s">
        <v>277</v>
      </c>
      <c r="Q145" s="7" t="s">
        <v>42</v>
      </c>
      <c r="R145" s="7" t="s">
        <v>139</v>
      </c>
      <c r="S145" s="30" t="s">
        <v>60</v>
      </c>
      <c r="T145" s="7">
        <v>28331</v>
      </c>
      <c r="U145" s="10">
        <v>44974</v>
      </c>
      <c r="V145" s="10">
        <v>44894</v>
      </c>
      <c r="W145" s="7" t="s">
        <v>461</v>
      </c>
      <c r="X145" s="7" t="s">
        <v>74</v>
      </c>
      <c r="Y145" s="7" t="s">
        <v>75</v>
      </c>
      <c r="Z145" s="10">
        <v>43869</v>
      </c>
      <c r="AA145" s="10">
        <v>44009</v>
      </c>
      <c r="AB145" s="7" t="s">
        <v>74</v>
      </c>
      <c r="AC145" s="7" t="s">
        <v>48</v>
      </c>
      <c r="AD145" s="7" t="s">
        <v>462</v>
      </c>
      <c r="AE145" s="7">
        <v>42</v>
      </c>
      <c r="AF145" s="7" t="s">
        <v>463</v>
      </c>
      <c r="AG145" s="7" t="s">
        <v>51</v>
      </c>
      <c r="AH145" s="11" t="s">
        <v>52</v>
      </c>
      <c r="AI145" s="12">
        <v>1</v>
      </c>
      <c r="AJ145" s="13">
        <v>48.64</v>
      </c>
      <c r="AK145" s="13">
        <v>78.180000000000007</v>
      </c>
      <c r="AL145" s="13">
        <v>32.19</v>
      </c>
      <c r="AN145" s="38"/>
    </row>
    <row r="146" spans="1:40" x14ac:dyDescent="0.25">
      <c r="A146" s="7">
        <v>2020</v>
      </c>
      <c r="B146" s="7">
        <v>0.5</v>
      </c>
      <c r="C146" s="8">
        <v>35.47</v>
      </c>
      <c r="D146" s="8">
        <v>64.47</v>
      </c>
      <c r="E146" s="8">
        <v>18.420000000000002</v>
      </c>
      <c r="F146" s="7">
        <v>0</v>
      </c>
      <c r="G146" s="7">
        <v>0</v>
      </c>
      <c r="H146" s="7">
        <v>0</v>
      </c>
      <c r="I146" s="7">
        <v>0</v>
      </c>
      <c r="J146" s="9">
        <f t="shared" si="2"/>
        <v>99.94</v>
      </c>
      <c r="K146" s="7">
        <v>10500014</v>
      </c>
      <c r="L146" s="7" t="s">
        <v>570</v>
      </c>
      <c r="M146" s="7">
        <v>1009</v>
      </c>
      <c r="N146" s="7">
        <v>48751101</v>
      </c>
      <c r="O146" s="7" t="s">
        <v>288</v>
      </c>
      <c r="P146" s="7" t="s">
        <v>41</v>
      </c>
      <c r="Q146" s="7" t="s">
        <v>42</v>
      </c>
      <c r="R146" s="7" t="s">
        <v>278</v>
      </c>
      <c r="S146" s="30" t="s">
        <v>44</v>
      </c>
      <c r="T146" s="7">
        <v>28255</v>
      </c>
      <c r="U146" s="10">
        <v>44964</v>
      </c>
      <c r="V146" s="10">
        <v>44946</v>
      </c>
      <c r="W146" s="7" t="s">
        <v>571</v>
      </c>
      <c r="X146" s="7" t="s">
        <v>74</v>
      </c>
      <c r="Y146" s="7" t="s">
        <v>75</v>
      </c>
      <c r="Z146" s="10">
        <v>44131</v>
      </c>
      <c r="AA146" s="10">
        <v>44170</v>
      </c>
      <c r="AB146" s="7" t="s">
        <v>74</v>
      </c>
      <c r="AC146" s="7" t="s">
        <v>48</v>
      </c>
      <c r="AD146" s="7" t="s">
        <v>572</v>
      </c>
      <c r="AE146" s="7">
        <v>42</v>
      </c>
      <c r="AF146" s="7" t="s">
        <v>573</v>
      </c>
      <c r="AG146" s="7" t="s">
        <v>51</v>
      </c>
      <c r="AH146" s="11" t="s">
        <v>52</v>
      </c>
      <c r="AI146" s="12">
        <v>1</v>
      </c>
      <c r="AJ146" s="13">
        <v>95.83</v>
      </c>
      <c r="AK146" s="13">
        <v>100.17</v>
      </c>
      <c r="AL146" s="13">
        <v>54.18</v>
      </c>
    </row>
    <row r="147" spans="1:40" x14ac:dyDescent="0.25">
      <c r="A147" s="7">
        <v>2021</v>
      </c>
      <c r="B147" s="7">
        <v>0.4</v>
      </c>
      <c r="C147" s="8">
        <v>35.47</v>
      </c>
      <c r="D147" s="8">
        <v>64.47</v>
      </c>
      <c r="E147" s="8">
        <v>18.420000000000002</v>
      </c>
      <c r="F147" s="7">
        <v>0</v>
      </c>
      <c r="G147" s="7">
        <v>0</v>
      </c>
      <c r="H147" s="7">
        <v>0</v>
      </c>
      <c r="I147" s="7">
        <v>0</v>
      </c>
      <c r="J147" s="9">
        <f t="shared" si="2"/>
        <v>99.94</v>
      </c>
      <c r="K147" s="7">
        <v>7837398</v>
      </c>
      <c r="L147" s="7" t="s">
        <v>882</v>
      </c>
      <c r="M147" s="7">
        <v>6380</v>
      </c>
      <c r="N147" s="7" t="s">
        <v>883</v>
      </c>
      <c r="O147" s="7" t="s">
        <v>284</v>
      </c>
      <c r="P147" s="7" t="s">
        <v>277</v>
      </c>
      <c r="Q147" s="7" t="s">
        <v>42</v>
      </c>
      <c r="R147" s="7" t="s">
        <v>139</v>
      </c>
      <c r="S147" s="30" t="s">
        <v>60</v>
      </c>
      <c r="T147" s="7">
        <v>28198</v>
      </c>
      <c r="U147" s="10">
        <v>45033</v>
      </c>
      <c r="V147" s="10">
        <v>45033</v>
      </c>
      <c r="W147" s="7" t="s">
        <v>884</v>
      </c>
      <c r="X147" s="7" t="s">
        <v>74</v>
      </c>
      <c r="Y147" s="7" t="s">
        <v>75</v>
      </c>
      <c r="Z147" s="10">
        <v>44280</v>
      </c>
      <c r="AA147" s="10">
        <v>44305</v>
      </c>
      <c r="AB147" s="7" t="s">
        <v>74</v>
      </c>
      <c r="AC147" s="7" t="s">
        <v>48</v>
      </c>
      <c r="AD147" s="7" t="s">
        <v>885</v>
      </c>
      <c r="AE147" s="7">
        <v>42</v>
      </c>
      <c r="AF147" s="7" t="s">
        <v>886</v>
      </c>
      <c r="AG147" s="7" t="s">
        <v>51</v>
      </c>
      <c r="AH147" s="11" t="s">
        <v>52</v>
      </c>
      <c r="AI147" s="12">
        <v>1</v>
      </c>
      <c r="AJ147" s="13">
        <v>66</v>
      </c>
      <c r="AK147" s="13">
        <v>81.13</v>
      </c>
      <c r="AL147" s="13">
        <v>35.14</v>
      </c>
      <c r="AN147" s="38"/>
    </row>
    <row r="148" spans="1:40" x14ac:dyDescent="0.25">
      <c r="A148" s="7">
        <v>2020</v>
      </c>
      <c r="B148" s="7">
        <v>0.7</v>
      </c>
      <c r="C148" s="8">
        <v>35.47</v>
      </c>
      <c r="D148" s="8">
        <v>64.47</v>
      </c>
      <c r="E148" s="8">
        <v>18.420000000000002</v>
      </c>
      <c r="F148" s="7">
        <v>0</v>
      </c>
      <c r="G148" s="7">
        <v>0</v>
      </c>
      <c r="H148" s="7">
        <v>0</v>
      </c>
      <c r="I148" s="7">
        <v>0</v>
      </c>
      <c r="J148" s="9">
        <f t="shared" si="2"/>
        <v>99.94</v>
      </c>
      <c r="K148" s="7">
        <v>10760818</v>
      </c>
      <c r="L148" s="7" t="s">
        <v>671</v>
      </c>
      <c r="M148" s="7">
        <v>2665</v>
      </c>
      <c r="N148" s="7">
        <v>9944305</v>
      </c>
      <c r="O148" s="7" t="s">
        <v>69</v>
      </c>
      <c r="P148" s="7" t="s">
        <v>45</v>
      </c>
      <c r="Q148" s="7" t="s">
        <v>42</v>
      </c>
      <c r="R148" s="7" t="s">
        <v>45</v>
      </c>
      <c r="S148" s="30" t="s">
        <v>94</v>
      </c>
      <c r="T148" s="7">
        <v>28127</v>
      </c>
      <c r="U148" s="10">
        <v>44993</v>
      </c>
      <c r="V148" s="10">
        <v>44987</v>
      </c>
      <c r="W148" s="7" t="s">
        <v>115</v>
      </c>
      <c r="X148" s="7" t="s">
        <v>74</v>
      </c>
      <c r="Y148" s="7" t="s">
        <v>75</v>
      </c>
      <c r="Z148" s="10">
        <v>44061</v>
      </c>
      <c r="AA148" s="10">
        <v>44266</v>
      </c>
      <c r="AB148" s="7" t="s">
        <v>74</v>
      </c>
      <c r="AC148" s="7" t="s">
        <v>48</v>
      </c>
      <c r="AD148" s="7" t="s">
        <v>672</v>
      </c>
      <c r="AE148" s="7">
        <v>42</v>
      </c>
      <c r="AF148" s="7" t="s">
        <v>673</v>
      </c>
      <c r="AG148" s="7" t="s">
        <v>51</v>
      </c>
      <c r="AH148" s="11" t="s">
        <v>52</v>
      </c>
      <c r="AI148" s="12">
        <v>1</v>
      </c>
      <c r="AJ148" s="13">
        <v>91.21</v>
      </c>
      <c r="AK148" s="13">
        <v>78.92</v>
      </c>
      <c r="AL148" s="13">
        <v>32.93</v>
      </c>
      <c r="AN148" s="38"/>
    </row>
    <row r="149" spans="1:40" s="26" customFormat="1" x14ac:dyDescent="0.25">
      <c r="A149" s="19">
        <v>2021</v>
      </c>
      <c r="B149" s="19">
        <v>0.6</v>
      </c>
      <c r="C149" s="20">
        <v>35.47</v>
      </c>
      <c r="D149" s="20">
        <v>64.47</v>
      </c>
      <c r="E149" s="20">
        <v>18.420000000000002</v>
      </c>
      <c r="F149" s="19">
        <v>17.507242299600001</v>
      </c>
      <c r="G149" s="19">
        <v>0</v>
      </c>
      <c r="H149" s="19">
        <v>0</v>
      </c>
      <c r="I149" s="19">
        <v>0</v>
      </c>
      <c r="J149" s="21">
        <f t="shared" si="2"/>
        <v>99.94</v>
      </c>
      <c r="K149" s="19">
        <v>7688150</v>
      </c>
      <c r="L149" s="19" t="s">
        <v>1509</v>
      </c>
      <c r="M149" s="19" t="s">
        <v>758</v>
      </c>
      <c r="N149" s="19">
        <v>12104906</v>
      </c>
      <c r="O149" s="19" t="s">
        <v>415</v>
      </c>
      <c r="P149" s="19" t="s">
        <v>41</v>
      </c>
      <c r="Q149" s="19" t="s">
        <v>42</v>
      </c>
      <c r="R149" s="19" t="s">
        <v>278</v>
      </c>
      <c r="S149" s="31" t="s">
        <v>842</v>
      </c>
      <c r="T149" s="19">
        <v>28094</v>
      </c>
      <c r="U149" s="22">
        <v>45016</v>
      </c>
      <c r="V149" s="22">
        <v>45015</v>
      </c>
      <c r="W149" s="19" t="s">
        <v>318</v>
      </c>
      <c r="X149" s="19" t="s">
        <v>124</v>
      </c>
      <c r="Y149" s="19" t="s">
        <v>75</v>
      </c>
      <c r="Z149" s="22">
        <v>44217</v>
      </c>
      <c r="AA149" s="22">
        <v>44273</v>
      </c>
      <c r="AB149" s="19" t="s">
        <v>124</v>
      </c>
      <c r="AC149" s="19" t="s">
        <v>48</v>
      </c>
      <c r="AD149" s="19" t="s">
        <v>1510</v>
      </c>
      <c r="AE149" s="19">
        <v>28</v>
      </c>
      <c r="AF149" s="19" t="s">
        <v>1511</v>
      </c>
      <c r="AG149" s="19" t="s">
        <v>51</v>
      </c>
      <c r="AH149" s="23" t="s">
        <v>52</v>
      </c>
      <c r="AI149" s="24">
        <v>1</v>
      </c>
      <c r="AJ149" s="25">
        <v>66.693892962600003</v>
      </c>
      <c r="AK149" s="25">
        <v>50.216937371999997</v>
      </c>
      <c r="AL149" s="25">
        <v>14.347696392</v>
      </c>
      <c r="AM149" s="33" t="s">
        <v>2636</v>
      </c>
      <c r="AN149" s="27" t="s">
        <v>2640</v>
      </c>
    </row>
    <row r="150" spans="1:40" x14ac:dyDescent="0.25">
      <c r="A150" s="7">
        <v>2021</v>
      </c>
      <c r="B150" s="7">
        <v>0.9</v>
      </c>
      <c r="C150" s="8">
        <v>35.47</v>
      </c>
      <c r="D150" s="8">
        <v>64.47</v>
      </c>
      <c r="E150" s="8">
        <v>18.420000000000002</v>
      </c>
      <c r="F150" s="7">
        <v>0</v>
      </c>
      <c r="G150" s="7">
        <v>0</v>
      </c>
      <c r="H150" s="7">
        <v>0</v>
      </c>
      <c r="I150" s="7">
        <v>0</v>
      </c>
      <c r="J150" s="9">
        <f t="shared" si="2"/>
        <v>99.94</v>
      </c>
      <c r="K150" s="7">
        <v>7815947</v>
      </c>
      <c r="L150" s="7" t="s">
        <v>1360</v>
      </c>
      <c r="M150" s="7">
        <v>2560</v>
      </c>
      <c r="N150" s="7" t="s">
        <v>1361</v>
      </c>
      <c r="O150" s="7" t="s">
        <v>284</v>
      </c>
      <c r="P150" s="7" t="s">
        <v>277</v>
      </c>
      <c r="Q150" s="7" t="s">
        <v>42</v>
      </c>
      <c r="R150" s="7" t="s">
        <v>139</v>
      </c>
      <c r="S150" s="30" t="s">
        <v>60</v>
      </c>
      <c r="T150" s="7">
        <v>28063</v>
      </c>
      <c r="U150" s="10">
        <v>45030</v>
      </c>
      <c r="V150" s="10">
        <v>45029</v>
      </c>
      <c r="W150" s="7" t="s">
        <v>461</v>
      </c>
      <c r="X150" s="7" t="s">
        <v>74</v>
      </c>
      <c r="Y150" s="7" t="s">
        <v>75</v>
      </c>
      <c r="Z150" s="10">
        <v>44469</v>
      </c>
      <c r="AA150" s="10">
        <v>44483</v>
      </c>
      <c r="AB150" s="7" t="s">
        <v>74</v>
      </c>
      <c r="AC150" s="7" t="s">
        <v>48</v>
      </c>
      <c r="AD150" s="7" t="s">
        <v>1362</v>
      </c>
      <c r="AE150" s="7">
        <v>42</v>
      </c>
      <c r="AF150" s="7" t="s">
        <v>1363</v>
      </c>
      <c r="AG150" s="7" t="s">
        <v>51</v>
      </c>
      <c r="AH150" s="11" t="s">
        <v>52</v>
      </c>
      <c r="AI150" s="12">
        <v>1</v>
      </c>
      <c r="AJ150" s="13">
        <v>94.79</v>
      </c>
      <c r="AK150" s="13">
        <v>64.39</v>
      </c>
      <c r="AL150" s="13">
        <v>18.399999999999999</v>
      </c>
      <c r="AN150" s="38"/>
    </row>
    <row r="151" spans="1:40" s="26" customFormat="1" x14ac:dyDescent="0.25">
      <c r="A151" s="19">
        <v>2021</v>
      </c>
      <c r="B151" s="19">
        <v>0.4</v>
      </c>
      <c r="C151" s="20">
        <v>35.47</v>
      </c>
      <c r="D151" s="20">
        <v>64.47</v>
      </c>
      <c r="E151" s="20">
        <v>18.420000000000002</v>
      </c>
      <c r="F151" s="19">
        <v>0</v>
      </c>
      <c r="G151" s="19">
        <v>0</v>
      </c>
      <c r="H151" s="19">
        <v>0</v>
      </c>
      <c r="I151" s="19">
        <v>0</v>
      </c>
      <c r="J151" s="21">
        <f t="shared" si="2"/>
        <v>99.94</v>
      </c>
      <c r="K151" s="19">
        <v>7198570</v>
      </c>
      <c r="L151" s="19" t="s">
        <v>1314</v>
      </c>
      <c r="M151" s="19">
        <v>7997</v>
      </c>
      <c r="N151" s="19" t="s">
        <v>1315</v>
      </c>
      <c r="O151" s="19" t="s">
        <v>288</v>
      </c>
      <c r="P151" s="19" t="s">
        <v>41</v>
      </c>
      <c r="Q151" s="19" t="s">
        <v>42</v>
      </c>
      <c r="R151" s="19" t="s">
        <v>278</v>
      </c>
      <c r="S151" s="31" t="s">
        <v>845</v>
      </c>
      <c r="T151" s="19">
        <v>28012</v>
      </c>
      <c r="U151" s="22">
        <v>44974</v>
      </c>
      <c r="V151" s="22">
        <v>44974</v>
      </c>
      <c r="W151" s="19" t="s">
        <v>151</v>
      </c>
      <c r="X151" s="19" t="s">
        <v>74</v>
      </c>
      <c r="Y151" s="19" t="s">
        <v>75</v>
      </c>
      <c r="Z151" s="22">
        <v>44351</v>
      </c>
      <c r="AA151" s="22">
        <v>44497</v>
      </c>
      <c r="AB151" s="19" t="s">
        <v>74</v>
      </c>
      <c r="AC151" s="19" t="s">
        <v>48</v>
      </c>
      <c r="AD151" s="19" t="s">
        <v>1316</v>
      </c>
      <c r="AE151" s="19">
        <v>42</v>
      </c>
      <c r="AF151" s="19" t="s">
        <v>1317</v>
      </c>
      <c r="AG151" s="19" t="s">
        <v>51</v>
      </c>
      <c r="AH151" s="23" t="s">
        <v>52</v>
      </c>
      <c r="AI151" s="24">
        <v>1</v>
      </c>
      <c r="AJ151" s="25">
        <v>56.76</v>
      </c>
      <c r="AK151" s="25">
        <v>89.96</v>
      </c>
      <c r="AL151" s="25">
        <v>43.97</v>
      </c>
      <c r="AM151" s="33" t="s">
        <v>2636</v>
      </c>
      <c r="AN151" s="27" t="s">
        <v>2638</v>
      </c>
    </row>
    <row r="152" spans="1:40" x14ac:dyDescent="0.25">
      <c r="A152" s="7">
        <v>2019</v>
      </c>
      <c r="B152" s="7">
        <v>0.4</v>
      </c>
      <c r="C152" s="8">
        <v>35.47</v>
      </c>
      <c r="D152" s="8">
        <v>64.47</v>
      </c>
      <c r="E152" s="8">
        <v>18.420000000000002</v>
      </c>
      <c r="F152" s="7">
        <v>0</v>
      </c>
      <c r="G152" s="7">
        <v>0</v>
      </c>
      <c r="H152" s="7">
        <v>0</v>
      </c>
      <c r="I152" s="7">
        <v>0</v>
      </c>
      <c r="J152" s="9">
        <f t="shared" si="2"/>
        <v>99.94</v>
      </c>
      <c r="K152" s="7">
        <v>13917696</v>
      </c>
      <c r="L152" s="7" t="s">
        <v>178</v>
      </c>
      <c r="M152" s="7" t="s">
        <v>179</v>
      </c>
      <c r="N152" s="7">
        <v>92887401</v>
      </c>
      <c r="O152" s="7" t="s">
        <v>40</v>
      </c>
      <c r="P152" s="7" t="s">
        <v>41</v>
      </c>
      <c r="Q152" s="7" t="s">
        <v>42</v>
      </c>
      <c r="R152" s="7" t="s">
        <v>43</v>
      </c>
      <c r="S152" s="30" t="s">
        <v>60</v>
      </c>
      <c r="T152" s="7">
        <v>27962</v>
      </c>
      <c r="U152" s="10">
        <v>44970</v>
      </c>
      <c r="V152" s="10">
        <v>44941</v>
      </c>
      <c r="W152" s="7" t="s">
        <v>45</v>
      </c>
      <c r="X152" s="7" t="s">
        <v>180</v>
      </c>
      <c r="Y152" s="7" t="s">
        <v>47</v>
      </c>
      <c r="Z152" s="10">
        <v>43506</v>
      </c>
      <c r="AA152" s="10">
        <v>43858</v>
      </c>
      <c r="AB152" s="7" t="s">
        <v>180</v>
      </c>
      <c r="AC152" s="7" t="s">
        <v>48</v>
      </c>
      <c r="AD152" s="7" t="s">
        <v>181</v>
      </c>
      <c r="AE152" s="7">
        <v>28</v>
      </c>
      <c r="AF152" s="7" t="s">
        <v>182</v>
      </c>
      <c r="AG152" s="7" t="s">
        <v>51</v>
      </c>
      <c r="AH152" s="11" t="s">
        <v>52</v>
      </c>
      <c r="AI152" s="12">
        <v>1</v>
      </c>
      <c r="AJ152" s="13">
        <v>30.8</v>
      </c>
      <c r="AK152" s="13">
        <v>13.92</v>
      </c>
      <c r="AL152" s="13">
        <v>3.28</v>
      </c>
      <c r="AN152" s="38"/>
    </row>
    <row r="153" spans="1:40" s="26" customFormat="1" x14ac:dyDescent="0.25">
      <c r="A153" s="19">
        <v>2021</v>
      </c>
      <c r="B153" s="19">
        <v>0.4</v>
      </c>
      <c r="C153" s="20">
        <v>35.47</v>
      </c>
      <c r="D153" s="20">
        <v>64.47</v>
      </c>
      <c r="E153" s="20">
        <v>18.420000000000002</v>
      </c>
      <c r="F153" s="19">
        <v>0</v>
      </c>
      <c r="G153" s="19">
        <v>0</v>
      </c>
      <c r="H153" s="19">
        <v>0</v>
      </c>
      <c r="I153" s="19">
        <v>0</v>
      </c>
      <c r="J153" s="21">
        <f t="shared" si="2"/>
        <v>99.94</v>
      </c>
      <c r="K153" s="19">
        <v>7863130</v>
      </c>
      <c r="L153" s="19" t="s">
        <v>1453</v>
      </c>
      <c r="M153" s="19">
        <v>4544</v>
      </c>
      <c r="N153" s="19">
        <v>26328403</v>
      </c>
      <c r="O153" s="19" t="s">
        <v>288</v>
      </c>
      <c r="P153" s="19" t="s">
        <v>41</v>
      </c>
      <c r="Q153" s="19" t="s">
        <v>42</v>
      </c>
      <c r="R153" s="19" t="s">
        <v>278</v>
      </c>
      <c r="S153" s="31" t="s">
        <v>845</v>
      </c>
      <c r="T153" s="19">
        <v>27955</v>
      </c>
      <c r="U153" s="22">
        <v>45035</v>
      </c>
      <c r="V153" s="22">
        <v>45030</v>
      </c>
      <c r="W153" s="19" t="s">
        <v>248</v>
      </c>
      <c r="X153" s="19" t="s">
        <v>74</v>
      </c>
      <c r="Y153" s="19" t="s">
        <v>75</v>
      </c>
      <c r="Z153" s="22">
        <v>44278</v>
      </c>
      <c r="AA153" s="22">
        <v>44296</v>
      </c>
      <c r="AB153" s="19" t="s">
        <v>74</v>
      </c>
      <c r="AC153" s="19" t="s">
        <v>48</v>
      </c>
      <c r="AD153" s="19" t="s">
        <v>1454</v>
      </c>
      <c r="AE153" s="19">
        <v>42</v>
      </c>
      <c r="AF153" s="19" t="s">
        <v>1455</v>
      </c>
      <c r="AG153" s="19" t="s">
        <v>51</v>
      </c>
      <c r="AH153" s="23" t="s">
        <v>52</v>
      </c>
      <c r="AI153" s="24">
        <v>1</v>
      </c>
      <c r="AJ153" s="25">
        <v>55.6</v>
      </c>
      <c r="AK153" s="25">
        <v>64.39</v>
      </c>
      <c r="AL153" s="25">
        <v>18.399999999999999</v>
      </c>
      <c r="AM153" s="33" t="s">
        <v>2636</v>
      </c>
      <c r="AN153" s="27" t="s">
        <v>2638</v>
      </c>
    </row>
    <row r="154" spans="1:40" x14ac:dyDescent="0.25">
      <c r="A154" s="7">
        <v>2020</v>
      </c>
      <c r="B154" s="7">
        <v>0.7</v>
      </c>
      <c r="C154" s="8">
        <v>35.47</v>
      </c>
      <c r="D154" s="8">
        <v>64.47</v>
      </c>
      <c r="E154" s="8">
        <v>18.420000000000002</v>
      </c>
      <c r="F154" s="7">
        <v>0</v>
      </c>
      <c r="G154" s="7">
        <v>0</v>
      </c>
      <c r="H154" s="7">
        <v>0</v>
      </c>
      <c r="I154" s="7">
        <v>0</v>
      </c>
      <c r="J154" s="9">
        <f t="shared" si="2"/>
        <v>99.94</v>
      </c>
      <c r="K154" s="7">
        <v>11124024</v>
      </c>
      <c r="L154" s="7" t="s">
        <v>393</v>
      </c>
      <c r="M154" s="7">
        <v>4989</v>
      </c>
      <c r="N154" s="7" t="s">
        <v>394</v>
      </c>
      <c r="O154" s="7" t="s">
        <v>284</v>
      </c>
      <c r="P154" s="7" t="s">
        <v>277</v>
      </c>
      <c r="Q154" s="7" t="s">
        <v>42</v>
      </c>
      <c r="R154" s="7" t="s">
        <v>139</v>
      </c>
      <c r="S154" s="30" t="s">
        <v>60</v>
      </c>
      <c r="T154" s="7">
        <v>27858</v>
      </c>
      <c r="U154" s="10">
        <v>45036</v>
      </c>
      <c r="V154" s="10">
        <v>45033</v>
      </c>
      <c r="W154" s="7" t="s">
        <v>130</v>
      </c>
      <c r="X154" s="7" t="s">
        <v>74</v>
      </c>
      <c r="Y154" s="7" t="s">
        <v>75</v>
      </c>
      <c r="Z154" s="10">
        <v>43858</v>
      </c>
      <c r="AA154" s="10">
        <v>44086</v>
      </c>
      <c r="AB154" s="7" t="s">
        <v>74</v>
      </c>
      <c r="AC154" s="7" t="s">
        <v>48</v>
      </c>
      <c r="AD154" s="7" t="s">
        <v>395</v>
      </c>
      <c r="AE154" s="7">
        <v>42</v>
      </c>
      <c r="AF154" s="7" t="s">
        <v>396</v>
      </c>
      <c r="AG154" s="7" t="s">
        <v>51</v>
      </c>
      <c r="AH154" s="11" t="s">
        <v>52</v>
      </c>
      <c r="AI154" s="12">
        <v>1</v>
      </c>
      <c r="AJ154" s="13">
        <v>101.48</v>
      </c>
      <c r="AK154" s="13">
        <v>81.260000000000005</v>
      </c>
      <c r="AL154" s="13">
        <v>35.270000000000003</v>
      </c>
      <c r="AN154" s="38"/>
    </row>
    <row r="155" spans="1:40" s="26" customFormat="1" x14ac:dyDescent="0.25">
      <c r="A155" s="19">
        <v>2020</v>
      </c>
      <c r="B155" s="19">
        <v>1</v>
      </c>
      <c r="C155" s="20">
        <v>70.94</v>
      </c>
      <c r="D155" s="20">
        <v>128.94</v>
      </c>
      <c r="E155" s="20">
        <v>36.840000000000003</v>
      </c>
      <c r="F155" s="19">
        <v>7.8683377553999998</v>
      </c>
      <c r="G155" s="19">
        <v>0</v>
      </c>
      <c r="H155" s="19">
        <v>0</v>
      </c>
      <c r="I155" s="19">
        <v>0</v>
      </c>
      <c r="J155" s="21">
        <f t="shared" si="2"/>
        <v>199.88</v>
      </c>
      <c r="K155" s="19">
        <v>10711269</v>
      </c>
      <c r="L155" s="19" t="s">
        <v>632</v>
      </c>
      <c r="M155" s="19" t="s">
        <v>633</v>
      </c>
      <c r="N155" s="19" t="s">
        <v>634</v>
      </c>
      <c r="O155" s="19" t="s">
        <v>215</v>
      </c>
      <c r="P155" s="19" t="s">
        <v>45</v>
      </c>
      <c r="Q155" s="19" t="s">
        <v>42</v>
      </c>
      <c r="R155" s="19" t="s">
        <v>45</v>
      </c>
      <c r="S155" s="31" t="s">
        <v>243</v>
      </c>
      <c r="T155" s="19">
        <v>27834</v>
      </c>
      <c r="U155" s="22">
        <v>44987</v>
      </c>
      <c r="V155" s="22">
        <v>44950</v>
      </c>
      <c r="W155" s="19" t="s">
        <v>421</v>
      </c>
      <c r="X155" s="19" t="s">
        <v>124</v>
      </c>
      <c r="Y155" s="19" t="s">
        <v>75</v>
      </c>
      <c r="Z155" s="22">
        <v>44013</v>
      </c>
      <c r="AA155" s="22">
        <v>44050</v>
      </c>
      <c r="AB155" s="19" t="s">
        <v>124</v>
      </c>
      <c r="AC155" s="19" t="s">
        <v>48</v>
      </c>
      <c r="AD155" s="19" t="s">
        <v>231</v>
      </c>
      <c r="AE155" s="19">
        <v>42</v>
      </c>
      <c r="AF155" s="19" t="s">
        <v>635</v>
      </c>
      <c r="AG155" s="19" t="s">
        <v>51</v>
      </c>
      <c r="AH155" s="23" t="s">
        <v>52</v>
      </c>
      <c r="AI155" s="24">
        <v>2</v>
      </c>
      <c r="AJ155" s="25">
        <v>71.936907548400001</v>
      </c>
      <c r="AK155" s="25">
        <v>85.498533340199998</v>
      </c>
      <c r="AL155" s="25">
        <v>24.429242633400001</v>
      </c>
      <c r="AM155" s="33" t="s">
        <v>2636</v>
      </c>
      <c r="AN155" s="27" t="s">
        <v>2639</v>
      </c>
    </row>
    <row r="156" spans="1:40" x14ac:dyDescent="0.25">
      <c r="A156" s="7">
        <v>2020</v>
      </c>
      <c r="B156" s="7">
        <v>0.4</v>
      </c>
      <c r="C156" s="8">
        <v>35.47</v>
      </c>
      <c r="D156" s="8">
        <v>64.47</v>
      </c>
      <c r="E156" s="8">
        <v>18.420000000000002</v>
      </c>
      <c r="F156" s="7">
        <v>5.8382913509999996</v>
      </c>
      <c r="G156" s="7">
        <v>0</v>
      </c>
      <c r="H156" s="7">
        <v>0</v>
      </c>
      <c r="I156" s="7">
        <v>0</v>
      </c>
      <c r="J156" s="9">
        <f t="shared" si="2"/>
        <v>99.94</v>
      </c>
      <c r="K156" s="7">
        <v>10686315</v>
      </c>
      <c r="L156" s="7" t="s">
        <v>776</v>
      </c>
      <c r="M156" s="7" t="s">
        <v>637</v>
      </c>
      <c r="N156" s="7">
        <v>48523103</v>
      </c>
      <c r="O156" s="7" t="s">
        <v>121</v>
      </c>
      <c r="P156" s="7" t="s">
        <v>41</v>
      </c>
      <c r="Q156" s="7">
        <v>1700</v>
      </c>
      <c r="R156" s="7" t="s">
        <v>122</v>
      </c>
      <c r="S156" s="30" t="s">
        <v>60</v>
      </c>
      <c r="T156" s="7">
        <v>27783</v>
      </c>
      <c r="U156" s="10">
        <v>44985</v>
      </c>
      <c r="V156" s="10">
        <v>44984</v>
      </c>
      <c r="W156" s="7" t="s">
        <v>123</v>
      </c>
      <c r="X156" s="7" t="s">
        <v>124</v>
      </c>
      <c r="Y156" s="7" t="s">
        <v>75</v>
      </c>
      <c r="Z156" s="10">
        <v>43724</v>
      </c>
      <c r="AA156" s="10">
        <v>44256</v>
      </c>
      <c r="AB156" s="7" t="s">
        <v>124</v>
      </c>
      <c r="AC156" s="7" t="s">
        <v>125</v>
      </c>
      <c r="AD156" s="7" t="s">
        <v>777</v>
      </c>
      <c r="AE156" s="7" t="s">
        <v>171</v>
      </c>
      <c r="AF156" s="7" t="s">
        <v>778</v>
      </c>
      <c r="AG156" s="7" t="s">
        <v>51</v>
      </c>
      <c r="AH156" s="11" t="s">
        <v>52</v>
      </c>
      <c r="AI156" s="12">
        <v>1</v>
      </c>
      <c r="AJ156" s="13">
        <v>39.860648008200002</v>
      </c>
      <c r="AK156" s="13">
        <v>5.0293254905999998</v>
      </c>
      <c r="AL156" s="13">
        <v>1.4347696392</v>
      </c>
      <c r="AN156" s="38"/>
    </row>
    <row r="157" spans="1:40" x14ac:dyDescent="0.25">
      <c r="A157" s="7">
        <v>2020</v>
      </c>
      <c r="B157" s="7">
        <v>1</v>
      </c>
      <c r="C157" s="8">
        <v>35.47</v>
      </c>
      <c r="D157" s="8">
        <v>64.47</v>
      </c>
      <c r="E157" s="8">
        <v>18.420000000000002</v>
      </c>
      <c r="F157" s="7">
        <v>0</v>
      </c>
      <c r="G157" s="7">
        <v>0</v>
      </c>
      <c r="H157" s="7">
        <v>0</v>
      </c>
      <c r="I157" s="7">
        <v>0</v>
      </c>
      <c r="J157" s="9">
        <f t="shared" si="2"/>
        <v>99.94</v>
      </c>
      <c r="K157" s="7">
        <v>10935833</v>
      </c>
      <c r="L157" s="7" t="s">
        <v>687</v>
      </c>
      <c r="M157" s="7">
        <v>7908</v>
      </c>
      <c r="N157" s="7" t="s">
        <v>688</v>
      </c>
      <c r="O157" s="7" t="s">
        <v>284</v>
      </c>
      <c r="P157" s="7" t="s">
        <v>277</v>
      </c>
      <c r="Q157" s="7" t="s">
        <v>42</v>
      </c>
      <c r="R157" s="7" t="s">
        <v>139</v>
      </c>
      <c r="S157" s="30" t="s">
        <v>60</v>
      </c>
      <c r="T157" s="7">
        <v>27596</v>
      </c>
      <c r="U157" s="10">
        <v>45013</v>
      </c>
      <c r="V157" s="10">
        <v>45009</v>
      </c>
      <c r="W157" s="7" t="s">
        <v>689</v>
      </c>
      <c r="X157" s="7" t="s">
        <v>74</v>
      </c>
      <c r="Y157" s="7" t="s">
        <v>75</v>
      </c>
      <c r="Z157" s="10">
        <v>44030</v>
      </c>
      <c r="AA157" s="10">
        <v>44134</v>
      </c>
      <c r="AB157" s="7" t="s">
        <v>74</v>
      </c>
      <c r="AC157" s="7" t="s">
        <v>48</v>
      </c>
      <c r="AD157" s="7" t="s">
        <v>690</v>
      </c>
      <c r="AE157" s="7">
        <v>42</v>
      </c>
      <c r="AF157" s="7" t="s">
        <v>691</v>
      </c>
      <c r="AG157" s="7" t="s">
        <v>51</v>
      </c>
      <c r="AH157" s="11" t="s">
        <v>52</v>
      </c>
      <c r="AI157" s="12">
        <v>1</v>
      </c>
      <c r="AJ157" s="13">
        <v>141.4</v>
      </c>
      <c r="AK157" s="13">
        <v>85.5</v>
      </c>
      <c r="AL157" s="13">
        <v>39.51</v>
      </c>
      <c r="AN157" s="38"/>
    </row>
    <row r="158" spans="1:40" x14ac:dyDescent="0.25">
      <c r="A158" s="7">
        <v>2021</v>
      </c>
      <c r="B158" s="7">
        <v>0.7</v>
      </c>
      <c r="C158" s="8">
        <v>35.47</v>
      </c>
      <c r="D158" s="8">
        <v>64.47</v>
      </c>
      <c r="E158" s="8">
        <v>18.420000000000002</v>
      </c>
      <c r="F158" s="7">
        <v>0</v>
      </c>
      <c r="G158" s="7">
        <v>0</v>
      </c>
      <c r="H158" s="7">
        <v>0</v>
      </c>
      <c r="I158" s="7">
        <v>0</v>
      </c>
      <c r="J158" s="9">
        <f t="shared" si="2"/>
        <v>99.94</v>
      </c>
      <c r="K158" s="7">
        <v>7836505</v>
      </c>
      <c r="L158" s="7" t="s">
        <v>1144</v>
      </c>
      <c r="M158" s="7">
        <v>8281</v>
      </c>
      <c r="N158" s="7" t="s">
        <v>1145</v>
      </c>
      <c r="O158" s="7" t="s">
        <v>284</v>
      </c>
      <c r="P158" s="7" t="s">
        <v>277</v>
      </c>
      <c r="Q158" s="7" t="s">
        <v>42</v>
      </c>
      <c r="R158" s="7" t="s">
        <v>139</v>
      </c>
      <c r="S158" s="30" t="s">
        <v>60</v>
      </c>
      <c r="T158" s="7">
        <v>27595</v>
      </c>
      <c r="U158" s="10">
        <v>45033</v>
      </c>
      <c r="V158" s="10">
        <v>45016</v>
      </c>
      <c r="W158" s="7" t="s">
        <v>430</v>
      </c>
      <c r="X158" s="7" t="s">
        <v>74</v>
      </c>
      <c r="Y158" s="7" t="s">
        <v>75</v>
      </c>
      <c r="Z158" s="10">
        <v>44182</v>
      </c>
      <c r="AA158" s="10">
        <v>44218</v>
      </c>
      <c r="AB158" s="7" t="s">
        <v>74</v>
      </c>
      <c r="AC158" s="7" t="s">
        <v>48</v>
      </c>
      <c r="AD158" s="7" t="s">
        <v>1146</v>
      </c>
      <c r="AE158" s="7">
        <v>42</v>
      </c>
      <c r="AF158" s="7" t="s">
        <v>1147</v>
      </c>
      <c r="AG158" s="7" t="s">
        <v>51</v>
      </c>
      <c r="AH158" s="11" t="s">
        <v>52</v>
      </c>
      <c r="AI158" s="12">
        <v>1</v>
      </c>
      <c r="AJ158" s="13">
        <v>98.63</v>
      </c>
      <c r="AK158" s="13">
        <v>93.27</v>
      </c>
      <c r="AL158" s="13">
        <v>47.28</v>
      </c>
      <c r="AN158" s="38"/>
    </row>
    <row r="159" spans="1:40" x14ac:dyDescent="0.25">
      <c r="A159" s="7">
        <v>2020</v>
      </c>
      <c r="B159" s="7">
        <v>0.9</v>
      </c>
      <c r="C159" s="8">
        <v>70.94</v>
      </c>
      <c r="D159" s="8">
        <v>128.94</v>
      </c>
      <c r="E159" s="8">
        <v>36.840000000000003</v>
      </c>
      <c r="F159" s="7">
        <v>0</v>
      </c>
      <c r="G159" s="7">
        <v>0</v>
      </c>
      <c r="H159" s="7">
        <v>0</v>
      </c>
      <c r="I159" s="7">
        <v>0</v>
      </c>
      <c r="J159" s="9">
        <f t="shared" si="2"/>
        <v>199.88</v>
      </c>
      <c r="K159" s="7">
        <v>10621025</v>
      </c>
      <c r="L159" s="7" t="s">
        <v>433</v>
      </c>
      <c r="M159" s="7">
        <v>9473</v>
      </c>
      <c r="N159" s="7">
        <v>12529805</v>
      </c>
      <c r="O159" s="7" t="s">
        <v>69</v>
      </c>
      <c r="P159" s="7" t="s">
        <v>70</v>
      </c>
      <c r="Q159" s="7" t="s">
        <v>42</v>
      </c>
      <c r="R159" s="7" t="s">
        <v>71</v>
      </c>
      <c r="S159" s="30" t="s">
        <v>94</v>
      </c>
      <c r="T159" s="7">
        <v>27588</v>
      </c>
      <c r="U159" s="10">
        <v>44978</v>
      </c>
      <c r="V159" s="10">
        <v>44974</v>
      </c>
      <c r="W159" s="7" t="s">
        <v>306</v>
      </c>
      <c r="X159" s="7" t="s">
        <v>74</v>
      </c>
      <c r="Y159" s="7" t="s">
        <v>75</v>
      </c>
      <c r="Z159" s="10">
        <v>43882</v>
      </c>
      <c r="AA159" s="10">
        <v>44032</v>
      </c>
      <c r="AB159" s="7" t="s">
        <v>124</v>
      </c>
      <c r="AC159" s="7" t="s">
        <v>48</v>
      </c>
      <c r="AD159" s="7" t="s">
        <v>434</v>
      </c>
      <c r="AE159" s="7">
        <v>42</v>
      </c>
      <c r="AF159" s="7" t="s">
        <v>435</v>
      </c>
      <c r="AG159" s="7" t="s">
        <v>51</v>
      </c>
      <c r="AH159" s="11" t="s">
        <v>52</v>
      </c>
      <c r="AI159" s="12">
        <v>2</v>
      </c>
      <c r="AJ159" s="13">
        <v>122.93</v>
      </c>
      <c r="AK159" s="13">
        <v>164.64</v>
      </c>
      <c r="AL159" s="13">
        <v>72.66</v>
      </c>
      <c r="AN159" s="38"/>
    </row>
    <row r="160" spans="1:40" s="26" customFormat="1" x14ac:dyDescent="0.25">
      <c r="A160" s="19">
        <v>2021</v>
      </c>
      <c r="B160" s="19">
        <v>0.6</v>
      </c>
      <c r="C160" s="20">
        <v>35.47</v>
      </c>
      <c r="D160" s="20">
        <v>64.47</v>
      </c>
      <c r="E160" s="20">
        <v>18.420000000000002</v>
      </c>
      <c r="F160" s="19">
        <v>0</v>
      </c>
      <c r="G160" s="19">
        <v>0</v>
      </c>
      <c r="H160" s="19">
        <v>0</v>
      </c>
      <c r="I160" s="19">
        <v>0</v>
      </c>
      <c r="J160" s="21">
        <f t="shared" si="2"/>
        <v>99.94</v>
      </c>
      <c r="K160" s="19">
        <v>7768889</v>
      </c>
      <c r="L160" s="19" t="s">
        <v>900</v>
      </c>
      <c r="M160" s="19">
        <v>8660</v>
      </c>
      <c r="N160" s="19">
        <v>39280701</v>
      </c>
      <c r="O160" s="19" t="s">
        <v>288</v>
      </c>
      <c r="P160" s="19" t="s">
        <v>41</v>
      </c>
      <c r="Q160" s="19" t="s">
        <v>42</v>
      </c>
      <c r="R160" s="19" t="s">
        <v>278</v>
      </c>
      <c r="S160" s="31" t="s">
        <v>842</v>
      </c>
      <c r="T160" s="19">
        <v>27577</v>
      </c>
      <c r="U160" s="22">
        <v>45026</v>
      </c>
      <c r="V160" s="22">
        <v>45023</v>
      </c>
      <c r="W160" s="19" t="s">
        <v>130</v>
      </c>
      <c r="X160" s="19" t="s">
        <v>74</v>
      </c>
      <c r="Y160" s="19" t="s">
        <v>75</v>
      </c>
      <c r="Z160" s="22">
        <v>44347</v>
      </c>
      <c r="AA160" s="22">
        <v>44387</v>
      </c>
      <c r="AB160" s="19" t="s">
        <v>74</v>
      </c>
      <c r="AC160" s="19" t="s">
        <v>48</v>
      </c>
      <c r="AD160" s="19" t="s">
        <v>901</v>
      </c>
      <c r="AE160" s="19">
        <v>42</v>
      </c>
      <c r="AF160" s="19" t="s">
        <v>902</v>
      </c>
      <c r="AG160" s="19" t="s">
        <v>51</v>
      </c>
      <c r="AH160" s="23" t="s">
        <v>52</v>
      </c>
      <c r="AI160" s="24">
        <v>1</v>
      </c>
      <c r="AJ160" s="25">
        <v>80.91</v>
      </c>
      <c r="AK160" s="25">
        <v>90.65</v>
      </c>
      <c r="AL160" s="25">
        <v>44.66</v>
      </c>
      <c r="AM160" s="33" t="s">
        <v>2636</v>
      </c>
      <c r="AN160" s="27" t="s">
        <v>2640</v>
      </c>
    </row>
    <row r="161" spans="1:40" x14ac:dyDescent="0.25">
      <c r="A161" s="7">
        <v>2019</v>
      </c>
      <c r="B161" s="7">
        <v>0.7</v>
      </c>
      <c r="C161" s="8">
        <v>35.47</v>
      </c>
      <c r="D161" s="8">
        <v>64.47</v>
      </c>
      <c r="E161" s="8">
        <v>18.420000000000002</v>
      </c>
      <c r="F161" s="7">
        <v>0</v>
      </c>
      <c r="G161" s="7">
        <v>0</v>
      </c>
      <c r="H161" s="7">
        <v>0</v>
      </c>
      <c r="I161" s="7">
        <v>0</v>
      </c>
      <c r="J161" s="9">
        <f t="shared" si="2"/>
        <v>99.94</v>
      </c>
      <c r="K161" s="7">
        <v>14260378</v>
      </c>
      <c r="L161" s="7" t="s">
        <v>191</v>
      </c>
      <c r="M161" s="7">
        <v>11508</v>
      </c>
      <c r="N161" s="7">
        <v>6178361</v>
      </c>
      <c r="O161" s="7" t="s">
        <v>69</v>
      </c>
      <c r="P161" s="7" t="s">
        <v>70</v>
      </c>
      <c r="Q161" s="7" t="s">
        <v>42</v>
      </c>
      <c r="R161" s="7" t="s">
        <v>71</v>
      </c>
      <c r="S161" s="30" t="s">
        <v>72</v>
      </c>
      <c r="T161" s="7">
        <v>27474</v>
      </c>
      <c r="U161" s="10">
        <v>45034</v>
      </c>
      <c r="V161" s="10">
        <v>45029</v>
      </c>
      <c r="W161" s="7" t="s">
        <v>192</v>
      </c>
      <c r="X161" s="7" t="s">
        <v>74</v>
      </c>
      <c r="Y161" s="7" t="s">
        <v>75</v>
      </c>
      <c r="Z161" s="10">
        <v>43741</v>
      </c>
      <c r="AA161" s="10">
        <v>43767</v>
      </c>
      <c r="AB161" s="7" t="s">
        <v>74</v>
      </c>
      <c r="AC161" s="7" t="s">
        <v>48</v>
      </c>
      <c r="AD161" s="7" t="s">
        <v>193</v>
      </c>
      <c r="AE161" s="7">
        <v>46</v>
      </c>
      <c r="AF161" s="7" t="s">
        <v>194</v>
      </c>
      <c r="AG161" s="7" t="s">
        <v>51</v>
      </c>
      <c r="AH161" s="11" t="s">
        <v>52</v>
      </c>
      <c r="AI161" s="12">
        <v>1</v>
      </c>
      <c r="AJ161" s="13">
        <v>67.45</v>
      </c>
      <c r="AK161" s="13">
        <v>64.39</v>
      </c>
      <c r="AL161" s="13">
        <v>18.399999999999999</v>
      </c>
      <c r="AN161" s="38"/>
    </row>
    <row r="162" spans="1:40" x14ac:dyDescent="0.25">
      <c r="A162" s="7">
        <v>2021</v>
      </c>
      <c r="B162" s="7">
        <v>0.5</v>
      </c>
      <c r="C162" s="8">
        <v>35.47</v>
      </c>
      <c r="D162" s="8">
        <v>64.47</v>
      </c>
      <c r="E162" s="8">
        <v>18.420000000000002</v>
      </c>
      <c r="F162" s="7">
        <v>0</v>
      </c>
      <c r="G162" s="7">
        <v>0</v>
      </c>
      <c r="H162" s="7">
        <v>0</v>
      </c>
      <c r="I162" s="7">
        <v>0</v>
      </c>
      <c r="J162" s="9">
        <f t="shared" si="2"/>
        <v>99.94</v>
      </c>
      <c r="K162" s="7">
        <v>7415309</v>
      </c>
      <c r="L162" s="7" t="s">
        <v>874</v>
      </c>
      <c r="M162" s="7">
        <v>4462</v>
      </c>
      <c r="N162" s="7">
        <v>11644702</v>
      </c>
      <c r="O162" s="7" t="s">
        <v>288</v>
      </c>
      <c r="P162" s="7" t="s">
        <v>41</v>
      </c>
      <c r="Q162" s="7" t="s">
        <v>42</v>
      </c>
      <c r="R162" s="7" t="s">
        <v>278</v>
      </c>
      <c r="S162" s="30" t="s">
        <v>44</v>
      </c>
      <c r="T162" s="7">
        <v>27421</v>
      </c>
      <c r="U162" s="10">
        <v>44994</v>
      </c>
      <c r="V162" s="10">
        <v>44992</v>
      </c>
      <c r="W162" s="7" t="s">
        <v>248</v>
      </c>
      <c r="X162" s="7" t="s">
        <v>74</v>
      </c>
      <c r="Y162" s="7" t="s">
        <v>75</v>
      </c>
      <c r="Z162" s="10">
        <v>44448</v>
      </c>
      <c r="AA162" s="10">
        <v>44469</v>
      </c>
      <c r="AB162" s="7" t="s">
        <v>74</v>
      </c>
      <c r="AC162" s="7" t="s">
        <v>48</v>
      </c>
      <c r="AD162" s="7" t="s">
        <v>875</v>
      </c>
      <c r="AE162" s="7">
        <v>42</v>
      </c>
      <c r="AF162" s="7" t="s">
        <v>876</v>
      </c>
      <c r="AG162" s="7" t="s">
        <v>51</v>
      </c>
      <c r="AH162" s="11" t="s">
        <v>52</v>
      </c>
      <c r="AI162" s="12">
        <v>1</v>
      </c>
      <c r="AJ162" s="13">
        <v>66.84</v>
      </c>
      <c r="AK162" s="13">
        <v>64.39</v>
      </c>
      <c r="AL162" s="13">
        <v>18.399999999999999</v>
      </c>
    </row>
    <row r="163" spans="1:40" x14ac:dyDescent="0.25">
      <c r="A163" s="7">
        <v>2022</v>
      </c>
      <c r="B163" s="7">
        <v>0.5</v>
      </c>
      <c r="C163" s="8">
        <v>35.47</v>
      </c>
      <c r="D163" s="8">
        <v>64.47</v>
      </c>
      <c r="E163" s="8">
        <v>18.420000000000002</v>
      </c>
      <c r="F163" s="7">
        <v>0</v>
      </c>
      <c r="G163" s="7">
        <v>0</v>
      </c>
      <c r="H163" s="7">
        <v>0</v>
      </c>
      <c r="I163" s="7">
        <v>0</v>
      </c>
      <c r="J163" s="9">
        <f t="shared" si="2"/>
        <v>99.94</v>
      </c>
      <c r="K163" s="7">
        <v>2901402</v>
      </c>
      <c r="L163" s="7" t="s">
        <v>1881</v>
      </c>
      <c r="M163" s="7">
        <v>8696</v>
      </c>
      <c r="N163" s="7">
        <v>7716507</v>
      </c>
      <c r="O163" s="7" t="s">
        <v>288</v>
      </c>
      <c r="P163" s="7" t="s">
        <v>41</v>
      </c>
      <c r="Q163" s="7" t="s">
        <v>42</v>
      </c>
      <c r="R163" s="7" t="s">
        <v>278</v>
      </c>
      <c r="S163" s="30" t="s">
        <v>44</v>
      </c>
      <c r="T163" s="7">
        <v>27387</v>
      </c>
      <c r="U163" s="10">
        <v>45013</v>
      </c>
      <c r="V163" s="10">
        <v>45012</v>
      </c>
      <c r="W163" s="7" t="s">
        <v>1882</v>
      </c>
      <c r="X163" s="7" t="s">
        <v>74</v>
      </c>
      <c r="Y163" s="7" t="s">
        <v>75</v>
      </c>
      <c r="Z163" s="10">
        <v>44568</v>
      </c>
      <c r="AA163" s="10">
        <v>44589</v>
      </c>
      <c r="AB163" s="7" t="s">
        <v>74</v>
      </c>
      <c r="AC163" s="7" t="s">
        <v>48</v>
      </c>
      <c r="AD163" s="7" t="s">
        <v>1883</v>
      </c>
      <c r="AE163" s="7">
        <v>42</v>
      </c>
      <c r="AF163" s="7" t="s">
        <v>1884</v>
      </c>
      <c r="AG163" s="7" t="s">
        <v>51</v>
      </c>
      <c r="AH163" s="11" t="s">
        <v>52</v>
      </c>
      <c r="AI163" s="12">
        <v>1</v>
      </c>
      <c r="AJ163" s="13">
        <v>69</v>
      </c>
      <c r="AK163" s="13">
        <v>87.34</v>
      </c>
      <c r="AL163" s="13">
        <v>41.35</v>
      </c>
    </row>
    <row r="164" spans="1:40" x14ac:dyDescent="0.25">
      <c r="A164" s="7">
        <v>2021</v>
      </c>
      <c r="B164" s="7">
        <v>0.5</v>
      </c>
      <c r="C164" s="8">
        <v>35.47</v>
      </c>
      <c r="D164" s="8">
        <v>64.47</v>
      </c>
      <c r="E164" s="8">
        <v>18.420000000000002</v>
      </c>
      <c r="F164" s="7">
        <v>0</v>
      </c>
      <c r="G164" s="7">
        <v>0</v>
      </c>
      <c r="H164" s="7">
        <v>0</v>
      </c>
      <c r="I164" s="7">
        <v>0</v>
      </c>
      <c r="J164" s="9">
        <f t="shared" si="2"/>
        <v>99.94</v>
      </c>
      <c r="K164" s="7">
        <v>7909112</v>
      </c>
      <c r="L164" s="7" t="s">
        <v>976</v>
      </c>
      <c r="M164" s="7">
        <v>8083</v>
      </c>
      <c r="N164" s="7">
        <v>1716872</v>
      </c>
      <c r="O164" s="7" t="s">
        <v>69</v>
      </c>
      <c r="P164" s="7" t="s">
        <v>70</v>
      </c>
      <c r="Q164" s="7" t="s">
        <v>42</v>
      </c>
      <c r="R164" s="7" t="s">
        <v>71</v>
      </c>
      <c r="S164" s="30" t="s">
        <v>72</v>
      </c>
      <c r="T164" s="7">
        <v>27339</v>
      </c>
      <c r="U164" s="10">
        <v>45040</v>
      </c>
      <c r="V164" s="10">
        <v>45036</v>
      </c>
      <c r="W164" s="7" t="s">
        <v>155</v>
      </c>
      <c r="X164" s="7" t="s">
        <v>74</v>
      </c>
      <c r="Y164" s="7" t="s">
        <v>75</v>
      </c>
      <c r="Z164" s="10">
        <v>44455</v>
      </c>
      <c r="AA164" s="10">
        <v>44466</v>
      </c>
      <c r="AB164" s="7" t="s">
        <v>74</v>
      </c>
      <c r="AC164" s="7" t="s">
        <v>48</v>
      </c>
      <c r="AD164" s="7" t="s">
        <v>977</v>
      </c>
      <c r="AE164" s="7">
        <v>42</v>
      </c>
      <c r="AF164" s="7" t="s">
        <v>978</v>
      </c>
      <c r="AG164" s="7" t="s">
        <v>51</v>
      </c>
      <c r="AH164" s="11" t="s">
        <v>52</v>
      </c>
      <c r="AI164" s="12">
        <v>1</v>
      </c>
      <c r="AJ164" s="13">
        <v>71.5</v>
      </c>
      <c r="AK164" s="13">
        <v>76.44</v>
      </c>
      <c r="AL164" s="13">
        <v>30.45</v>
      </c>
      <c r="AN164" s="38"/>
    </row>
    <row r="165" spans="1:40" x14ac:dyDescent="0.25">
      <c r="A165" s="7">
        <v>2020</v>
      </c>
      <c r="B165" s="7">
        <v>0.6</v>
      </c>
      <c r="C165" s="8">
        <v>35.47</v>
      </c>
      <c r="D165" s="8">
        <v>64.47</v>
      </c>
      <c r="E165" s="8">
        <v>18.420000000000002</v>
      </c>
      <c r="F165" s="7">
        <v>0</v>
      </c>
      <c r="G165" s="7">
        <v>0</v>
      </c>
      <c r="H165" s="7">
        <v>0</v>
      </c>
      <c r="I165" s="7">
        <v>0</v>
      </c>
      <c r="J165" s="9">
        <f t="shared" si="2"/>
        <v>99.94</v>
      </c>
      <c r="K165" s="7">
        <v>10912668</v>
      </c>
      <c r="L165" s="7" t="s">
        <v>821</v>
      </c>
      <c r="M165" s="7">
        <v>4871</v>
      </c>
      <c r="N165" s="7">
        <v>8640202</v>
      </c>
      <c r="O165" s="7" t="s">
        <v>284</v>
      </c>
      <c r="P165" s="7" t="s">
        <v>277</v>
      </c>
      <c r="Q165" s="7" t="s">
        <v>42</v>
      </c>
      <c r="R165" s="7" t="s">
        <v>139</v>
      </c>
      <c r="S165" s="30" t="s">
        <v>60</v>
      </c>
      <c r="T165" s="7">
        <v>27181</v>
      </c>
      <c r="U165" s="10">
        <v>45009</v>
      </c>
      <c r="V165" s="10">
        <v>45005</v>
      </c>
      <c r="W165" s="7" t="s">
        <v>130</v>
      </c>
      <c r="X165" s="7" t="s">
        <v>74</v>
      </c>
      <c r="Y165" s="7" t="s">
        <v>75</v>
      </c>
      <c r="Z165" s="10">
        <v>43742</v>
      </c>
      <c r="AA165" s="10">
        <v>44020</v>
      </c>
      <c r="AB165" s="7" t="s">
        <v>74</v>
      </c>
      <c r="AC165" s="7" t="s">
        <v>48</v>
      </c>
      <c r="AD165" s="7" t="s">
        <v>822</v>
      </c>
      <c r="AE165" s="7">
        <v>42</v>
      </c>
      <c r="AF165" s="7" t="s">
        <v>823</v>
      </c>
      <c r="AG165" s="7" t="s">
        <v>51</v>
      </c>
      <c r="AH165" s="11" t="s">
        <v>52</v>
      </c>
      <c r="AI165" s="12">
        <v>1</v>
      </c>
      <c r="AJ165" s="13">
        <v>93.06</v>
      </c>
      <c r="AK165" s="13">
        <v>80.02</v>
      </c>
      <c r="AL165" s="13">
        <v>34.03</v>
      </c>
      <c r="AN165" s="38"/>
    </row>
    <row r="166" spans="1:40" s="26" customFormat="1" x14ac:dyDescent="0.25">
      <c r="A166" s="19">
        <v>2021</v>
      </c>
      <c r="B166" s="19">
        <v>0.6</v>
      </c>
      <c r="C166" s="20">
        <v>35.47</v>
      </c>
      <c r="D166" s="20">
        <v>64.47</v>
      </c>
      <c r="E166" s="20">
        <v>18.420000000000002</v>
      </c>
      <c r="F166" s="19">
        <v>5.3498591333999999</v>
      </c>
      <c r="G166" s="19">
        <v>0</v>
      </c>
      <c r="H166" s="19">
        <v>0</v>
      </c>
      <c r="I166" s="19">
        <v>0</v>
      </c>
      <c r="J166" s="21">
        <f t="shared" si="2"/>
        <v>99.94</v>
      </c>
      <c r="K166" s="19">
        <v>7940438</v>
      </c>
      <c r="L166" s="19" t="s">
        <v>1294</v>
      </c>
      <c r="M166" s="19" t="s">
        <v>1295</v>
      </c>
      <c r="N166" s="19">
        <v>53364702</v>
      </c>
      <c r="O166" s="19" t="s">
        <v>415</v>
      </c>
      <c r="P166" s="19" t="s">
        <v>45</v>
      </c>
      <c r="Q166" s="19">
        <v>1552</v>
      </c>
      <c r="R166" s="19" t="s">
        <v>45</v>
      </c>
      <c r="S166" s="31" t="s">
        <v>842</v>
      </c>
      <c r="T166" s="19">
        <v>27140</v>
      </c>
      <c r="U166" s="22">
        <v>45042</v>
      </c>
      <c r="V166" s="22">
        <v>45042</v>
      </c>
      <c r="W166" s="19" t="s">
        <v>768</v>
      </c>
      <c r="X166" s="19" t="s">
        <v>124</v>
      </c>
      <c r="Y166" s="19" t="s">
        <v>75</v>
      </c>
      <c r="Z166" s="22">
        <v>44357</v>
      </c>
      <c r="AA166" s="22">
        <v>44399</v>
      </c>
      <c r="AB166" s="19" t="s">
        <v>124</v>
      </c>
      <c r="AC166" s="19" t="s">
        <v>48</v>
      </c>
      <c r="AD166" s="19" t="s">
        <v>1296</v>
      </c>
      <c r="AE166" s="19">
        <v>42</v>
      </c>
      <c r="AF166" s="19" t="s">
        <v>1297</v>
      </c>
      <c r="AG166" s="19" t="s">
        <v>51</v>
      </c>
      <c r="AH166" s="23" t="s">
        <v>52</v>
      </c>
      <c r="AI166" s="24">
        <v>1</v>
      </c>
      <c r="AJ166" s="25">
        <v>56.726823022200001</v>
      </c>
      <c r="AK166" s="25">
        <v>50.216937371999997</v>
      </c>
      <c r="AL166" s="25">
        <v>14.347696392</v>
      </c>
      <c r="AM166" s="33" t="s">
        <v>2636</v>
      </c>
      <c r="AN166" s="27" t="s">
        <v>2640</v>
      </c>
    </row>
    <row r="167" spans="1:40" x14ac:dyDescent="0.25">
      <c r="A167" s="7">
        <v>2020</v>
      </c>
      <c r="B167" s="7">
        <v>0.7</v>
      </c>
      <c r="C167" s="8">
        <v>35.47</v>
      </c>
      <c r="D167" s="8">
        <v>64.47</v>
      </c>
      <c r="E167" s="8">
        <v>18.420000000000002</v>
      </c>
      <c r="F167" s="7">
        <v>0</v>
      </c>
      <c r="G167" s="7">
        <v>0</v>
      </c>
      <c r="H167" s="7">
        <v>0</v>
      </c>
      <c r="I167" s="7">
        <v>0</v>
      </c>
      <c r="J167" s="9">
        <f t="shared" si="2"/>
        <v>99.94</v>
      </c>
      <c r="K167" s="7">
        <v>10952202</v>
      </c>
      <c r="L167" s="7" t="s">
        <v>429</v>
      </c>
      <c r="M167" s="7">
        <v>6412</v>
      </c>
      <c r="N167" s="7">
        <v>2203611</v>
      </c>
      <c r="O167" s="7" t="s">
        <v>415</v>
      </c>
      <c r="P167" s="7" t="s">
        <v>41</v>
      </c>
      <c r="Q167" s="7" t="s">
        <v>42</v>
      </c>
      <c r="R167" s="7" t="s">
        <v>278</v>
      </c>
      <c r="S167" s="30" t="s">
        <v>44</v>
      </c>
      <c r="T167" s="7">
        <v>27085</v>
      </c>
      <c r="U167" s="10">
        <v>45014</v>
      </c>
      <c r="V167" s="10">
        <v>45009</v>
      </c>
      <c r="W167" s="7" t="s">
        <v>430</v>
      </c>
      <c r="X167" s="7" t="s">
        <v>74</v>
      </c>
      <c r="Y167" s="7" t="s">
        <v>75</v>
      </c>
      <c r="Z167" s="10">
        <v>43875</v>
      </c>
      <c r="AA167" s="10">
        <v>44195</v>
      </c>
      <c r="AB167" s="7" t="s">
        <v>74</v>
      </c>
      <c r="AC167" s="7" t="s">
        <v>48</v>
      </c>
      <c r="AD167" s="7" t="s">
        <v>431</v>
      </c>
      <c r="AE167" s="7">
        <v>42</v>
      </c>
      <c r="AF167" s="7" t="s">
        <v>432</v>
      </c>
      <c r="AG167" s="7" t="s">
        <v>51</v>
      </c>
      <c r="AH167" s="11" t="s">
        <v>52</v>
      </c>
      <c r="AI167" s="12">
        <v>1</v>
      </c>
      <c r="AJ167" s="13">
        <v>68.430000000000007</v>
      </c>
      <c r="AK167" s="13">
        <v>64.39</v>
      </c>
      <c r="AL167" s="13">
        <v>18.399999999999999</v>
      </c>
    </row>
    <row r="168" spans="1:40" x14ac:dyDescent="0.25">
      <c r="A168" s="7">
        <v>2019</v>
      </c>
      <c r="B168" s="7">
        <v>0.5</v>
      </c>
      <c r="C168" s="8">
        <v>35.47</v>
      </c>
      <c r="D168" s="8">
        <v>64.47</v>
      </c>
      <c r="E168" s="8">
        <v>18.420000000000002</v>
      </c>
      <c r="F168" s="7">
        <v>0</v>
      </c>
      <c r="G168" s="7">
        <v>0</v>
      </c>
      <c r="H168" s="7">
        <v>0</v>
      </c>
      <c r="I168" s="7">
        <v>0</v>
      </c>
      <c r="J168" s="9">
        <f t="shared" si="2"/>
        <v>99.94</v>
      </c>
      <c r="K168" s="7">
        <v>13982246</v>
      </c>
      <c r="L168" s="7" t="s">
        <v>200</v>
      </c>
      <c r="M168" s="7">
        <v>6766</v>
      </c>
      <c r="N168" s="7">
        <v>6256251</v>
      </c>
      <c r="O168" s="7" t="s">
        <v>69</v>
      </c>
      <c r="P168" s="7" t="s">
        <v>70</v>
      </c>
      <c r="Q168" s="7" t="s">
        <v>42</v>
      </c>
      <c r="R168" s="7" t="s">
        <v>71</v>
      </c>
      <c r="S168" s="30" t="s">
        <v>101</v>
      </c>
      <c r="T168" s="7">
        <v>27047</v>
      </c>
      <c r="U168" s="10">
        <v>44981</v>
      </c>
      <c r="V168" s="10">
        <v>44970</v>
      </c>
      <c r="W168" s="7" t="s">
        <v>201</v>
      </c>
      <c r="X168" s="7" t="s">
        <v>74</v>
      </c>
      <c r="Y168" s="7" t="s">
        <v>75</v>
      </c>
      <c r="Z168" s="10">
        <v>43718</v>
      </c>
      <c r="AA168" s="10">
        <v>43966</v>
      </c>
      <c r="AB168" s="7" t="s">
        <v>74</v>
      </c>
      <c r="AC168" s="7" t="s">
        <v>48</v>
      </c>
      <c r="AD168" s="7" t="s">
        <v>202</v>
      </c>
      <c r="AE168" s="7">
        <v>42</v>
      </c>
      <c r="AF168" s="7" t="s">
        <v>203</v>
      </c>
      <c r="AG168" s="7" t="s">
        <v>51</v>
      </c>
      <c r="AH168" s="11" t="s">
        <v>52</v>
      </c>
      <c r="AI168" s="12">
        <v>1</v>
      </c>
      <c r="AJ168" s="13">
        <v>81.3</v>
      </c>
      <c r="AK168" s="13">
        <v>86.37</v>
      </c>
      <c r="AL168" s="13">
        <v>40.380000000000003</v>
      </c>
      <c r="AN168" s="38"/>
    </row>
    <row r="169" spans="1:40" x14ac:dyDescent="0.25">
      <c r="A169" s="7">
        <v>2020</v>
      </c>
      <c r="B169" s="7">
        <v>0.9</v>
      </c>
      <c r="C169" s="8">
        <v>35.47</v>
      </c>
      <c r="D169" s="8">
        <v>64.47</v>
      </c>
      <c r="E169" s="8">
        <v>18.420000000000002</v>
      </c>
      <c r="F169" s="7">
        <v>0</v>
      </c>
      <c r="G169" s="7">
        <v>0</v>
      </c>
      <c r="H169" s="7">
        <v>0</v>
      </c>
      <c r="I169" s="7">
        <v>0</v>
      </c>
      <c r="J169" s="9">
        <f t="shared" si="2"/>
        <v>99.94</v>
      </c>
      <c r="K169" s="7">
        <v>11062497</v>
      </c>
      <c r="L169" s="7" t="s">
        <v>356</v>
      </c>
      <c r="M169" s="7">
        <v>6739</v>
      </c>
      <c r="N169" s="7">
        <v>556113</v>
      </c>
      <c r="O169" s="7" t="s">
        <v>288</v>
      </c>
      <c r="P169" s="7" t="s">
        <v>41</v>
      </c>
      <c r="Q169" s="7" t="s">
        <v>42</v>
      </c>
      <c r="R169" s="7" t="s">
        <v>278</v>
      </c>
      <c r="S169" s="30" t="s">
        <v>44</v>
      </c>
      <c r="T169" s="7">
        <v>26939</v>
      </c>
      <c r="U169" s="10">
        <v>45028</v>
      </c>
      <c r="V169" s="10">
        <v>45028</v>
      </c>
      <c r="W169" s="7" t="s">
        <v>115</v>
      </c>
      <c r="X169" s="7" t="s">
        <v>74</v>
      </c>
      <c r="Y169" s="7" t="s">
        <v>75</v>
      </c>
      <c r="Z169" s="10">
        <v>44000</v>
      </c>
      <c r="AA169" s="10">
        <v>44035</v>
      </c>
      <c r="AB169" s="7" t="s">
        <v>74</v>
      </c>
      <c r="AC169" s="7" t="s">
        <v>48</v>
      </c>
      <c r="AD169" s="7" t="s">
        <v>357</v>
      </c>
      <c r="AE169" s="7">
        <v>42</v>
      </c>
      <c r="AF169" s="7" t="s">
        <v>358</v>
      </c>
      <c r="AG169" s="7" t="s">
        <v>51</v>
      </c>
      <c r="AH169" s="11" t="s">
        <v>52</v>
      </c>
      <c r="AI169" s="12">
        <v>1</v>
      </c>
      <c r="AJ169" s="13">
        <v>112.5</v>
      </c>
      <c r="AK169" s="13">
        <v>87.61</v>
      </c>
      <c r="AL169" s="13">
        <v>41.62</v>
      </c>
    </row>
    <row r="170" spans="1:40" x14ac:dyDescent="0.25">
      <c r="A170" s="7">
        <v>2021</v>
      </c>
      <c r="B170" s="7">
        <v>0.4</v>
      </c>
      <c r="C170" s="8">
        <v>35.47</v>
      </c>
      <c r="D170" s="8">
        <v>64.47</v>
      </c>
      <c r="E170" s="8">
        <v>18.420000000000002</v>
      </c>
      <c r="F170" s="7">
        <v>7.8836012622</v>
      </c>
      <c r="G170" s="7">
        <v>0</v>
      </c>
      <c r="H170" s="7">
        <v>0</v>
      </c>
      <c r="I170" s="7">
        <v>0</v>
      </c>
      <c r="J170" s="9">
        <f t="shared" si="2"/>
        <v>99.94</v>
      </c>
      <c r="K170" s="7">
        <v>7867472</v>
      </c>
      <c r="L170" s="7" t="s">
        <v>1043</v>
      </c>
      <c r="M170" s="7" t="s">
        <v>491</v>
      </c>
      <c r="N170" s="7">
        <v>10397402</v>
      </c>
      <c r="O170" s="7" t="s">
        <v>121</v>
      </c>
      <c r="P170" s="7" t="s">
        <v>41</v>
      </c>
      <c r="Q170" s="7">
        <v>1700</v>
      </c>
      <c r="R170" s="7" t="s">
        <v>122</v>
      </c>
      <c r="S170" s="30" t="s">
        <v>60</v>
      </c>
      <c r="T170" s="7">
        <v>26858</v>
      </c>
      <c r="U170" s="10">
        <v>45035</v>
      </c>
      <c r="V170" s="10">
        <v>45034</v>
      </c>
      <c r="W170" s="7" t="s">
        <v>318</v>
      </c>
      <c r="X170" s="7" t="s">
        <v>124</v>
      </c>
      <c r="Y170" s="7" t="s">
        <v>75</v>
      </c>
      <c r="Z170" s="10">
        <v>44226</v>
      </c>
      <c r="AA170" s="10">
        <v>44300</v>
      </c>
      <c r="AB170" s="7" t="s">
        <v>124</v>
      </c>
      <c r="AC170" s="7" t="s">
        <v>125</v>
      </c>
      <c r="AD170" s="7" t="s">
        <v>1422</v>
      </c>
      <c r="AE170" s="7">
        <v>30</v>
      </c>
      <c r="AF170" s="7" t="s">
        <v>1423</v>
      </c>
      <c r="AG170" s="7" t="s">
        <v>51</v>
      </c>
      <c r="AH170" s="11" t="s">
        <v>52</v>
      </c>
      <c r="AI170" s="12">
        <v>1</v>
      </c>
      <c r="AJ170" s="13">
        <v>47.576350695599999</v>
      </c>
      <c r="AK170" s="13">
        <v>5.0293254905999998</v>
      </c>
      <c r="AL170" s="13">
        <v>1.4347696392</v>
      </c>
      <c r="AN170" s="38"/>
    </row>
    <row r="171" spans="1:40" s="26" customFormat="1" x14ac:dyDescent="0.25">
      <c r="A171" s="19">
        <v>2021</v>
      </c>
      <c r="B171" s="19">
        <v>0.6</v>
      </c>
      <c r="C171" s="20">
        <v>35.47</v>
      </c>
      <c r="D171" s="20">
        <v>64.47</v>
      </c>
      <c r="E171" s="20">
        <v>18.420000000000002</v>
      </c>
      <c r="F171" s="19">
        <v>0</v>
      </c>
      <c r="G171" s="19">
        <v>0</v>
      </c>
      <c r="H171" s="19">
        <v>0</v>
      </c>
      <c r="I171" s="19">
        <v>0</v>
      </c>
      <c r="J171" s="21">
        <f t="shared" si="2"/>
        <v>99.94</v>
      </c>
      <c r="K171" s="19">
        <v>7377683</v>
      </c>
      <c r="L171" s="19" t="s">
        <v>1560</v>
      </c>
      <c r="M171" s="19">
        <v>20645</v>
      </c>
      <c r="N171" s="19">
        <v>60871401</v>
      </c>
      <c r="O171" s="19" t="s">
        <v>288</v>
      </c>
      <c r="P171" s="19" t="s">
        <v>41</v>
      </c>
      <c r="Q171" s="19" t="s">
        <v>42</v>
      </c>
      <c r="R171" s="19" t="s">
        <v>278</v>
      </c>
      <c r="S171" s="31" t="s">
        <v>842</v>
      </c>
      <c r="T171" s="19">
        <v>26743</v>
      </c>
      <c r="U171" s="22">
        <v>44991</v>
      </c>
      <c r="V171" s="22">
        <v>44987</v>
      </c>
      <c r="W171" s="19" t="s">
        <v>95</v>
      </c>
      <c r="X171" s="19" t="s">
        <v>74</v>
      </c>
      <c r="Y171" s="19" t="s">
        <v>75</v>
      </c>
      <c r="Z171" s="22">
        <v>44365</v>
      </c>
      <c r="AA171" s="22">
        <v>44408</v>
      </c>
      <c r="AB171" s="19" t="s">
        <v>74</v>
      </c>
      <c r="AC171" s="19" t="s">
        <v>48</v>
      </c>
      <c r="AD171" s="19" t="s">
        <v>1561</v>
      </c>
      <c r="AE171" s="19">
        <v>42</v>
      </c>
      <c r="AF171" s="19" t="s">
        <v>1562</v>
      </c>
      <c r="AG171" s="19" t="s">
        <v>51</v>
      </c>
      <c r="AH171" s="23" t="s">
        <v>52</v>
      </c>
      <c r="AI171" s="24">
        <v>1</v>
      </c>
      <c r="AJ171" s="25">
        <v>85.02</v>
      </c>
      <c r="AK171" s="25">
        <v>83.33</v>
      </c>
      <c r="AL171" s="25">
        <v>37.340000000000003</v>
      </c>
      <c r="AM171" s="33" t="s">
        <v>2636</v>
      </c>
      <c r="AN171" s="27" t="s">
        <v>2640</v>
      </c>
    </row>
    <row r="172" spans="1:40" x14ac:dyDescent="0.25">
      <c r="A172" s="7">
        <v>2020</v>
      </c>
      <c r="B172" s="7">
        <v>0.4</v>
      </c>
      <c r="C172" s="8">
        <v>35.47</v>
      </c>
      <c r="D172" s="8">
        <v>64.47</v>
      </c>
      <c r="E172" s="8">
        <v>18.420000000000002</v>
      </c>
      <c r="F172" s="7">
        <v>0</v>
      </c>
      <c r="G172" s="7">
        <v>0</v>
      </c>
      <c r="H172" s="7">
        <v>0</v>
      </c>
      <c r="I172" s="7">
        <v>0</v>
      </c>
      <c r="J172" s="9">
        <f t="shared" si="2"/>
        <v>99.94</v>
      </c>
      <c r="K172" s="7">
        <v>11021586</v>
      </c>
      <c r="L172" s="7" t="s">
        <v>597</v>
      </c>
      <c r="M172" s="7">
        <v>2694</v>
      </c>
      <c r="N172" s="7">
        <v>5650751</v>
      </c>
      <c r="O172" s="7" t="s">
        <v>284</v>
      </c>
      <c r="P172" s="7" t="s">
        <v>277</v>
      </c>
      <c r="Q172" s="7" t="s">
        <v>42</v>
      </c>
      <c r="R172" s="7" t="s">
        <v>139</v>
      </c>
      <c r="S172" s="30" t="s">
        <v>60</v>
      </c>
      <c r="T172" s="7">
        <v>26696</v>
      </c>
      <c r="U172" s="10">
        <v>45022</v>
      </c>
      <c r="V172" s="10">
        <v>45022</v>
      </c>
      <c r="W172" s="7" t="s">
        <v>289</v>
      </c>
      <c r="X172" s="7" t="s">
        <v>74</v>
      </c>
      <c r="Y172" s="7" t="s">
        <v>75</v>
      </c>
      <c r="Z172" s="10">
        <v>43998</v>
      </c>
      <c r="AA172" s="10">
        <v>44011</v>
      </c>
      <c r="AB172" s="7" t="s">
        <v>74</v>
      </c>
      <c r="AC172" s="7" t="s">
        <v>48</v>
      </c>
      <c r="AD172" s="7" t="s">
        <v>598</v>
      </c>
      <c r="AE172" s="7">
        <v>42</v>
      </c>
      <c r="AF172" s="7" t="s">
        <v>599</v>
      </c>
      <c r="AG172" s="7" t="s">
        <v>51</v>
      </c>
      <c r="AH172" s="11" t="s">
        <v>52</v>
      </c>
      <c r="AI172" s="12">
        <v>1</v>
      </c>
      <c r="AJ172" s="13">
        <v>52.47</v>
      </c>
      <c r="AK172" s="13">
        <v>79.52</v>
      </c>
      <c r="AL172" s="13">
        <v>33.53</v>
      </c>
      <c r="AN172" s="38"/>
    </row>
    <row r="173" spans="1:40" x14ac:dyDescent="0.25">
      <c r="A173" s="7">
        <v>2020</v>
      </c>
      <c r="B173" s="7">
        <v>1.2</v>
      </c>
      <c r="C173" s="8">
        <v>70.94</v>
      </c>
      <c r="D173" s="8">
        <v>128.94</v>
      </c>
      <c r="E173" s="8">
        <v>36.840000000000003</v>
      </c>
      <c r="F173" s="7">
        <v>0</v>
      </c>
      <c r="G173" s="7">
        <v>0</v>
      </c>
      <c r="H173" s="7">
        <v>0</v>
      </c>
      <c r="I173" s="7">
        <v>0</v>
      </c>
      <c r="J173" s="9">
        <f t="shared" si="2"/>
        <v>199.88</v>
      </c>
      <c r="K173" s="7">
        <v>11137206</v>
      </c>
      <c r="L173" s="7" t="s">
        <v>698</v>
      </c>
      <c r="M173" s="7">
        <v>11325</v>
      </c>
      <c r="N173" s="7" t="s">
        <v>699</v>
      </c>
      <c r="O173" s="7" t="s">
        <v>69</v>
      </c>
      <c r="P173" s="7" t="s">
        <v>70</v>
      </c>
      <c r="Q173" s="7" t="s">
        <v>42</v>
      </c>
      <c r="R173" s="7" t="s">
        <v>71</v>
      </c>
      <c r="S173" s="30" t="s">
        <v>72</v>
      </c>
      <c r="T173" s="7">
        <v>26617</v>
      </c>
      <c r="U173" s="10">
        <v>45037</v>
      </c>
      <c r="V173" s="10">
        <v>45007</v>
      </c>
      <c r="W173" s="7" t="s">
        <v>130</v>
      </c>
      <c r="X173" s="7" t="s">
        <v>74</v>
      </c>
      <c r="Y173" s="7" t="s">
        <v>75</v>
      </c>
      <c r="Z173" s="10">
        <v>44114</v>
      </c>
      <c r="AA173" s="10">
        <v>44150</v>
      </c>
      <c r="AB173" s="7" t="s">
        <v>74</v>
      </c>
      <c r="AC173" s="7" t="s">
        <v>48</v>
      </c>
      <c r="AD173" s="7" t="s">
        <v>700</v>
      </c>
      <c r="AE173" s="7">
        <v>42</v>
      </c>
      <c r="AF173" s="7" t="s">
        <v>701</v>
      </c>
      <c r="AG173" s="7" t="s">
        <v>51</v>
      </c>
      <c r="AH173" s="11" t="s">
        <v>52</v>
      </c>
      <c r="AI173" s="12">
        <v>2</v>
      </c>
      <c r="AJ173" s="13">
        <v>224</v>
      </c>
      <c r="AK173" s="13">
        <v>200.52</v>
      </c>
      <c r="AL173" s="13">
        <v>108.54</v>
      </c>
      <c r="AN173" s="38"/>
    </row>
    <row r="174" spans="1:40" x14ac:dyDescent="0.25">
      <c r="A174" s="7">
        <v>2018</v>
      </c>
      <c r="B174" s="7">
        <v>0.5</v>
      </c>
      <c r="C174" s="8">
        <v>70.94</v>
      </c>
      <c r="D174" s="8">
        <v>128.94</v>
      </c>
      <c r="E174" s="8">
        <v>36.840000000000003</v>
      </c>
      <c r="F174" s="7">
        <v>12.920017440000001</v>
      </c>
      <c r="G174" s="7">
        <v>0</v>
      </c>
      <c r="H174" s="7">
        <v>0</v>
      </c>
      <c r="I174" s="7">
        <v>0</v>
      </c>
      <c r="J174" s="9">
        <f t="shared" si="2"/>
        <v>199.88</v>
      </c>
      <c r="K174" s="7">
        <v>17282707</v>
      </c>
      <c r="L174" s="7" t="s">
        <v>78</v>
      </c>
      <c r="M174" s="7">
        <v>10200</v>
      </c>
      <c r="N174" s="7" t="s">
        <v>79</v>
      </c>
      <c r="O174" s="7" t="s">
        <v>40</v>
      </c>
      <c r="P174" s="7" t="s">
        <v>41</v>
      </c>
      <c r="Q174" s="7" t="s">
        <v>42</v>
      </c>
      <c r="R174" s="7" t="s">
        <v>43</v>
      </c>
      <c r="S174" s="30" t="s">
        <v>60</v>
      </c>
      <c r="T174" s="7">
        <v>26501</v>
      </c>
      <c r="U174" s="10">
        <v>45042</v>
      </c>
      <c r="V174" s="10">
        <v>45041</v>
      </c>
      <c r="W174" s="7" t="s">
        <v>80</v>
      </c>
      <c r="X174" s="7" t="s">
        <v>81</v>
      </c>
      <c r="Y174" s="7" t="s">
        <v>80</v>
      </c>
      <c r="Z174" s="10">
        <v>43259</v>
      </c>
      <c r="AA174" s="10">
        <v>43982</v>
      </c>
      <c r="AB174" s="7" t="s">
        <v>81</v>
      </c>
      <c r="AC174" s="7" t="s">
        <v>48</v>
      </c>
      <c r="AD174" s="7" t="s">
        <v>82</v>
      </c>
      <c r="AE174" s="7">
        <v>42</v>
      </c>
      <c r="AF174" s="7" t="s">
        <v>83</v>
      </c>
      <c r="AG174" s="7"/>
      <c r="AH174" s="11" t="s">
        <v>45</v>
      </c>
      <c r="AI174" s="12">
        <v>2</v>
      </c>
      <c r="AJ174" s="13">
        <v>7.3409190000000004</v>
      </c>
      <c r="AK174" s="13">
        <v>54.293436923999998</v>
      </c>
      <c r="AL174" s="13">
        <v>0</v>
      </c>
      <c r="AN174" s="38"/>
    </row>
    <row r="175" spans="1:40" s="26" customFormat="1" x14ac:dyDescent="0.25">
      <c r="A175" s="19">
        <v>2021</v>
      </c>
      <c r="B175" s="19">
        <v>0.4</v>
      </c>
      <c r="C175" s="20">
        <v>35.47</v>
      </c>
      <c r="D175" s="20">
        <v>64.47</v>
      </c>
      <c r="E175" s="20">
        <v>18.420000000000002</v>
      </c>
      <c r="F175" s="19">
        <v>0</v>
      </c>
      <c r="G175" s="19">
        <v>0</v>
      </c>
      <c r="H175" s="19">
        <v>0</v>
      </c>
      <c r="I175" s="19">
        <v>0</v>
      </c>
      <c r="J175" s="21">
        <f t="shared" si="2"/>
        <v>99.94</v>
      </c>
      <c r="K175" s="19">
        <v>7082399</v>
      </c>
      <c r="L175" s="19" t="s">
        <v>1494</v>
      </c>
      <c r="M175" s="19">
        <v>4809</v>
      </c>
      <c r="N175" s="19">
        <v>15783701</v>
      </c>
      <c r="O175" s="19" t="s">
        <v>288</v>
      </c>
      <c r="P175" s="19" t="s">
        <v>41</v>
      </c>
      <c r="Q175" s="19" t="s">
        <v>42</v>
      </c>
      <c r="R175" s="19" t="s">
        <v>278</v>
      </c>
      <c r="S175" s="31" t="s">
        <v>842</v>
      </c>
      <c r="T175" s="19">
        <v>26471</v>
      </c>
      <c r="U175" s="22">
        <v>44964</v>
      </c>
      <c r="V175" s="22">
        <v>44963</v>
      </c>
      <c r="W175" s="19" t="s">
        <v>130</v>
      </c>
      <c r="X175" s="19" t="s">
        <v>74</v>
      </c>
      <c r="Y175" s="19" t="s">
        <v>75</v>
      </c>
      <c r="Z175" s="22">
        <v>44181</v>
      </c>
      <c r="AA175" s="22">
        <v>44238</v>
      </c>
      <c r="AB175" s="19" t="s">
        <v>74</v>
      </c>
      <c r="AC175" s="19" t="s">
        <v>48</v>
      </c>
      <c r="AD175" s="19" t="s">
        <v>1495</v>
      </c>
      <c r="AE175" s="19">
        <v>42</v>
      </c>
      <c r="AF175" s="19" t="s">
        <v>1496</v>
      </c>
      <c r="AG175" s="19" t="s">
        <v>51</v>
      </c>
      <c r="AH175" s="23" t="s">
        <v>52</v>
      </c>
      <c r="AI175" s="24">
        <v>1</v>
      </c>
      <c r="AJ175" s="25">
        <v>72.400000000000006</v>
      </c>
      <c r="AK175" s="25">
        <v>93.77</v>
      </c>
      <c r="AL175" s="25">
        <v>47.78</v>
      </c>
      <c r="AM175" s="33" t="s">
        <v>2636</v>
      </c>
      <c r="AN175" s="27" t="s">
        <v>2640</v>
      </c>
    </row>
    <row r="176" spans="1:40" x14ac:dyDescent="0.25">
      <c r="A176" s="7">
        <v>2020</v>
      </c>
      <c r="B176" s="7">
        <v>0.6</v>
      </c>
      <c r="C176" s="8">
        <v>70.94</v>
      </c>
      <c r="D176" s="8">
        <v>128.94</v>
      </c>
      <c r="E176" s="8">
        <v>36.840000000000003</v>
      </c>
      <c r="F176" s="7">
        <v>20.475994372199999</v>
      </c>
      <c r="G176" s="7">
        <v>0</v>
      </c>
      <c r="H176" s="7">
        <v>0</v>
      </c>
      <c r="I176" s="7">
        <v>0</v>
      </c>
      <c r="J176" s="9">
        <f t="shared" si="2"/>
        <v>199.88</v>
      </c>
      <c r="K176" s="7">
        <v>10665687</v>
      </c>
      <c r="L176" s="7" t="s">
        <v>494</v>
      </c>
      <c r="M176" s="7" t="s">
        <v>169</v>
      </c>
      <c r="N176" s="7">
        <v>2461603</v>
      </c>
      <c r="O176" s="7" t="s">
        <v>385</v>
      </c>
      <c r="P176" s="7" t="s">
        <v>45</v>
      </c>
      <c r="Q176" s="7" t="s">
        <v>42</v>
      </c>
      <c r="R176" s="7" t="s">
        <v>45</v>
      </c>
      <c r="S176" s="30" t="s">
        <v>60</v>
      </c>
      <c r="T176" s="7">
        <v>26405</v>
      </c>
      <c r="U176" s="10">
        <v>44984</v>
      </c>
      <c r="V176" s="10">
        <v>44973</v>
      </c>
      <c r="W176" s="7" t="s">
        <v>123</v>
      </c>
      <c r="X176" s="7" t="s">
        <v>124</v>
      </c>
      <c r="Y176" s="7" t="s">
        <v>75</v>
      </c>
      <c r="Z176" s="10">
        <v>43837</v>
      </c>
      <c r="AA176" s="10">
        <v>44104</v>
      </c>
      <c r="AB176" s="7" t="s">
        <v>124</v>
      </c>
      <c r="AC176" s="7" t="s">
        <v>125</v>
      </c>
      <c r="AD176" s="7" t="s">
        <v>495</v>
      </c>
      <c r="AE176" s="7" t="s">
        <v>171</v>
      </c>
      <c r="AF176" s="7" t="s">
        <v>496</v>
      </c>
      <c r="AG176" s="7" t="s">
        <v>51</v>
      </c>
      <c r="AH176" s="11" t="s">
        <v>52</v>
      </c>
      <c r="AI176" s="12">
        <v>2</v>
      </c>
      <c r="AJ176" s="13">
        <v>57.085515432000001</v>
      </c>
      <c r="AK176" s="13">
        <v>100.43387474399999</v>
      </c>
      <c r="AL176" s="13">
        <v>28.695392783999999</v>
      </c>
      <c r="AN176" s="38"/>
    </row>
    <row r="177" spans="1:40" x14ac:dyDescent="0.25">
      <c r="A177" s="7">
        <v>2021</v>
      </c>
      <c r="B177" s="7">
        <v>0.5</v>
      </c>
      <c r="C177" s="8">
        <v>35.47</v>
      </c>
      <c r="D177" s="8">
        <v>64.47</v>
      </c>
      <c r="E177" s="8">
        <v>18.420000000000002</v>
      </c>
      <c r="F177" s="7">
        <v>0</v>
      </c>
      <c r="G177" s="7">
        <v>0</v>
      </c>
      <c r="H177" s="7">
        <v>0</v>
      </c>
      <c r="I177" s="7">
        <v>0</v>
      </c>
      <c r="J177" s="9">
        <f t="shared" si="2"/>
        <v>99.94</v>
      </c>
      <c r="K177" s="7">
        <v>7462103</v>
      </c>
      <c r="L177" s="7" t="s">
        <v>860</v>
      </c>
      <c r="M177" s="7">
        <v>6042</v>
      </c>
      <c r="N177" s="7" t="s">
        <v>861</v>
      </c>
      <c r="O177" s="7" t="s">
        <v>288</v>
      </c>
      <c r="P177" s="7" t="s">
        <v>41</v>
      </c>
      <c r="Q177" s="7" t="s">
        <v>42</v>
      </c>
      <c r="R177" s="7" t="s">
        <v>278</v>
      </c>
      <c r="S177" s="30" t="s">
        <v>44</v>
      </c>
      <c r="T177" s="7">
        <v>26380</v>
      </c>
      <c r="U177" s="10">
        <v>44998</v>
      </c>
      <c r="V177" s="10">
        <v>44994</v>
      </c>
      <c r="W177" s="7" t="s">
        <v>248</v>
      </c>
      <c r="X177" s="7" t="s">
        <v>74</v>
      </c>
      <c r="Y177" s="7" t="s">
        <v>75</v>
      </c>
      <c r="Z177" s="10">
        <v>44243</v>
      </c>
      <c r="AA177" s="10">
        <v>44281</v>
      </c>
      <c r="AB177" s="7" t="s">
        <v>74</v>
      </c>
      <c r="AC177" s="7" t="s">
        <v>48</v>
      </c>
      <c r="AD177" s="7" t="s">
        <v>862</v>
      </c>
      <c r="AE177" s="7">
        <v>42</v>
      </c>
      <c r="AF177" s="7" t="s">
        <v>863</v>
      </c>
      <c r="AG177" s="7" t="s">
        <v>51</v>
      </c>
      <c r="AH177" s="11" t="s">
        <v>52</v>
      </c>
      <c r="AI177" s="12">
        <v>1</v>
      </c>
      <c r="AJ177" s="13">
        <v>85</v>
      </c>
      <c r="AK177" s="13">
        <v>109.69</v>
      </c>
      <c r="AL177" s="13">
        <v>63.7</v>
      </c>
    </row>
    <row r="178" spans="1:40" s="26" customFormat="1" x14ac:dyDescent="0.25">
      <c r="A178" s="19">
        <v>2021</v>
      </c>
      <c r="B178" s="19">
        <v>0.4</v>
      </c>
      <c r="C178" s="20">
        <v>35.47</v>
      </c>
      <c r="D178" s="20">
        <v>64.47</v>
      </c>
      <c r="E178" s="20">
        <v>18.420000000000002</v>
      </c>
      <c r="F178" s="19">
        <v>0</v>
      </c>
      <c r="G178" s="19">
        <v>0</v>
      </c>
      <c r="H178" s="19">
        <v>0</v>
      </c>
      <c r="I178" s="19">
        <v>0</v>
      </c>
      <c r="J178" s="21">
        <f t="shared" si="2"/>
        <v>99.94</v>
      </c>
      <c r="K178" s="19">
        <v>7967143</v>
      </c>
      <c r="L178" s="19" t="s">
        <v>1301</v>
      </c>
      <c r="M178" s="19">
        <v>4984</v>
      </c>
      <c r="N178" s="19">
        <v>24879701</v>
      </c>
      <c r="O178" s="19" t="s">
        <v>288</v>
      </c>
      <c r="P178" s="19" t="s">
        <v>41</v>
      </c>
      <c r="Q178" s="19" t="s">
        <v>42</v>
      </c>
      <c r="R178" s="19" t="s">
        <v>278</v>
      </c>
      <c r="S178" s="31" t="s">
        <v>842</v>
      </c>
      <c r="T178" s="19">
        <v>26199</v>
      </c>
      <c r="U178" s="22">
        <v>45044</v>
      </c>
      <c r="V178" s="22">
        <v>45043</v>
      </c>
      <c r="W178" s="19" t="s">
        <v>130</v>
      </c>
      <c r="X178" s="19" t="s">
        <v>74</v>
      </c>
      <c r="Y178" s="19" t="s">
        <v>75</v>
      </c>
      <c r="Z178" s="22">
        <v>44551</v>
      </c>
      <c r="AA178" s="22">
        <v>44588</v>
      </c>
      <c r="AB178" s="19" t="s">
        <v>74</v>
      </c>
      <c r="AC178" s="19" t="s">
        <v>48</v>
      </c>
      <c r="AD178" s="19" t="s">
        <v>1302</v>
      </c>
      <c r="AE178" s="19">
        <v>42</v>
      </c>
      <c r="AF178" s="19" t="s">
        <v>1303</v>
      </c>
      <c r="AG178" s="19" t="s">
        <v>51</v>
      </c>
      <c r="AH178" s="23" t="s">
        <v>52</v>
      </c>
      <c r="AI178" s="24">
        <v>1</v>
      </c>
      <c r="AJ178" s="25">
        <v>42.71</v>
      </c>
      <c r="AK178" s="25">
        <v>86.92</v>
      </c>
      <c r="AL178" s="25">
        <v>40.93</v>
      </c>
      <c r="AM178" s="33" t="s">
        <v>2636</v>
      </c>
      <c r="AN178" s="27" t="s">
        <v>2640</v>
      </c>
    </row>
    <row r="179" spans="1:40" x14ac:dyDescent="0.25">
      <c r="A179" s="7">
        <v>2020</v>
      </c>
      <c r="B179" s="7">
        <v>0.4</v>
      </c>
      <c r="C179" s="8">
        <v>35.47</v>
      </c>
      <c r="D179" s="8">
        <v>64.47</v>
      </c>
      <c r="E179" s="8">
        <v>18.420000000000002</v>
      </c>
      <c r="F179" s="7">
        <v>5.7696055704000004</v>
      </c>
      <c r="G179" s="7">
        <v>0</v>
      </c>
      <c r="H179" s="7">
        <v>0</v>
      </c>
      <c r="I179" s="7">
        <v>0</v>
      </c>
      <c r="J179" s="9">
        <f t="shared" si="2"/>
        <v>99.94</v>
      </c>
      <c r="K179" s="7">
        <v>10846087</v>
      </c>
      <c r="L179" s="7" t="s">
        <v>335</v>
      </c>
      <c r="M179" s="7" t="s">
        <v>336</v>
      </c>
      <c r="N179" s="7">
        <v>48004803</v>
      </c>
      <c r="O179" s="7" t="s">
        <v>121</v>
      </c>
      <c r="P179" s="7" t="s">
        <v>41</v>
      </c>
      <c r="Q179" s="7">
        <v>1700</v>
      </c>
      <c r="R179" s="7" t="s">
        <v>122</v>
      </c>
      <c r="S179" s="30" t="s">
        <v>60</v>
      </c>
      <c r="T179" s="7">
        <v>26177</v>
      </c>
      <c r="U179" s="10">
        <v>45001</v>
      </c>
      <c r="V179" s="10">
        <v>44998</v>
      </c>
      <c r="W179" s="7" t="s">
        <v>123</v>
      </c>
      <c r="X179" s="7" t="s">
        <v>124</v>
      </c>
      <c r="Y179" s="7" t="s">
        <v>75</v>
      </c>
      <c r="Z179" s="10">
        <v>44097</v>
      </c>
      <c r="AA179" s="10">
        <v>44155</v>
      </c>
      <c r="AB179" s="7" t="s">
        <v>124</v>
      </c>
      <c r="AC179" s="7" t="s">
        <v>125</v>
      </c>
      <c r="AD179" s="7" t="s">
        <v>337</v>
      </c>
      <c r="AE179" s="7" t="s">
        <v>171</v>
      </c>
      <c r="AF179" s="7" t="s">
        <v>338</v>
      </c>
      <c r="AG179" s="7" t="s">
        <v>51</v>
      </c>
      <c r="AH179" s="11" t="s">
        <v>52</v>
      </c>
      <c r="AI179" s="12">
        <v>1</v>
      </c>
      <c r="AJ179" s="13">
        <v>39.372215790600002</v>
      </c>
      <c r="AK179" s="13">
        <v>5.0293254905999998</v>
      </c>
      <c r="AL179" s="13">
        <v>1.4347696392</v>
      </c>
      <c r="AN179" s="38"/>
    </row>
    <row r="180" spans="1:40" x14ac:dyDescent="0.25">
      <c r="A180" s="7">
        <v>2020</v>
      </c>
      <c r="B180" s="7">
        <v>1.2</v>
      </c>
      <c r="C180" s="8">
        <v>35.47</v>
      </c>
      <c r="D180" s="8">
        <v>64.47</v>
      </c>
      <c r="E180" s="8">
        <v>18.420000000000002</v>
      </c>
      <c r="F180" s="7">
        <v>0</v>
      </c>
      <c r="G180" s="7">
        <v>0</v>
      </c>
      <c r="H180" s="7">
        <v>0</v>
      </c>
      <c r="I180" s="7">
        <v>0</v>
      </c>
      <c r="J180" s="9">
        <f t="shared" si="2"/>
        <v>99.94</v>
      </c>
      <c r="K180" s="7">
        <v>11188883</v>
      </c>
      <c r="L180" s="7" t="s">
        <v>436</v>
      </c>
      <c r="M180" s="7">
        <v>3287</v>
      </c>
      <c r="N180" s="7">
        <v>579903</v>
      </c>
      <c r="O180" s="7" t="s">
        <v>69</v>
      </c>
      <c r="P180" s="7" t="s">
        <v>70</v>
      </c>
      <c r="Q180" s="7" t="s">
        <v>42</v>
      </c>
      <c r="R180" s="7" t="s">
        <v>71</v>
      </c>
      <c r="S180" s="30" t="s">
        <v>94</v>
      </c>
      <c r="T180" s="7">
        <v>26123</v>
      </c>
      <c r="U180" s="10">
        <v>45044</v>
      </c>
      <c r="V180" s="10">
        <v>45041</v>
      </c>
      <c r="W180" s="7" t="s">
        <v>365</v>
      </c>
      <c r="X180" s="7" t="s">
        <v>74</v>
      </c>
      <c r="Y180" s="7" t="s">
        <v>75</v>
      </c>
      <c r="Z180" s="10">
        <v>44106</v>
      </c>
      <c r="AA180" s="10">
        <v>44106</v>
      </c>
      <c r="AB180" s="7" t="s">
        <v>74</v>
      </c>
      <c r="AC180" s="7" t="s">
        <v>48</v>
      </c>
      <c r="AD180" s="7" t="s">
        <v>437</v>
      </c>
      <c r="AE180" s="7">
        <v>42</v>
      </c>
      <c r="AF180" s="7" t="s">
        <v>438</v>
      </c>
      <c r="AG180" s="7" t="s">
        <v>51</v>
      </c>
      <c r="AH180" s="11" t="s">
        <v>52</v>
      </c>
      <c r="AI180" s="12">
        <v>1</v>
      </c>
      <c r="AJ180" s="13">
        <v>132</v>
      </c>
      <c r="AK180" s="13">
        <v>76.989999999999995</v>
      </c>
      <c r="AL180" s="13">
        <v>31</v>
      </c>
      <c r="AN180" s="38"/>
    </row>
    <row r="181" spans="1:40" x14ac:dyDescent="0.25">
      <c r="A181" s="7">
        <v>2021</v>
      </c>
      <c r="B181" s="7">
        <v>0.4</v>
      </c>
      <c r="C181" s="8">
        <v>35.47</v>
      </c>
      <c r="D181" s="8">
        <v>64.47</v>
      </c>
      <c r="E181" s="8">
        <v>18.420000000000002</v>
      </c>
      <c r="F181" s="7">
        <v>7.3417467708000004</v>
      </c>
      <c r="G181" s="7">
        <v>0</v>
      </c>
      <c r="H181" s="7">
        <v>0</v>
      </c>
      <c r="I181" s="7">
        <v>0</v>
      </c>
      <c r="J181" s="9">
        <f t="shared" si="2"/>
        <v>99.94</v>
      </c>
      <c r="K181" s="7">
        <v>7895343</v>
      </c>
      <c r="L181" s="7" t="s">
        <v>1097</v>
      </c>
      <c r="M181" s="7" t="s">
        <v>1098</v>
      </c>
      <c r="N181" s="7">
        <v>14423005</v>
      </c>
      <c r="O181" s="7" t="s">
        <v>121</v>
      </c>
      <c r="P181" s="7" t="s">
        <v>41</v>
      </c>
      <c r="Q181" s="7">
        <v>1700</v>
      </c>
      <c r="R181" s="7" t="s">
        <v>122</v>
      </c>
      <c r="S181" s="30" t="s">
        <v>60</v>
      </c>
      <c r="T181" s="7">
        <v>26091</v>
      </c>
      <c r="U181" s="10">
        <v>45037</v>
      </c>
      <c r="V181" s="10">
        <v>45036</v>
      </c>
      <c r="W181" s="7" t="s">
        <v>318</v>
      </c>
      <c r="X181" s="7" t="s">
        <v>124</v>
      </c>
      <c r="Y181" s="7" t="s">
        <v>75</v>
      </c>
      <c r="Z181" s="10">
        <v>44160</v>
      </c>
      <c r="AA181" s="10">
        <v>44182</v>
      </c>
      <c r="AB181" s="7" t="s">
        <v>124</v>
      </c>
      <c r="AC181" s="7" t="s">
        <v>125</v>
      </c>
      <c r="AD181" s="7" t="s">
        <v>1099</v>
      </c>
      <c r="AE181" s="7">
        <v>42</v>
      </c>
      <c r="AF181" s="7" t="s">
        <v>1100</v>
      </c>
      <c r="AG181" s="7" t="s">
        <v>51</v>
      </c>
      <c r="AH181" s="11" t="s">
        <v>52</v>
      </c>
      <c r="AI181" s="12">
        <v>1</v>
      </c>
      <c r="AJ181" s="13">
        <v>43.997058351</v>
      </c>
      <c r="AK181" s="13">
        <v>5.0293254905999998</v>
      </c>
      <c r="AL181" s="13">
        <v>1.4347696392</v>
      </c>
      <c r="AN181" s="38"/>
    </row>
    <row r="182" spans="1:40" x14ac:dyDescent="0.25">
      <c r="A182" s="7">
        <v>2020</v>
      </c>
      <c r="B182" s="7">
        <v>0.5</v>
      </c>
      <c r="C182" s="8">
        <v>35.47</v>
      </c>
      <c r="D182" s="8">
        <v>64.47</v>
      </c>
      <c r="E182" s="8">
        <v>18.420000000000002</v>
      </c>
      <c r="F182" s="7">
        <v>14.3782234056</v>
      </c>
      <c r="G182" s="7">
        <v>0</v>
      </c>
      <c r="H182" s="7">
        <v>0</v>
      </c>
      <c r="I182" s="7">
        <v>0</v>
      </c>
      <c r="J182" s="9">
        <f t="shared" si="2"/>
        <v>99.94</v>
      </c>
      <c r="K182" s="7">
        <v>10658272</v>
      </c>
      <c r="L182" s="7" t="s">
        <v>548</v>
      </c>
      <c r="M182" s="7" t="s">
        <v>549</v>
      </c>
      <c r="N182" s="7">
        <v>71419502</v>
      </c>
      <c r="O182" s="7" t="s">
        <v>415</v>
      </c>
      <c r="P182" s="7" t="s">
        <v>45</v>
      </c>
      <c r="Q182" s="7" t="s">
        <v>42</v>
      </c>
      <c r="R182" s="7" t="s">
        <v>45</v>
      </c>
      <c r="S182" s="30" t="s">
        <v>44</v>
      </c>
      <c r="T182" s="7">
        <v>26069</v>
      </c>
      <c r="U182" s="10">
        <v>44981</v>
      </c>
      <c r="V182" s="10">
        <v>44981</v>
      </c>
      <c r="W182" s="7" t="s">
        <v>550</v>
      </c>
      <c r="X182" s="7" t="s">
        <v>124</v>
      </c>
      <c r="Y182" s="7" t="s">
        <v>75</v>
      </c>
      <c r="Z182" s="10">
        <v>44083</v>
      </c>
      <c r="AA182" s="10">
        <v>44120</v>
      </c>
      <c r="AB182" s="7" t="s">
        <v>124</v>
      </c>
      <c r="AC182" s="7" t="s">
        <v>48</v>
      </c>
      <c r="AD182" s="7" t="s">
        <v>551</v>
      </c>
      <c r="AE182" s="7">
        <v>42</v>
      </c>
      <c r="AF182" s="7" t="s">
        <v>552</v>
      </c>
      <c r="AG182" s="7" t="s">
        <v>51</v>
      </c>
      <c r="AH182" s="11" t="s">
        <v>52</v>
      </c>
      <c r="AI182" s="12">
        <v>1</v>
      </c>
      <c r="AJ182" s="13">
        <v>45.614990071800001</v>
      </c>
      <c r="AK182" s="13">
        <v>50.216937371999997</v>
      </c>
      <c r="AL182" s="13">
        <v>14.347696392</v>
      </c>
    </row>
    <row r="183" spans="1:40" x14ac:dyDescent="0.25">
      <c r="A183" s="7">
        <v>2020</v>
      </c>
      <c r="B183" s="7">
        <v>0.5</v>
      </c>
      <c r="C183" s="8">
        <v>35.47</v>
      </c>
      <c r="D183" s="8">
        <v>64.47</v>
      </c>
      <c r="E183" s="8">
        <v>18.420000000000002</v>
      </c>
      <c r="F183" s="7">
        <v>0</v>
      </c>
      <c r="G183" s="7">
        <v>0</v>
      </c>
      <c r="H183" s="7">
        <v>0</v>
      </c>
      <c r="I183" s="7">
        <v>0</v>
      </c>
      <c r="J183" s="9">
        <f t="shared" si="2"/>
        <v>99.94</v>
      </c>
      <c r="K183" s="7">
        <v>11021122</v>
      </c>
      <c r="L183" s="7" t="s">
        <v>508</v>
      </c>
      <c r="M183" s="7">
        <v>989</v>
      </c>
      <c r="N183" s="7">
        <v>41178801</v>
      </c>
      <c r="O183" s="7" t="s">
        <v>288</v>
      </c>
      <c r="P183" s="7" t="s">
        <v>41</v>
      </c>
      <c r="Q183" s="7" t="s">
        <v>42</v>
      </c>
      <c r="R183" s="7" t="s">
        <v>278</v>
      </c>
      <c r="S183" s="30" t="s">
        <v>44</v>
      </c>
      <c r="T183" s="7">
        <v>25755</v>
      </c>
      <c r="U183" s="10">
        <v>45022</v>
      </c>
      <c r="V183" s="10">
        <v>45022</v>
      </c>
      <c r="W183" s="7" t="s">
        <v>461</v>
      </c>
      <c r="X183" s="7" t="s">
        <v>74</v>
      </c>
      <c r="Y183" s="7" t="s">
        <v>75</v>
      </c>
      <c r="Z183" s="10">
        <v>43741</v>
      </c>
      <c r="AA183" s="10">
        <v>44106</v>
      </c>
      <c r="AB183" s="7" t="s">
        <v>74</v>
      </c>
      <c r="AC183" s="7" t="s">
        <v>48</v>
      </c>
      <c r="AD183" s="7" t="s">
        <v>509</v>
      </c>
      <c r="AE183" s="7">
        <v>42</v>
      </c>
      <c r="AF183" s="7" t="s">
        <v>510</v>
      </c>
      <c r="AG183" s="7" t="s">
        <v>51</v>
      </c>
      <c r="AH183" s="11" t="s">
        <v>52</v>
      </c>
      <c r="AI183" s="12">
        <v>1</v>
      </c>
      <c r="AJ183" s="13">
        <v>60.8</v>
      </c>
      <c r="AK183" s="13">
        <v>78.180000000000007</v>
      </c>
      <c r="AL183" s="13">
        <v>32.19</v>
      </c>
    </row>
    <row r="184" spans="1:40" x14ac:dyDescent="0.25">
      <c r="A184" s="7">
        <v>2021</v>
      </c>
      <c r="B184" s="7">
        <v>0.4</v>
      </c>
      <c r="C184" s="8">
        <v>35.47</v>
      </c>
      <c r="D184" s="8">
        <v>64.47</v>
      </c>
      <c r="E184" s="8">
        <v>18.420000000000002</v>
      </c>
      <c r="F184" s="7">
        <v>7.8836012622</v>
      </c>
      <c r="G184" s="7">
        <v>0</v>
      </c>
      <c r="H184" s="7">
        <v>0</v>
      </c>
      <c r="I184" s="7">
        <v>0</v>
      </c>
      <c r="J184" s="9">
        <f t="shared" si="2"/>
        <v>99.94</v>
      </c>
      <c r="K184" s="7">
        <v>7448314</v>
      </c>
      <c r="L184" s="7" t="s">
        <v>1043</v>
      </c>
      <c r="M184" s="7" t="s">
        <v>491</v>
      </c>
      <c r="N184" s="7">
        <v>10303903</v>
      </c>
      <c r="O184" s="7" t="s">
        <v>121</v>
      </c>
      <c r="P184" s="7" t="s">
        <v>41</v>
      </c>
      <c r="Q184" s="7">
        <v>1700</v>
      </c>
      <c r="R184" s="7" t="s">
        <v>122</v>
      </c>
      <c r="S184" s="30" t="s">
        <v>60</v>
      </c>
      <c r="T184" s="7">
        <v>25747</v>
      </c>
      <c r="U184" s="10">
        <v>44995</v>
      </c>
      <c r="V184" s="10">
        <v>44987</v>
      </c>
      <c r="W184" s="7" t="s">
        <v>318</v>
      </c>
      <c r="X184" s="7" t="s">
        <v>124</v>
      </c>
      <c r="Y184" s="7" t="s">
        <v>75</v>
      </c>
      <c r="Z184" s="10">
        <v>44226</v>
      </c>
      <c r="AA184" s="10">
        <v>44300</v>
      </c>
      <c r="AB184" s="7" t="s">
        <v>124</v>
      </c>
      <c r="AC184" s="7" t="s">
        <v>125</v>
      </c>
      <c r="AD184" s="7" t="s">
        <v>1044</v>
      </c>
      <c r="AE184" s="7">
        <v>28</v>
      </c>
      <c r="AF184" s="7" t="s">
        <v>1045</v>
      </c>
      <c r="AG184" s="7" t="s">
        <v>51</v>
      </c>
      <c r="AH184" s="11" t="s">
        <v>52</v>
      </c>
      <c r="AI184" s="12">
        <v>1</v>
      </c>
      <c r="AJ184" s="13">
        <v>47.576350695599999</v>
      </c>
      <c r="AK184" s="13">
        <v>5.0293254905999998</v>
      </c>
      <c r="AL184" s="13">
        <v>1.4347696392</v>
      </c>
      <c r="AN184" s="38"/>
    </row>
    <row r="185" spans="1:40" x14ac:dyDescent="0.25">
      <c r="A185" s="7">
        <v>2019</v>
      </c>
      <c r="B185" s="7">
        <v>0.4</v>
      </c>
      <c r="C185" s="8">
        <v>35.47</v>
      </c>
      <c r="D185" s="8">
        <v>64.47</v>
      </c>
      <c r="E185" s="8">
        <v>18.420000000000002</v>
      </c>
      <c r="F185" s="7">
        <v>4.8537951624</v>
      </c>
      <c r="G185" s="7">
        <v>0</v>
      </c>
      <c r="H185" s="7">
        <v>0</v>
      </c>
      <c r="I185" s="7">
        <v>0</v>
      </c>
      <c r="J185" s="9">
        <f t="shared" si="2"/>
        <v>99.94</v>
      </c>
      <c r="K185" s="7">
        <v>14197860</v>
      </c>
      <c r="L185" s="7" t="s">
        <v>119</v>
      </c>
      <c r="M185" s="7" t="s">
        <v>120</v>
      </c>
      <c r="N185" s="7">
        <v>9617501</v>
      </c>
      <c r="O185" s="7" t="s">
        <v>121</v>
      </c>
      <c r="P185" s="7" t="s">
        <v>41</v>
      </c>
      <c r="Q185" s="7">
        <v>1700</v>
      </c>
      <c r="R185" s="7" t="s">
        <v>122</v>
      </c>
      <c r="S185" s="30" t="s">
        <v>72</v>
      </c>
      <c r="T185" s="7">
        <v>25713</v>
      </c>
      <c r="U185" s="10">
        <v>45021</v>
      </c>
      <c r="V185" s="10">
        <v>45019</v>
      </c>
      <c r="W185" s="7" t="s">
        <v>123</v>
      </c>
      <c r="X185" s="7" t="s">
        <v>124</v>
      </c>
      <c r="Y185" s="7" t="s">
        <v>75</v>
      </c>
      <c r="Z185" s="10">
        <v>43567</v>
      </c>
      <c r="AA185" s="10">
        <v>43615</v>
      </c>
      <c r="AB185" s="7" t="s">
        <v>124</v>
      </c>
      <c r="AC185" s="7" t="s">
        <v>125</v>
      </c>
      <c r="AD185" s="7" t="s">
        <v>126</v>
      </c>
      <c r="AE185" s="7">
        <v>42</v>
      </c>
      <c r="AF185" s="7" t="s">
        <v>127</v>
      </c>
      <c r="AG185" s="7" t="s">
        <v>51</v>
      </c>
      <c r="AH185" s="11" t="s">
        <v>52</v>
      </c>
      <c r="AI185" s="12">
        <v>1</v>
      </c>
      <c r="AJ185" s="13">
        <v>32.2975803888</v>
      </c>
      <c r="AK185" s="13">
        <v>5.0293254905999998</v>
      </c>
      <c r="AL185" s="13">
        <v>1.4347696392</v>
      </c>
      <c r="AN185" s="38"/>
    </row>
    <row r="186" spans="1:40" x14ac:dyDescent="0.25">
      <c r="A186" s="7">
        <v>2021</v>
      </c>
      <c r="B186" s="7">
        <v>1.3</v>
      </c>
      <c r="C186" s="8">
        <v>70.94</v>
      </c>
      <c r="D186" s="8">
        <v>128.94</v>
      </c>
      <c r="E186" s="8">
        <v>36.840000000000003</v>
      </c>
      <c r="F186" s="7">
        <v>6.73</v>
      </c>
      <c r="G186" s="7">
        <v>0</v>
      </c>
      <c r="H186" s="7">
        <v>0</v>
      </c>
      <c r="I186" s="7">
        <v>0</v>
      </c>
      <c r="J186" s="9">
        <f t="shared" si="2"/>
        <v>199.88</v>
      </c>
      <c r="K186" s="7">
        <v>7565982</v>
      </c>
      <c r="L186" s="7" t="s">
        <v>1076</v>
      </c>
      <c r="M186" s="7">
        <v>1851</v>
      </c>
      <c r="N186" s="7" t="s">
        <v>1077</v>
      </c>
      <c r="O186" s="7" t="s">
        <v>288</v>
      </c>
      <c r="P186" s="7" t="s">
        <v>41</v>
      </c>
      <c r="Q186" s="7" t="s">
        <v>42</v>
      </c>
      <c r="R186" s="7" t="s">
        <v>278</v>
      </c>
      <c r="S186" s="30" t="s">
        <v>44</v>
      </c>
      <c r="T186" s="7">
        <v>25603</v>
      </c>
      <c r="U186" s="10">
        <v>45007</v>
      </c>
      <c r="V186" s="10">
        <v>45002</v>
      </c>
      <c r="W186" s="7" t="s">
        <v>452</v>
      </c>
      <c r="X186" s="7" t="s">
        <v>74</v>
      </c>
      <c r="Y186" s="7" t="s">
        <v>75</v>
      </c>
      <c r="Z186" s="10">
        <v>44244</v>
      </c>
      <c r="AA186" s="10">
        <v>44316</v>
      </c>
      <c r="AB186" s="7" t="s">
        <v>74</v>
      </c>
      <c r="AC186" s="7" t="s">
        <v>48</v>
      </c>
      <c r="AD186" s="7" t="s">
        <v>1078</v>
      </c>
      <c r="AE186" s="7">
        <v>42</v>
      </c>
      <c r="AF186" s="7" t="s">
        <v>1079</v>
      </c>
      <c r="AG186" s="7" t="s">
        <v>51</v>
      </c>
      <c r="AH186" s="11" t="s">
        <v>52</v>
      </c>
      <c r="AI186" s="12">
        <v>2</v>
      </c>
      <c r="AJ186" s="13">
        <v>174.91</v>
      </c>
      <c r="AK186" s="13">
        <v>151.77000000000001</v>
      </c>
      <c r="AL186" s="13">
        <v>59.79</v>
      </c>
    </row>
    <row r="187" spans="1:40" x14ac:dyDescent="0.25">
      <c r="A187" s="7">
        <v>2021</v>
      </c>
      <c r="B187" s="7">
        <v>0.7</v>
      </c>
      <c r="C187" s="8">
        <v>35.47</v>
      </c>
      <c r="D187" s="8">
        <v>64.47</v>
      </c>
      <c r="E187" s="8">
        <v>18.420000000000002</v>
      </c>
      <c r="F187" s="7">
        <v>0</v>
      </c>
      <c r="G187" s="7">
        <v>0</v>
      </c>
      <c r="H187" s="7">
        <v>0</v>
      </c>
      <c r="I187" s="7">
        <v>0</v>
      </c>
      <c r="J187" s="9">
        <f t="shared" si="2"/>
        <v>99.94</v>
      </c>
      <c r="K187" s="7">
        <v>7503645</v>
      </c>
      <c r="L187" s="7" t="s">
        <v>1384</v>
      </c>
      <c r="M187" s="7">
        <v>2580</v>
      </c>
      <c r="N187" s="7">
        <v>6981102</v>
      </c>
      <c r="O187" s="7" t="s">
        <v>69</v>
      </c>
      <c r="P187" s="7" t="s">
        <v>70</v>
      </c>
      <c r="Q187" s="7" t="s">
        <v>42</v>
      </c>
      <c r="R187" s="7" t="s">
        <v>71</v>
      </c>
      <c r="S187" s="30" t="s">
        <v>94</v>
      </c>
      <c r="T187" s="7">
        <v>25584</v>
      </c>
      <c r="U187" s="10">
        <v>45001</v>
      </c>
      <c r="V187" s="10">
        <v>44998</v>
      </c>
      <c r="W187" s="7" t="s">
        <v>102</v>
      </c>
      <c r="X187" s="7" t="s">
        <v>74</v>
      </c>
      <c r="Y187" s="7" t="s">
        <v>75</v>
      </c>
      <c r="Z187" s="10">
        <v>44467</v>
      </c>
      <c r="AA187" s="10">
        <v>44488</v>
      </c>
      <c r="AB187" s="7" t="s">
        <v>74</v>
      </c>
      <c r="AC187" s="7" t="s">
        <v>48</v>
      </c>
      <c r="AD187" s="7" t="s">
        <v>1385</v>
      </c>
      <c r="AE187" s="7">
        <v>42</v>
      </c>
      <c r="AF187" s="7" t="s">
        <v>1386</v>
      </c>
      <c r="AG187" s="7" t="s">
        <v>51</v>
      </c>
      <c r="AH187" s="11" t="s">
        <v>52</v>
      </c>
      <c r="AI187" s="12">
        <v>1</v>
      </c>
      <c r="AJ187" s="13">
        <v>88.27</v>
      </c>
      <c r="AK187" s="13">
        <v>79.19</v>
      </c>
      <c r="AL187" s="13">
        <v>33.200000000000003</v>
      </c>
      <c r="AN187" s="38"/>
    </row>
    <row r="188" spans="1:40" x14ac:dyDescent="0.25">
      <c r="A188" s="7">
        <v>2019</v>
      </c>
      <c r="B188" s="7">
        <v>1</v>
      </c>
      <c r="C188" s="8">
        <v>35.47</v>
      </c>
      <c r="D188" s="8">
        <v>64.47</v>
      </c>
      <c r="E188" s="8">
        <v>18.420000000000002</v>
      </c>
      <c r="F188" s="7">
        <v>0</v>
      </c>
      <c r="G188" s="7">
        <v>0</v>
      </c>
      <c r="H188" s="7">
        <v>0</v>
      </c>
      <c r="I188" s="7">
        <v>0</v>
      </c>
      <c r="J188" s="9">
        <f t="shared" si="2"/>
        <v>99.94</v>
      </c>
      <c r="K188" s="7">
        <v>14179582</v>
      </c>
      <c r="L188" s="7" t="s">
        <v>204</v>
      </c>
      <c r="M188" s="7">
        <v>11896</v>
      </c>
      <c r="N188" s="7">
        <v>24493008</v>
      </c>
      <c r="O188" s="7" t="s">
        <v>69</v>
      </c>
      <c r="P188" s="7" t="s">
        <v>70</v>
      </c>
      <c r="Q188" s="7" t="s">
        <v>42</v>
      </c>
      <c r="R188" s="7" t="s">
        <v>71</v>
      </c>
      <c r="S188" s="30" t="s">
        <v>101</v>
      </c>
      <c r="T188" s="7">
        <v>25542</v>
      </c>
      <c r="U188" s="10">
        <v>45016</v>
      </c>
      <c r="V188" s="10">
        <v>45008</v>
      </c>
      <c r="W188" s="7" t="s">
        <v>205</v>
      </c>
      <c r="X188" s="7" t="s">
        <v>74</v>
      </c>
      <c r="Y188" s="7" t="s">
        <v>75</v>
      </c>
      <c r="Z188" s="10">
        <v>43437</v>
      </c>
      <c r="AA188" s="10">
        <v>43643</v>
      </c>
      <c r="AB188" s="7" t="s">
        <v>74</v>
      </c>
      <c r="AC188" s="7" t="s">
        <v>48</v>
      </c>
      <c r="AD188" s="7" t="s">
        <v>206</v>
      </c>
      <c r="AE188" s="7">
        <v>42</v>
      </c>
      <c r="AF188" s="7" t="s">
        <v>207</v>
      </c>
      <c r="AG188" s="7" t="s">
        <v>51</v>
      </c>
      <c r="AH188" s="11" t="s">
        <v>52</v>
      </c>
      <c r="AI188" s="12">
        <v>1</v>
      </c>
      <c r="AJ188" s="13">
        <v>159.5</v>
      </c>
      <c r="AK188" s="13">
        <v>79.099999999999994</v>
      </c>
      <c r="AL188" s="13">
        <v>33.11</v>
      </c>
      <c r="AN188" s="38"/>
    </row>
    <row r="189" spans="1:40" x14ac:dyDescent="0.25">
      <c r="A189" s="7">
        <v>2020</v>
      </c>
      <c r="B189" s="7">
        <v>0.4</v>
      </c>
      <c r="C189" s="8">
        <v>35.47</v>
      </c>
      <c r="D189" s="8">
        <v>64.47</v>
      </c>
      <c r="E189" s="8">
        <v>18.420000000000002</v>
      </c>
      <c r="F189" s="7">
        <v>0</v>
      </c>
      <c r="G189" s="7">
        <v>0</v>
      </c>
      <c r="H189" s="7">
        <v>0</v>
      </c>
      <c r="I189" s="7">
        <v>0</v>
      </c>
      <c r="J189" s="9">
        <f t="shared" si="2"/>
        <v>99.94</v>
      </c>
      <c r="K189" s="7">
        <v>10471595</v>
      </c>
      <c r="L189" s="7" t="s">
        <v>401</v>
      </c>
      <c r="M189" s="7">
        <v>190</v>
      </c>
      <c r="N189" s="7">
        <v>24812001</v>
      </c>
      <c r="O189" s="7" t="s">
        <v>284</v>
      </c>
      <c r="P189" s="7" t="s">
        <v>277</v>
      </c>
      <c r="Q189" s="7" t="s">
        <v>42</v>
      </c>
      <c r="R189" s="7" t="s">
        <v>139</v>
      </c>
      <c r="S189" s="30" t="s">
        <v>60</v>
      </c>
      <c r="T189" s="7">
        <v>25430</v>
      </c>
      <c r="U189" s="10">
        <v>44960</v>
      </c>
      <c r="V189" s="10">
        <v>44960</v>
      </c>
      <c r="W189" s="7" t="s">
        <v>201</v>
      </c>
      <c r="X189" s="7" t="s">
        <v>74</v>
      </c>
      <c r="Y189" s="7" t="s">
        <v>75</v>
      </c>
      <c r="Z189" s="10">
        <v>43657</v>
      </c>
      <c r="AA189" s="10">
        <v>44033</v>
      </c>
      <c r="AB189" s="7" t="s">
        <v>74</v>
      </c>
      <c r="AC189" s="7" t="s">
        <v>48</v>
      </c>
      <c r="AD189" s="7" t="s">
        <v>402</v>
      </c>
      <c r="AE189" s="7">
        <v>42</v>
      </c>
      <c r="AF189" s="7" t="s">
        <v>403</v>
      </c>
      <c r="AG189" s="7" t="s">
        <v>51</v>
      </c>
      <c r="AH189" s="11" t="s">
        <v>52</v>
      </c>
      <c r="AI189" s="12">
        <v>1</v>
      </c>
      <c r="AJ189" s="13">
        <v>53.3</v>
      </c>
      <c r="AK189" s="13">
        <v>74.27</v>
      </c>
      <c r="AL189" s="13">
        <v>28.28</v>
      </c>
      <c r="AN189" s="38"/>
    </row>
    <row r="190" spans="1:40" x14ac:dyDescent="0.25">
      <c r="A190" s="7">
        <v>2021</v>
      </c>
      <c r="B190" s="7">
        <v>0.4</v>
      </c>
      <c r="C190" s="8">
        <v>35.47</v>
      </c>
      <c r="D190" s="8">
        <v>64.47</v>
      </c>
      <c r="E190" s="8">
        <v>18.420000000000002</v>
      </c>
      <c r="F190" s="7">
        <v>0</v>
      </c>
      <c r="G190" s="7">
        <v>0</v>
      </c>
      <c r="H190" s="7">
        <v>0</v>
      </c>
      <c r="I190" s="7">
        <v>0</v>
      </c>
      <c r="J190" s="9">
        <f t="shared" si="2"/>
        <v>99.94</v>
      </c>
      <c r="K190" s="7">
        <v>7183515</v>
      </c>
      <c r="L190" s="7" t="s">
        <v>1311</v>
      </c>
      <c r="M190" s="7">
        <v>5437</v>
      </c>
      <c r="N190" s="7">
        <v>24414501</v>
      </c>
      <c r="O190" s="7" t="s">
        <v>284</v>
      </c>
      <c r="P190" s="7" t="s">
        <v>277</v>
      </c>
      <c r="Q190" s="7" t="s">
        <v>42</v>
      </c>
      <c r="R190" s="7" t="s">
        <v>139</v>
      </c>
      <c r="S190" s="30" t="s">
        <v>60</v>
      </c>
      <c r="T190" s="7">
        <v>25375</v>
      </c>
      <c r="U190" s="10">
        <v>44973</v>
      </c>
      <c r="V190" s="10">
        <v>44972</v>
      </c>
      <c r="W190" s="7" t="s">
        <v>461</v>
      </c>
      <c r="X190" s="7" t="s">
        <v>74</v>
      </c>
      <c r="Y190" s="7" t="s">
        <v>75</v>
      </c>
      <c r="Z190" s="10">
        <v>44413</v>
      </c>
      <c r="AA190" s="10">
        <v>44426</v>
      </c>
      <c r="AB190" s="7" t="s">
        <v>74</v>
      </c>
      <c r="AC190" s="7" t="s">
        <v>48</v>
      </c>
      <c r="AD190" s="7" t="s">
        <v>1312</v>
      </c>
      <c r="AE190" s="7">
        <v>42</v>
      </c>
      <c r="AF190" s="7" t="s">
        <v>1313</v>
      </c>
      <c r="AG190" s="7" t="s">
        <v>51</v>
      </c>
      <c r="AH190" s="11" t="s">
        <v>52</v>
      </c>
      <c r="AI190" s="12">
        <v>1</v>
      </c>
      <c r="AJ190" s="13">
        <v>58.8</v>
      </c>
      <c r="AK190" s="13">
        <v>80.39</v>
      </c>
      <c r="AL190" s="13">
        <v>34.4</v>
      </c>
      <c r="AN190" s="38"/>
    </row>
    <row r="191" spans="1:40" x14ac:dyDescent="0.25">
      <c r="A191" s="7">
        <v>2020</v>
      </c>
      <c r="B191" s="7">
        <v>0.4</v>
      </c>
      <c r="C191" s="8">
        <v>35.47</v>
      </c>
      <c r="D191" s="8">
        <v>64.47</v>
      </c>
      <c r="E191" s="8">
        <v>18.420000000000002</v>
      </c>
      <c r="F191" s="7">
        <v>5.7925008305999999</v>
      </c>
      <c r="G191" s="7">
        <v>0</v>
      </c>
      <c r="H191" s="7">
        <v>0</v>
      </c>
      <c r="I191" s="7">
        <v>0</v>
      </c>
      <c r="J191" s="9">
        <f t="shared" si="2"/>
        <v>99.94</v>
      </c>
      <c r="K191" s="7">
        <v>10546357</v>
      </c>
      <c r="L191" s="7" t="s">
        <v>712</v>
      </c>
      <c r="M191" s="7" t="s">
        <v>265</v>
      </c>
      <c r="N191" s="7">
        <v>23376601</v>
      </c>
      <c r="O191" s="7" t="s">
        <v>121</v>
      </c>
      <c r="P191" s="7" t="s">
        <v>41</v>
      </c>
      <c r="Q191" s="7">
        <v>1700</v>
      </c>
      <c r="R191" s="7" t="s">
        <v>122</v>
      </c>
      <c r="S191" s="30" t="s">
        <v>60</v>
      </c>
      <c r="T191" s="7">
        <v>25283</v>
      </c>
      <c r="U191" s="10">
        <v>44970</v>
      </c>
      <c r="V191" s="10">
        <v>44970</v>
      </c>
      <c r="W191" s="7" t="s">
        <v>123</v>
      </c>
      <c r="X191" s="7" t="s">
        <v>124</v>
      </c>
      <c r="Y191" s="7" t="s">
        <v>75</v>
      </c>
      <c r="Z191" s="10">
        <v>43800</v>
      </c>
      <c r="AA191" s="10">
        <v>44062</v>
      </c>
      <c r="AB191" s="7" t="s">
        <v>124</v>
      </c>
      <c r="AC191" s="7" t="s">
        <v>125</v>
      </c>
      <c r="AD191" s="7" t="s">
        <v>713</v>
      </c>
      <c r="AE191" s="7">
        <v>42</v>
      </c>
      <c r="AF191" s="7" t="s">
        <v>714</v>
      </c>
      <c r="AG191" s="7" t="s">
        <v>51</v>
      </c>
      <c r="AH191" s="11" t="s">
        <v>52</v>
      </c>
      <c r="AI191" s="12">
        <v>1</v>
      </c>
      <c r="AJ191" s="13">
        <v>39.540114365400001</v>
      </c>
      <c r="AK191" s="13">
        <v>5.0293254905999998</v>
      </c>
      <c r="AL191" s="13">
        <v>1.4347696392</v>
      </c>
      <c r="AN191" s="38"/>
    </row>
    <row r="192" spans="1:40" x14ac:dyDescent="0.25">
      <c r="A192" s="7">
        <v>2020</v>
      </c>
      <c r="B192" s="7">
        <v>0.4</v>
      </c>
      <c r="C192" s="8">
        <v>35.47</v>
      </c>
      <c r="D192" s="8">
        <v>64.47</v>
      </c>
      <c r="E192" s="8">
        <v>18.420000000000002</v>
      </c>
      <c r="F192" s="7">
        <v>0</v>
      </c>
      <c r="G192" s="7">
        <v>0</v>
      </c>
      <c r="H192" s="7">
        <v>0</v>
      </c>
      <c r="I192" s="7">
        <v>0</v>
      </c>
      <c r="J192" s="9">
        <f t="shared" si="2"/>
        <v>99.94</v>
      </c>
      <c r="K192" s="7">
        <v>11021195</v>
      </c>
      <c r="L192" s="7" t="s">
        <v>468</v>
      </c>
      <c r="M192" s="7">
        <v>1018</v>
      </c>
      <c r="N192" s="7">
        <v>3405351</v>
      </c>
      <c r="O192" s="7" t="s">
        <v>284</v>
      </c>
      <c r="P192" s="7" t="s">
        <v>277</v>
      </c>
      <c r="Q192" s="7" t="s">
        <v>42</v>
      </c>
      <c r="R192" s="7" t="s">
        <v>139</v>
      </c>
      <c r="S192" s="30" t="s">
        <v>60</v>
      </c>
      <c r="T192" s="7">
        <v>25202</v>
      </c>
      <c r="U192" s="10">
        <v>45022</v>
      </c>
      <c r="V192" s="10">
        <v>45021</v>
      </c>
      <c r="W192" s="7" t="s">
        <v>188</v>
      </c>
      <c r="X192" s="7" t="s">
        <v>74</v>
      </c>
      <c r="Y192" s="7" t="s">
        <v>75</v>
      </c>
      <c r="Z192" s="10">
        <v>44084</v>
      </c>
      <c r="AA192" s="10">
        <v>44095</v>
      </c>
      <c r="AB192" s="7" t="s">
        <v>74</v>
      </c>
      <c r="AC192" s="7" t="s">
        <v>48</v>
      </c>
      <c r="AD192" s="7" t="s">
        <v>469</v>
      </c>
      <c r="AE192" s="7">
        <v>42</v>
      </c>
      <c r="AF192" s="7" t="s">
        <v>470</v>
      </c>
      <c r="AG192" s="7" t="s">
        <v>51</v>
      </c>
      <c r="AH192" s="11" t="s">
        <v>52</v>
      </c>
      <c r="AI192" s="12">
        <v>1</v>
      </c>
      <c r="AJ192" s="13">
        <v>49.6</v>
      </c>
      <c r="AK192" s="13">
        <v>64.39</v>
      </c>
      <c r="AL192" s="13">
        <v>18.399999999999999</v>
      </c>
      <c r="AN192" s="38"/>
    </row>
    <row r="193" spans="1:40" x14ac:dyDescent="0.25">
      <c r="A193" s="7">
        <v>2020</v>
      </c>
      <c r="B193" s="7">
        <v>0.9</v>
      </c>
      <c r="C193" s="8">
        <v>35.47</v>
      </c>
      <c r="D193" s="8">
        <v>64.47</v>
      </c>
      <c r="E193" s="8">
        <v>18.420000000000002</v>
      </c>
      <c r="F193" s="7">
        <v>0</v>
      </c>
      <c r="G193" s="7">
        <v>0</v>
      </c>
      <c r="H193" s="7">
        <v>0</v>
      </c>
      <c r="I193" s="7">
        <v>0</v>
      </c>
      <c r="J193" s="9">
        <f t="shared" si="2"/>
        <v>99.94</v>
      </c>
      <c r="K193" s="7">
        <v>10936664</v>
      </c>
      <c r="L193" s="7" t="s">
        <v>738</v>
      </c>
      <c r="M193" s="7">
        <v>31</v>
      </c>
      <c r="N193" s="7">
        <v>1434652</v>
      </c>
      <c r="O193" s="7" t="s">
        <v>284</v>
      </c>
      <c r="P193" s="7" t="s">
        <v>277</v>
      </c>
      <c r="Q193" s="7" t="s">
        <v>42</v>
      </c>
      <c r="R193" s="7" t="s">
        <v>139</v>
      </c>
      <c r="S193" s="30" t="s">
        <v>60</v>
      </c>
      <c r="T193" s="7">
        <v>25182</v>
      </c>
      <c r="U193" s="10">
        <v>45013</v>
      </c>
      <c r="V193" s="10">
        <v>45008</v>
      </c>
      <c r="W193" s="7" t="s">
        <v>398</v>
      </c>
      <c r="X193" s="7" t="s">
        <v>74</v>
      </c>
      <c r="Y193" s="7" t="s">
        <v>75</v>
      </c>
      <c r="Z193" s="10">
        <v>43903</v>
      </c>
      <c r="AA193" s="10">
        <v>43992</v>
      </c>
      <c r="AB193" s="7" t="s">
        <v>74</v>
      </c>
      <c r="AC193" s="7" t="s">
        <v>48</v>
      </c>
      <c r="AD193" s="7" t="s">
        <v>739</v>
      </c>
      <c r="AE193" s="7">
        <v>42</v>
      </c>
      <c r="AF193" s="7" t="s">
        <v>740</v>
      </c>
      <c r="AG193" s="7" t="s">
        <v>51</v>
      </c>
      <c r="AH193" s="11" t="s">
        <v>52</v>
      </c>
      <c r="AI193" s="12">
        <v>1</v>
      </c>
      <c r="AJ193" s="13">
        <v>130.25</v>
      </c>
      <c r="AK193" s="13">
        <v>79.98</v>
      </c>
      <c r="AL193" s="13">
        <v>33.99</v>
      </c>
      <c r="AN193" s="38"/>
    </row>
    <row r="194" spans="1:40" s="26" customFormat="1" x14ac:dyDescent="0.25">
      <c r="A194" s="19">
        <v>2021</v>
      </c>
      <c r="B194" s="19">
        <v>0.4</v>
      </c>
      <c r="C194" s="20">
        <v>35.47</v>
      </c>
      <c r="D194" s="20">
        <v>64.47</v>
      </c>
      <c r="E194" s="20">
        <v>18.420000000000002</v>
      </c>
      <c r="F194" s="19">
        <v>0</v>
      </c>
      <c r="G194" s="19">
        <v>0</v>
      </c>
      <c r="H194" s="19">
        <v>0</v>
      </c>
      <c r="I194" s="19">
        <v>0</v>
      </c>
      <c r="J194" s="21">
        <f t="shared" ref="J194:J257" si="3">SUM(C194+D194)</f>
        <v>99.94</v>
      </c>
      <c r="K194" s="19">
        <v>7970009</v>
      </c>
      <c r="L194" s="19" t="s">
        <v>1395</v>
      </c>
      <c r="M194" s="19">
        <v>6737</v>
      </c>
      <c r="N194" s="19" t="s">
        <v>1396</v>
      </c>
      <c r="O194" s="19" t="s">
        <v>288</v>
      </c>
      <c r="P194" s="19" t="s">
        <v>41</v>
      </c>
      <c r="Q194" s="19" t="s">
        <v>42</v>
      </c>
      <c r="R194" s="19" t="s">
        <v>278</v>
      </c>
      <c r="S194" s="31" t="s">
        <v>845</v>
      </c>
      <c r="T194" s="19">
        <v>25143</v>
      </c>
      <c r="U194" s="22">
        <v>45044</v>
      </c>
      <c r="V194" s="22">
        <v>45043</v>
      </c>
      <c r="W194" s="19" t="s">
        <v>361</v>
      </c>
      <c r="X194" s="19" t="s">
        <v>74</v>
      </c>
      <c r="Y194" s="19" t="s">
        <v>75</v>
      </c>
      <c r="Z194" s="22">
        <v>44167</v>
      </c>
      <c r="AA194" s="22">
        <v>44204</v>
      </c>
      <c r="AB194" s="19" t="s">
        <v>74</v>
      </c>
      <c r="AC194" s="19" t="s">
        <v>48</v>
      </c>
      <c r="AD194" s="19" t="s">
        <v>1397</v>
      </c>
      <c r="AE194" s="19">
        <v>42</v>
      </c>
      <c r="AF194" s="19" t="s">
        <v>1398</v>
      </c>
      <c r="AG194" s="19" t="s">
        <v>51</v>
      </c>
      <c r="AH194" s="23" t="s">
        <v>52</v>
      </c>
      <c r="AI194" s="24">
        <v>1</v>
      </c>
      <c r="AJ194" s="25">
        <v>43.38</v>
      </c>
      <c r="AK194" s="25">
        <v>82.09</v>
      </c>
      <c r="AL194" s="25">
        <v>36.1</v>
      </c>
      <c r="AM194" s="33" t="s">
        <v>2636</v>
      </c>
      <c r="AN194" s="27" t="s">
        <v>2638</v>
      </c>
    </row>
    <row r="195" spans="1:40" x14ac:dyDescent="0.25">
      <c r="A195" s="7">
        <v>2021</v>
      </c>
      <c r="B195" s="7">
        <v>0.5</v>
      </c>
      <c r="C195" s="8">
        <v>35.47</v>
      </c>
      <c r="D195" s="8">
        <v>64.47</v>
      </c>
      <c r="E195" s="8">
        <v>18.420000000000002</v>
      </c>
      <c r="F195" s="7">
        <v>0</v>
      </c>
      <c r="G195" s="7">
        <v>0</v>
      </c>
      <c r="H195" s="7">
        <v>0</v>
      </c>
      <c r="I195" s="7">
        <v>0</v>
      </c>
      <c r="J195" s="9">
        <f t="shared" si="3"/>
        <v>99.94</v>
      </c>
      <c r="K195" s="7">
        <v>7712356</v>
      </c>
      <c r="L195" s="7" t="s">
        <v>1376</v>
      </c>
      <c r="M195" s="7">
        <v>7846</v>
      </c>
      <c r="N195" s="7" t="s">
        <v>1377</v>
      </c>
      <c r="O195" s="7" t="s">
        <v>69</v>
      </c>
      <c r="P195" s="7" t="s">
        <v>70</v>
      </c>
      <c r="Q195" s="7" t="s">
        <v>42</v>
      </c>
      <c r="R195" s="7" t="s">
        <v>71</v>
      </c>
      <c r="S195" s="30" t="s">
        <v>94</v>
      </c>
      <c r="T195" s="7">
        <v>25113</v>
      </c>
      <c r="U195" s="10">
        <v>45020</v>
      </c>
      <c r="V195" s="10">
        <v>45013</v>
      </c>
      <c r="W195" s="7" t="s">
        <v>205</v>
      </c>
      <c r="X195" s="7" t="s">
        <v>74</v>
      </c>
      <c r="Y195" s="7" t="s">
        <v>75</v>
      </c>
      <c r="Z195" s="10">
        <v>44224</v>
      </c>
      <c r="AA195" s="10">
        <v>44289</v>
      </c>
      <c r="AB195" s="7" t="s">
        <v>74</v>
      </c>
      <c r="AC195" s="7" t="s">
        <v>48</v>
      </c>
      <c r="AD195" s="7" t="s">
        <v>1378</v>
      </c>
      <c r="AE195" s="7">
        <v>42</v>
      </c>
      <c r="AF195" s="7" t="s">
        <v>1379</v>
      </c>
      <c r="AG195" s="7" t="s">
        <v>51</v>
      </c>
      <c r="AH195" s="11" t="s">
        <v>52</v>
      </c>
      <c r="AI195" s="12">
        <v>1</v>
      </c>
      <c r="AJ195" s="13">
        <v>70.52</v>
      </c>
      <c r="AK195" s="13">
        <v>77.59</v>
      </c>
      <c r="AL195" s="13">
        <v>31.6</v>
      </c>
      <c r="AN195" s="38"/>
    </row>
    <row r="196" spans="1:40" x14ac:dyDescent="0.25">
      <c r="A196" s="7">
        <v>2020</v>
      </c>
      <c r="B196" s="7">
        <v>0.5</v>
      </c>
      <c r="C196" s="8">
        <v>35.47</v>
      </c>
      <c r="D196" s="8">
        <v>64.47</v>
      </c>
      <c r="E196" s="8">
        <v>18.420000000000002</v>
      </c>
      <c r="F196" s="7">
        <v>7.0822671552000003</v>
      </c>
      <c r="G196" s="7">
        <v>0</v>
      </c>
      <c r="H196" s="7">
        <v>0</v>
      </c>
      <c r="I196" s="7">
        <v>0</v>
      </c>
      <c r="J196" s="9">
        <f t="shared" si="3"/>
        <v>99.94</v>
      </c>
      <c r="K196" s="7">
        <v>10490488</v>
      </c>
      <c r="L196" s="7" t="s">
        <v>264</v>
      </c>
      <c r="M196" s="7" t="s">
        <v>265</v>
      </c>
      <c r="N196" s="7">
        <v>23338904</v>
      </c>
      <c r="O196" s="7" t="s">
        <v>121</v>
      </c>
      <c r="P196" s="7" t="s">
        <v>41</v>
      </c>
      <c r="Q196" s="7">
        <v>1700</v>
      </c>
      <c r="R196" s="7" t="s">
        <v>122</v>
      </c>
      <c r="S196" s="30" t="s">
        <v>60</v>
      </c>
      <c r="T196" s="7">
        <v>25018</v>
      </c>
      <c r="U196" s="10">
        <v>44963</v>
      </c>
      <c r="V196" s="10">
        <v>44961</v>
      </c>
      <c r="W196" s="7" t="s">
        <v>123</v>
      </c>
      <c r="X196" s="7" t="s">
        <v>124</v>
      </c>
      <c r="Y196" s="7" t="s">
        <v>75</v>
      </c>
      <c r="Z196" s="10">
        <v>43836</v>
      </c>
      <c r="AA196" s="10">
        <v>43966</v>
      </c>
      <c r="AB196" s="7" t="s">
        <v>124</v>
      </c>
      <c r="AC196" s="7" t="s">
        <v>125</v>
      </c>
      <c r="AD196" s="7" t="s">
        <v>266</v>
      </c>
      <c r="AE196" s="7" t="s">
        <v>171</v>
      </c>
      <c r="AF196" s="7" t="s">
        <v>267</v>
      </c>
      <c r="AG196" s="7" t="s">
        <v>51</v>
      </c>
      <c r="AH196" s="11" t="s">
        <v>52</v>
      </c>
      <c r="AI196" s="12">
        <v>1</v>
      </c>
      <c r="AJ196" s="13">
        <v>49.4232350184</v>
      </c>
      <c r="AK196" s="13">
        <v>5.0293254905999998</v>
      </c>
      <c r="AL196" s="13">
        <v>1.4347696392</v>
      </c>
      <c r="AN196" s="38"/>
    </row>
    <row r="197" spans="1:40" x14ac:dyDescent="0.25">
      <c r="A197" s="7">
        <v>2020</v>
      </c>
      <c r="B197" s="7">
        <v>0.4</v>
      </c>
      <c r="C197" s="8">
        <v>35.47</v>
      </c>
      <c r="D197" s="8">
        <v>64.47</v>
      </c>
      <c r="E197" s="8">
        <v>18.420000000000002</v>
      </c>
      <c r="F197" s="7">
        <v>0</v>
      </c>
      <c r="G197" s="7">
        <v>0</v>
      </c>
      <c r="H197" s="7">
        <v>0</v>
      </c>
      <c r="I197" s="7">
        <v>0</v>
      </c>
      <c r="J197" s="9">
        <f t="shared" si="3"/>
        <v>99.94</v>
      </c>
      <c r="K197" s="7">
        <v>10913744</v>
      </c>
      <c r="L197" s="7" t="s">
        <v>383</v>
      </c>
      <c r="M197" s="7">
        <v>8410</v>
      </c>
      <c r="N197" s="7" t="s">
        <v>384</v>
      </c>
      <c r="O197" s="7" t="s">
        <v>385</v>
      </c>
      <c r="P197" s="7" t="s">
        <v>277</v>
      </c>
      <c r="Q197" s="7" t="s">
        <v>42</v>
      </c>
      <c r="R197" s="7" t="s">
        <v>139</v>
      </c>
      <c r="S197" s="30" t="s">
        <v>60</v>
      </c>
      <c r="T197" s="7">
        <v>25000</v>
      </c>
      <c r="U197" s="10">
        <v>45009</v>
      </c>
      <c r="V197" s="10">
        <v>44957</v>
      </c>
      <c r="W197" s="7" t="s">
        <v>73</v>
      </c>
      <c r="X197" s="7" t="s">
        <v>74</v>
      </c>
      <c r="Y197" s="7" t="s">
        <v>75</v>
      </c>
      <c r="Z197" s="10">
        <v>43844</v>
      </c>
      <c r="AA197" s="10">
        <v>44036</v>
      </c>
      <c r="AB197" s="7" t="s">
        <v>74</v>
      </c>
      <c r="AC197" s="7" t="s">
        <v>48</v>
      </c>
      <c r="AD197" s="7" t="s">
        <v>386</v>
      </c>
      <c r="AE197" s="7">
        <v>42</v>
      </c>
      <c r="AF197" s="7" t="s">
        <v>387</v>
      </c>
      <c r="AG197" s="7" t="s">
        <v>51</v>
      </c>
      <c r="AH197" s="11" t="s">
        <v>52</v>
      </c>
      <c r="AI197" s="12">
        <v>1</v>
      </c>
      <c r="AJ197" s="13">
        <v>66.41</v>
      </c>
      <c r="AK197" s="13">
        <v>88.94</v>
      </c>
      <c r="AL197" s="13">
        <v>42.95</v>
      </c>
      <c r="AN197" s="38"/>
    </row>
    <row r="198" spans="1:40" s="26" customFormat="1" x14ac:dyDescent="0.25">
      <c r="A198" s="19">
        <v>2021</v>
      </c>
      <c r="B198" s="19">
        <v>0.8</v>
      </c>
      <c r="C198" s="20">
        <v>35.47</v>
      </c>
      <c r="D198" s="20">
        <v>64.47</v>
      </c>
      <c r="E198" s="20">
        <v>18.420000000000002</v>
      </c>
      <c r="F198" s="19">
        <v>0</v>
      </c>
      <c r="G198" s="19">
        <v>0</v>
      </c>
      <c r="H198" s="19">
        <v>0</v>
      </c>
      <c r="I198" s="19">
        <v>0</v>
      </c>
      <c r="J198" s="21">
        <f t="shared" si="3"/>
        <v>99.94</v>
      </c>
      <c r="K198" s="19">
        <v>7565315</v>
      </c>
      <c r="L198" s="19" t="s">
        <v>877</v>
      </c>
      <c r="M198" s="19">
        <v>993</v>
      </c>
      <c r="N198" s="19">
        <v>395931</v>
      </c>
      <c r="O198" s="19" t="s">
        <v>288</v>
      </c>
      <c r="P198" s="19" t="s">
        <v>41</v>
      </c>
      <c r="Q198" s="19" t="s">
        <v>42</v>
      </c>
      <c r="R198" s="19" t="s">
        <v>278</v>
      </c>
      <c r="S198" s="31" t="s">
        <v>845</v>
      </c>
      <c r="T198" s="19">
        <v>25000</v>
      </c>
      <c r="U198" s="22">
        <v>45007</v>
      </c>
      <c r="V198" s="22">
        <v>45003</v>
      </c>
      <c r="W198" s="19" t="s">
        <v>878</v>
      </c>
      <c r="X198" s="19" t="s">
        <v>879</v>
      </c>
      <c r="Y198" s="19" t="s">
        <v>504</v>
      </c>
      <c r="Z198" s="22">
        <v>44475</v>
      </c>
      <c r="AA198" s="22">
        <v>44557</v>
      </c>
      <c r="AB198" s="19" t="s">
        <v>879</v>
      </c>
      <c r="AC198" s="19" t="s">
        <v>48</v>
      </c>
      <c r="AD198" s="19" t="s">
        <v>880</v>
      </c>
      <c r="AE198" s="19">
        <v>42</v>
      </c>
      <c r="AF198" s="19" t="s">
        <v>881</v>
      </c>
      <c r="AG198" s="19" t="s">
        <v>51</v>
      </c>
      <c r="AH198" s="23" t="s">
        <v>507</v>
      </c>
      <c r="AI198" s="24">
        <v>1</v>
      </c>
      <c r="AJ198" s="25">
        <v>5.1993600000000004</v>
      </c>
      <c r="AK198" s="25">
        <v>18.303761951999999</v>
      </c>
      <c r="AL198" s="25">
        <v>0.87160771199999998</v>
      </c>
      <c r="AM198" s="33" t="s">
        <v>2636</v>
      </c>
      <c r="AN198" s="27" t="s">
        <v>2638</v>
      </c>
    </row>
    <row r="199" spans="1:40" s="26" customFormat="1" x14ac:dyDescent="0.25">
      <c r="A199" s="19">
        <v>2021</v>
      </c>
      <c r="B199" s="19">
        <v>0.4</v>
      </c>
      <c r="C199" s="20">
        <v>35.47</v>
      </c>
      <c r="D199" s="20">
        <v>64.47</v>
      </c>
      <c r="E199" s="20">
        <v>18.420000000000002</v>
      </c>
      <c r="F199" s="19">
        <v>13.8974229414</v>
      </c>
      <c r="G199" s="19">
        <v>0</v>
      </c>
      <c r="H199" s="19">
        <v>0</v>
      </c>
      <c r="I199" s="19">
        <v>0</v>
      </c>
      <c r="J199" s="21">
        <f t="shared" si="3"/>
        <v>99.94</v>
      </c>
      <c r="K199" s="19">
        <v>7572191</v>
      </c>
      <c r="L199" s="19" t="s">
        <v>1071</v>
      </c>
      <c r="M199" s="19" t="s">
        <v>1072</v>
      </c>
      <c r="N199" s="19" t="s">
        <v>1073</v>
      </c>
      <c r="O199" s="19" t="s">
        <v>415</v>
      </c>
      <c r="P199" s="19" t="s">
        <v>41</v>
      </c>
      <c r="Q199" s="19" t="s">
        <v>42</v>
      </c>
      <c r="R199" s="19" t="s">
        <v>278</v>
      </c>
      <c r="S199" s="31" t="s">
        <v>842</v>
      </c>
      <c r="T199" s="19">
        <v>24803</v>
      </c>
      <c r="U199" s="22">
        <v>45007</v>
      </c>
      <c r="V199" s="22">
        <v>45005</v>
      </c>
      <c r="W199" s="19" t="s">
        <v>318</v>
      </c>
      <c r="X199" s="19" t="s">
        <v>124</v>
      </c>
      <c r="Y199" s="19" t="s">
        <v>75</v>
      </c>
      <c r="Z199" s="22">
        <v>44202</v>
      </c>
      <c r="AA199" s="22">
        <v>44253</v>
      </c>
      <c r="AB199" s="19" t="s">
        <v>124</v>
      </c>
      <c r="AC199" s="19" t="s">
        <v>48</v>
      </c>
      <c r="AD199" s="19" t="s">
        <v>1074</v>
      </c>
      <c r="AE199" s="19">
        <v>42</v>
      </c>
      <c r="AF199" s="19" t="s">
        <v>1075</v>
      </c>
      <c r="AG199" s="19" t="s">
        <v>51</v>
      </c>
      <c r="AH199" s="23" t="s">
        <v>52</v>
      </c>
      <c r="AI199" s="24">
        <v>1</v>
      </c>
      <c r="AJ199" s="25">
        <v>42.569920465199999</v>
      </c>
      <c r="AK199" s="25">
        <v>50.216937371999997</v>
      </c>
      <c r="AL199" s="25">
        <v>14.347696392</v>
      </c>
      <c r="AM199" s="33" t="s">
        <v>2636</v>
      </c>
      <c r="AN199" s="27" t="s">
        <v>2640</v>
      </c>
    </row>
    <row r="200" spans="1:40" s="26" customFormat="1" x14ac:dyDescent="0.25">
      <c r="A200" s="19">
        <v>2020</v>
      </c>
      <c r="B200" s="19">
        <v>0.5</v>
      </c>
      <c r="C200" s="20">
        <v>35.47</v>
      </c>
      <c r="D200" s="20">
        <v>64.47</v>
      </c>
      <c r="E200" s="20">
        <v>18.420000000000002</v>
      </c>
      <c r="F200" s="19">
        <v>0</v>
      </c>
      <c r="G200" s="19">
        <v>0</v>
      </c>
      <c r="H200" s="19">
        <v>0</v>
      </c>
      <c r="I200" s="19">
        <v>0</v>
      </c>
      <c r="J200" s="21">
        <f t="shared" si="3"/>
        <v>99.94</v>
      </c>
      <c r="K200" s="19">
        <v>10490058</v>
      </c>
      <c r="L200" s="19" t="s">
        <v>377</v>
      </c>
      <c r="M200" s="19">
        <v>4970</v>
      </c>
      <c r="N200" s="19">
        <v>22748701</v>
      </c>
      <c r="O200" s="19" t="s">
        <v>69</v>
      </c>
      <c r="P200" s="19" t="s">
        <v>70</v>
      </c>
      <c r="Q200" s="19" t="s">
        <v>42</v>
      </c>
      <c r="R200" s="19" t="s">
        <v>71</v>
      </c>
      <c r="S200" s="31" t="s">
        <v>243</v>
      </c>
      <c r="T200" s="19">
        <v>24708</v>
      </c>
      <c r="U200" s="22">
        <v>44963</v>
      </c>
      <c r="V200" s="22">
        <v>44960</v>
      </c>
      <c r="W200" s="19" t="s">
        <v>130</v>
      </c>
      <c r="X200" s="19" t="s">
        <v>74</v>
      </c>
      <c r="Y200" s="19" t="s">
        <v>75</v>
      </c>
      <c r="Z200" s="22">
        <v>44039</v>
      </c>
      <c r="AA200" s="22">
        <v>44203</v>
      </c>
      <c r="AB200" s="19" t="s">
        <v>74</v>
      </c>
      <c r="AC200" s="19" t="s">
        <v>48</v>
      </c>
      <c r="AD200" s="19" t="s">
        <v>378</v>
      </c>
      <c r="AE200" s="19">
        <v>42</v>
      </c>
      <c r="AF200" s="19" t="s">
        <v>379</v>
      </c>
      <c r="AG200" s="19" t="s">
        <v>51</v>
      </c>
      <c r="AH200" s="23" t="s">
        <v>52</v>
      </c>
      <c r="AI200" s="24">
        <v>1</v>
      </c>
      <c r="AJ200" s="25">
        <v>78</v>
      </c>
      <c r="AK200" s="25">
        <v>101.41</v>
      </c>
      <c r="AL200" s="25">
        <v>55.42</v>
      </c>
      <c r="AM200" s="33" t="s">
        <v>2636</v>
      </c>
      <c r="AN200" s="27" t="s">
        <v>2639</v>
      </c>
    </row>
    <row r="201" spans="1:40" x14ac:dyDescent="0.25">
      <c r="A201" s="7">
        <v>2022</v>
      </c>
      <c r="B201" s="7">
        <v>0.6</v>
      </c>
      <c r="C201" s="8">
        <v>35.47</v>
      </c>
      <c r="D201" s="8">
        <v>64.47</v>
      </c>
      <c r="E201" s="8">
        <v>18.420000000000002</v>
      </c>
      <c r="F201" s="7">
        <v>0</v>
      </c>
      <c r="G201" s="7">
        <v>0</v>
      </c>
      <c r="H201" s="7">
        <v>0</v>
      </c>
      <c r="I201" s="7">
        <v>0</v>
      </c>
      <c r="J201" s="9">
        <f t="shared" si="3"/>
        <v>99.94</v>
      </c>
      <c r="K201" s="7">
        <v>3058129</v>
      </c>
      <c r="L201" s="7" t="s">
        <v>1636</v>
      </c>
      <c r="M201" s="7">
        <v>5967</v>
      </c>
      <c r="N201" s="7" t="s">
        <v>1924</v>
      </c>
      <c r="O201" s="7" t="s">
        <v>284</v>
      </c>
      <c r="P201" s="7" t="s">
        <v>277</v>
      </c>
      <c r="Q201" s="7" t="s">
        <v>42</v>
      </c>
      <c r="R201" s="7" t="s">
        <v>139</v>
      </c>
      <c r="S201" s="30" t="s">
        <v>60</v>
      </c>
      <c r="T201" s="7">
        <v>24539</v>
      </c>
      <c r="U201" s="10">
        <v>45029</v>
      </c>
      <c r="V201" s="10">
        <v>45027</v>
      </c>
      <c r="W201" s="7" t="s">
        <v>1638</v>
      </c>
      <c r="X201" s="7" t="s">
        <v>74</v>
      </c>
      <c r="Y201" s="7" t="s">
        <v>75</v>
      </c>
      <c r="Z201" s="10">
        <v>44544</v>
      </c>
      <c r="AA201" s="10">
        <v>44561</v>
      </c>
      <c r="AB201" s="7" t="s">
        <v>74</v>
      </c>
      <c r="AC201" s="7" t="s">
        <v>48</v>
      </c>
      <c r="AD201" s="7" t="s">
        <v>1925</v>
      </c>
      <c r="AE201" s="7">
        <v>42</v>
      </c>
      <c r="AF201" s="7" t="s">
        <v>1926</v>
      </c>
      <c r="AG201" s="7" t="s">
        <v>51</v>
      </c>
      <c r="AH201" s="11" t="s">
        <v>52</v>
      </c>
      <c r="AI201" s="12">
        <v>1</v>
      </c>
      <c r="AJ201" s="13">
        <v>62.01</v>
      </c>
      <c r="AK201" s="13">
        <v>85.54</v>
      </c>
      <c r="AL201" s="13">
        <v>39.549999999999997</v>
      </c>
      <c r="AN201" s="38"/>
    </row>
    <row r="202" spans="1:40" x14ac:dyDescent="0.25">
      <c r="A202" s="7">
        <v>2018</v>
      </c>
      <c r="B202" s="7">
        <v>0.5</v>
      </c>
      <c r="C202" s="8">
        <v>35.47</v>
      </c>
      <c r="D202" s="8">
        <v>64.47</v>
      </c>
      <c r="E202" s="8">
        <v>18.420000000000002</v>
      </c>
      <c r="F202" s="7">
        <v>0</v>
      </c>
      <c r="G202" s="7">
        <v>0</v>
      </c>
      <c r="H202" s="7">
        <v>0</v>
      </c>
      <c r="I202" s="7">
        <v>0</v>
      </c>
      <c r="J202" s="9">
        <f t="shared" si="3"/>
        <v>99.94</v>
      </c>
      <c r="K202" s="7">
        <v>17196905</v>
      </c>
      <c r="L202" s="7" t="s">
        <v>100</v>
      </c>
      <c r="M202" s="7">
        <v>1734</v>
      </c>
      <c r="N202" s="7">
        <v>1397005</v>
      </c>
      <c r="O202" s="7" t="s">
        <v>69</v>
      </c>
      <c r="P202" s="7" t="s">
        <v>70</v>
      </c>
      <c r="Q202" s="7" t="s">
        <v>42</v>
      </c>
      <c r="R202" s="7" t="s">
        <v>71</v>
      </c>
      <c r="S202" s="30" t="s">
        <v>101</v>
      </c>
      <c r="T202" s="7">
        <v>24511</v>
      </c>
      <c r="U202" s="10">
        <v>45019</v>
      </c>
      <c r="V202" s="10">
        <v>44999</v>
      </c>
      <c r="W202" s="7" t="s">
        <v>102</v>
      </c>
      <c r="X202" s="7" t="s">
        <v>74</v>
      </c>
      <c r="Y202" s="7" t="s">
        <v>75</v>
      </c>
      <c r="Z202" s="10">
        <v>43027</v>
      </c>
      <c r="AA202" s="10">
        <v>43707</v>
      </c>
      <c r="AB202" s="7" t="s">
        <v>74</v>
      </c>
      <c r="AC202" s="7" t="s">
        <v>48</v>
      </c>
      <c r="AD202" s="7" t="s">
        <v>103</v>
      </c>
      <c r="AE202" s="7">
        <v>42</v>
      </c>
      <c r="AF202" s="7" t="s">
        <v>104</v>
      </c>
      <c r="AG202" s="7" t="s">
        <v>51</v>
      </c>
      <c r="AH202" s="11" t="s">
        <v>52</v>
      </c>
      <c r="AI202" s="12">
        <v>1</v>
      </c>
      <c r="AJ202" s="13">
        <v>55.65</v>
      </c>
      <c r="AK202" s="13">
        <v>75.42</v>
      </c>
      <c r="AL202" s="13">
        <v>29.43</v>
      </c>
      <c r="AN202" s="38"/>
    </row>
    <row r="203" spans="1:40" x14ac:dyDescent="0.25">
      <c r="A203" s="7">
        <v>2020</v>
      </c>
      <c r="B203" s="7">
        <v>0.5</v>
      </c>
      <c r="C203" s="8">
        <v>35.47</v>
      </c>
      <c r="D203" s="8">
        <v>64.47</v>
      </c>
      <c r="E203" s="8">
        <v>18.420000000000002</v>
      </c>
      <c r="F203" s="7">
        <v>0</v>
      </c>
      <c r="G203" s="7">
        <v>0</v>
      </c>
      <c r="H203" s="7">
        <v>0</v>
      </c>
      <c r="I203" s="7">
        <v>0</v>
      </c>
      <c r="J203" s="9">
        <f t="shared" si="3"/>
        <v>99.94</v>
      </c>
      <c r="K203" s="7">
        <v>10579224</v>
      </c>
      <c r="L203" s="7" t="s">
        <v>723</v>
      </c>
      <c r="M203" s="7">
        <v>1273</v>
      </c>
      <c r="N203" s="7" t="s">
        <v>724</v>
      </c>
      <c r="O203" s="7" t="s">
        <v>288</v>
      </c>
      <c r="P203" s="7" t="s">
        <v>41</v>
      </c>
      <c r="Q203" s="7" t="s">
        <v>42</v>
      </c>
      <c r="R203" s="7" t="s">
        <v>278</v>
      </c>
      <c r="S203" s="30" t="s">
        <v>44</v>
      </c>
      <c r="T203" s="7">
        <v>24384</v>
      </c>
      <c r="U203" s="10">
        <v>44973</v>
      </c>
      <c r="V203" s="10">
        <v>44970</v>
      </c>
      <c r="W203" s="7" t="s">
        <v>261</v>
      </c>
      <c r="X203" s="7" t="s">
        <v>74</v>
      </c>
      <c r="Y203" s="7" t="s">
        <v>75</v>
      </c>
      <c r="Z203" s="10">
        <v>44165</v>
      </c>
      <c r="AA203" s="10">
        <v>44200</v>
      </c>
      <c r="AB203" s="7" t="s">
        <v>74</v>
      </c>
      <c r="AC203" s="7" t="s">
        <v>48</v>
      </c>
      <c r="AD203" s="7" t="s">
        <v>725</v>
      </c>
      <c r="AE203" s="7">
        <v>42</v>
      </c>
      <c r="AF203" s="7" t="s">
        <v>726</v>
      </c>
      <c r="AG203" s="7" t="s">
        <v>51</v>
      </c>
      <c r="AH203" s="11" t="s">
        <v>52</v>
      </c>
      <c r="AI203" s="12">
        <v>1</v>
      </c>
      <c r="AJ203" s="13">
        <v>73.27</v>
      </c>
      <c r="AK203" s="13">
        <v>82.41</v>
      </c>
      <c r="AL203" s="13">
        <v>36.42</v>
      </c>
    </row>
    <row r="204" spans="1:40" x14ac:dyDescent="0.25">
      <c r="A204" s="7">
        <v>2021</v>
      </c>
      <c r="B204" s="7">
        <v>0.4</v>
      </c>
      <c r="C204" s="8">
        <v>35.47</v>
      </c>
      <c r="D204" s="8">
        <v>64.47</v>
      </c>
      <c r="E204" s="8">
        <v>18.420000000000002</v>
      </c>
      <c r="F204" s="7">
        <v>0</v>
      </c>
      <c r="G204" s="7">
        <v>0</v>
      </c>
      <c r="H204" s="7">
        <v>0</v>
      </c>
      <c r="I204" s="7">
        <v>0</v>
      </c>
      <c r="J204" s="9">
        <f t="shared" si="3"/>
        <v>99.94</v>
      </c>
      <c r="K204" s="7">
        <v>7461766</v>
      </c>
      <c r="L204" s="7" t="s">
        <v>1505</v>
      </c>
      <c r="M204" s="7">
        <v>4992</v>
      </c>
      <c r="N204" s="7" t="s">
        <v>1506</v>
      </c>
      <c r="O204" s="7" t="s">
        <v>284</v>
      </c>
      <c r="P204" s="7" t="s">
        <v>277</v>
      </c>
      <c r="Q204" s="7" t="s">
        <v>42</v>
      </c>
      <c r="R204" s="7" t="s">
        <v>139</v>
      </c>
      <c r="S204" s="30" t="s">
        <v>60</v>
      </c>
      <c r="T204" s="7">
        <v>24217</v>
      </c>
      <c r="U204" s="10">
        <v>44998</v>
      </c>
      <c r="V204" s="10">
        <v>44996</v>
      </c>
      <c r="W204" s="7" t="s">
        <v>130</v>
      </c>
      <c r="X204" s="7" t="s">
        <v>74</v>
      </c>
      <c r="Y204" s="7" t="s">
        <v>75</v>
      </c>
      <c r="Z204" s="10">
        <v>44281</v>
      </c>
      <c r="AA204" s="10">
        <v>44306</v>
      </c>
      <c r="AB204" s="7" t="s">
        <v>74</v>
      </c>
      <c r="AC204" s="7" t="s">
        <v>48</v>
      </c>
      <c r="AD204" s="7" t="s">
        <v>1507</v>
      </c>
      <c r="AE204" s="7">
        <v>42</v>
      </c>
      <c r="AF204" s="7" t="s">
        <v>1508</v>
      </c>
      <c r="AG204" s="7" t="s">
        <v>51</v>
      </c>
      <c r="AH204" s="11" t="s">
        <v>52</v>
      </c>
      <c r="AI204" s="12">
        <v>1</v>
      </c>
      <c r="AJ204" s="13">
        <v>52.86</v>
      </c>
      <c r="AK204" s="13">
        <v>97.59</v>
      </c>
      <c r="AL204" s="13">
        <v>51.6</v>
      </c>
      <c r="AN204" s="38"/>
    </row>
    <row r="205" spans="1:40" x14ac:dyDescent="0.25">
      <c r="A205" s="7">
        <v>2022</v>
      </c>
      <c r="B205" s="7">
        <v>0.6</v>
      </c>
      <c r="C205" s="8">
        <v>35.47</v>
      </c>
      <c r="D205" s="8">
        <v>64.47</v>
      </c>
      <c r="E205" s="8">
        <v>18.420000000000002</v>
      </c>
      <c r="F205" s="7">
        <v>0</v>
      </c>
      <c r="G205" s="7">
        <v>0</v>
      </c>
      <c r="H205" s="7">
        <v>0</v>
      </c>
      <c r="I205" s="7">
        <v>0</v>
      </c>
      <c r="J205" s="9">
        <f t="shared" si="3"/>
        <v>99.94</v>
      </c>
      <c r="K205" s="7">
        <v>2945945</v>
      </c>
      <c r="L205" s="7" t="s">
        <v>1636</v>
      </c>
      <c r="M205" s="7">
        <v>5967</v>
      </c>
      <c r="N205" s="7" t="s">
        <v>1637</v>
      </c>
      <c r="O205" s="7" t="s">
        <v>284</v>
      </c>
      <c r="P205" s="7" t="s">
        <v>277</v>
      </c>
      <c r="Q205" s="7" t="s">
        <v>42</v>
      </c>
      <c r="R205" s="7" t="s">
        <v>139</v>
      </c>
      <c r="S205" s="30" t="s">
        <v>60</v>
      </c>
      <c r="T205" s="7">
        <v>24181</v>
      </c>
      <c r="U205" s="10">
        <v>45016</v>
      </c>
      <c r="V205" s="10">
        <v>45016</v>
      </c>
      <c r="W205" s="7" t="s">
        <v>1638</v>
      </c>
      <c r="X205" s="7" t="s">
        <v>74</v>
      </c>
      <c r="Y205" s="7" t="s">
        <v>75</v>
      </c>
      <c r="Z205" s="10">
        <v>44544</v>
      </c>
      <c r="AA205" s="10">
        <v>44561</v>
      </c>
      <c r="AB205" s="7" t="s">
        <v>74</v>
      </c>
      <c r="AC205" s="7" t="s">
        <v>48</v>
      </c>
      <c r="AD205" s="7" t="s">
        <v>1639</v>
      </c>
      <c r="AE205" s="7">
        <v>42</v>
      </c>
      <c r="AF205" s="7" t="s">
        <v>1640</v>
      </c>
      <c r="AG205" s="7" t="s">
        <v>51</v>
      </c>
      <c r="AH205" s="11" t="s">
        <v>52</v>
      </c>
      <c r="AI205" s="12">
        <v>1</v>
      </c>
      <c r="AJ205" s="13">
        <v>62.01</v>
      </c>
      <c r="AK205" s="13">
        <v>85.54</v>
      </c>
      <c r="AL205" s="13">
        <v>39.549999999999997</v>
      </c>
      <c r="AN205" s="38"/>
    </row>
    <row r="206" spans="1:40" x14ac:dyDescent="0.25">
      <c r="A206" s="7">
        <v>2021</v>
      </c>
      <c r="B206" s="7">
        <v>0.4</v>
      </c>
      <c r="C206" s="8">
        <v>35.47</v>
      </c>
      <c r="D206" s="8">
        <v>64.47</v>
      </c>
      <c r="E206" s="8">
        <v>18.420000000000002</v>
      </c>
      <c r="F206" s="7">
        <v>5.2888051061999999</v>
      </c>
      <c r="G206" s="7">
        <v>0</v>
      </c>
      <c r="H206" s="7">
        <v>0</v>
      </c>
      <c r="I206" s="7">
        <v>0</v>
      </c>
      <c r="J206" s="9">
        <f t="shared" si="3"/>
        <v>99.94</v>
      </c>
      <c r="K206" s="7">
        <v>7200900</v>
      </c>
      <c r="L206" s="7" t="s">
        <v>1027</v>
      </c>
      <c r="M206" s="7" t="s">
        <v>134</v>
      </c>
      <c r="N206" s="7">
        <v>58160401</v>
      </c>
      <c r="O206" s="7" t="s">
        <v>138</v>
      </c>
      <c r="P206" s="7" t="s">
        <v>41</v>
      </c>
      <c r="Q206" s="7">
        <v>1700</v>
      </c>
      <c r="R206" s="7" t="s">
        <v>139</v>
      </c>
      <c r="S206" s="30" t="s">
        <v>101</v>
      </c>
      <c r="T206" s="7">
        <v>24167</v>
      </c>
      <c r="U206" s="10">
        <v>44974</v>
      </c>
      <c r="V206" s="10">
        <v>44974</v>
      </c>
      <c r="W206" s="7" t="s">
        <v>123</v>
      </c>
      <c r="X206" s="7" t="s">
        <v>124</v>
      </c>
      <c r="Y206" s="7" t="s">
        <v>75</v>
      </c>
      <c r="Z206" s="10">
        <v>44329</v>
      </c>
      <c r="AA206" s="10">
        <v>44347</v>
      </c>
      <c r="AB206" s="7" t="s">
        <v>124</v>
      </c>
      <c r="AC206" s="7" t="s">
        <v>125</v>
      </c>
      <c r="AD206" s="7" t="s">
        <v>1028</v>
      </c>
      <c r="AE206" s="7">
        <v>42</v>
      </c>
      <c r="AF206" s="7" t="s">
        <v>1029</v>
      </c>
      <c r="AG206" s="7" t="s">
        <v>51</v>
      </c>
      <c r="AH206" s="11" t="s">
        <v>52</v>
      </c>
      <c r="AI206" s="12">
        <v>1</v>
      </c>
      <c r="AJ206" s="13">
        <v>35.670815391600001</v>
      </c>
      <c r="AK206" s="13">
        <v>5.0140619837999996</v>
      </c>
      <c r="AL206" s="13">
        <v>1.4347696392</v>
      </c>
      <c r="AN206" s="38"/>
    </row>
    <row r="207" spans="1:40" x14ac:dyDescent="0.25">
      <c r="A207" s="7">
        <v>2019</v>
      </c>
      <c r="B207" s="7">
        <v>0.4</v>
      </c>
      <c r="C207" s="8">
        <v>35.47</v>
      </c>
      <c r="D207" s="8">
        <v>64.47</v>
      </c>
      <c r="E207" s="8">
        <v>18.420000000000002</v>
      </c>
      <c r="F207" s="7">
        <v>14.009541323400001</v>
      </c>
      <c r="G207" s="7">
        <v>0</v>
      </c>
      <c r="H207" s="7">
        <v>0</v>
      </c>
      <c r="I207" s="7">
        <v>0</v>
      </c>
      <c r="J207" s="9">
        <f t="shared" si="3"/>
        <v>99.94</v>
      </c>
      <c r="K207" s="7">
        <v>14183511</v>
      </c>
      <c r="L207" s="7" t="s">
        <v>162</v>
      </c>
      <c r="M207" s="7">
        <v>36060</v>
      </c>
      <c r="N207" s="7" t="s">
        <v>163</v>
      </c>
      <c r="O207" s="7" t="s">
        <v>40</v>
      </c>
      <c r="P207" s="7" t="s">
        <v>41</v>
      </c>
      <c r="Q207" s="7" t="s">
        <v>42</v>
      </c>
      <c r="R207" s="7" t="s">
        <v>43</v>
      </c>
      <c r="S207" s="30" t="s">
        <v>44</v>
      </c>
      <c r="T207" s="7">
        <v>24117</v>
      </c>
      <c r="U207" s="10">
        <v>45019</v>
      </c>
      <c r="V207" s="10">
        <v>45015</v>
      </c>
      <c r="W207" s="7" t="s">
        <v>164</v>
      </c>
      <c r="X207" s="7" t="s">
        <v>165</v>
      </c>
      <c r="Y207" s="7" t="s">
        <v>56</v>
      </c>
      <c r="Z207" s="10">
        <v>43430</v>
      </c>
      <c r="AA207" s="10">
        <v>43585</v>
      </c>
      <c r="AB207" s="7" t="s">
        <v>165</v>
      </c>
      <c r="AC207" s="7" t="s">
        <v>48</v>
      </c>
      <c r="AD207" s="7" t="s">
        <v>166</v>
      </c>
      <c r="AE207" s="7">
        <v>42</v>
      </c>
      <c r="AF207" s="7" t="s">
        <v>167</v>
      </c>
      <c r="AG207" s="7"/>
      <c r="AH207" s="11" t="s">
        <v>45</v>
      </c>
      <c r="AI207" s="12">
        <v>1</v>
      </c>
      <c r="AJ207" s="13">
        <v>44.081152639999999</v>
      </c>
      <c r="AK207" s="13">
        <v>24.8714128411</v>
      </c>
      <c r="AL207" s="13">
        <v>0</v>
      </c>
    </row>
    <row r="208" spans="1:40" x14ac:dyDescent="0.25">
      <c r="A208" s="7">
        <v>2018</v>
      </c>
      <c r="B208" s="7">
        <v>0.5</v>
      </c>
      <c r="C208" s="8">
        <v>35.47</v>
      </c>
      <c r="D208" s="8">
        <v>64.47</v>
      </c>
      <c r="E208" s="8">
        <v>18.420000000000002</v>
      </c>
      <c r="F208" s="7">
        <v>0</v>
      </c>
      <c r="G208" s="7">
        <v>0</v>
      </c>
      <c r="H208" s="7">
        <v>0</v>
      </c>
      <c r="I208" s="7">
        <v>0</v>
      </c>
      <c r="J208" s="9">
        <f t="shared" si="3"/>
        <v>99.94</v>
      </c>
      <c r="K208" s="7">
        <v>17029821</v>
      </c>
      <c r="L208" s="7" t="s">
        <v>68</v>
      </c>
      <c r="M208" s="7">
        <v>8736</v>
      </c>
      <c r="N208" s="7">
        <v>57094902</v>
      </c>
      <c r="O208" s="7" t="s">
        <v>69</v>
      </c>
      <c r="P208" s="7" t="s">
        <v>70</v>
      </c>
      <c r="Q208" s="7" t="s">
        <v>42</v>
      </c>
      <c r="R208" s="7" t="s">
        <v>71</v>
      </c>
      <c r="S208" s="30" t="s">
        <v>72</v>
      </c>
      <c r="T208" s="7">
        <v>23920</v>
      </c>
      <c r="U208" s="10">
        <v>44979</v>
      </c>
      <c r="V208" s="10">
        <v>44960</v>
      </c>
      <c r="W208" s="7" t="s">
        <v>73</v>
      </c>
      <c r="X208" s="7" t="s">
        <v>74</v>
      </c>
      <c r="Y208" s="7" t="s">
        <v>75</v>
      </c>
      <c r="Z208" s="10">
        <v>43369</v>
      </c>
      <c r="AA208" s="10">
        <v>43526</v>
      </c>
      <c r="AB208" s="7" t="s">
        <v>74</v>
      </c>
      <c r="AC208" s="7" t="s">
        <v>48</v>
      </c>
      <c r="AD208" s="7" t="s">
        <v>76</v>
      </c>
      <c r="AE208" s="7">
        <v>42</v>
      </c>
      <c r="AF208" s="7" t="s">
        <v>77</v>
      </c>
      <c r="AG208" s="7" t="s">
        <v>51</v>
      </c>
      <c r="AH208" s="11" t="s">
        <v>52</v>
      </c>
      <c r="AI208" s="12">
        <v>1</v>
      </c>
      <c r="AJ208" s="13">
        <v>86.25</v>
      </c>
      <c r="AK208" s="13">
        <v>86.09</v>
      </c>
      <c r="AL208" s="13">
        <v>40.1</v>
      </c>
      <c r="AN208" s="38"/>
    </row>
    <row r="209" spans="1:40" x14ac:dyDescent="0.25">
      <c r="A209" s="7">
        <v>2021</v>
      </c>
      <c r="B209" s="7">
        <v>0.4</v>
      </c>
      <c r="C209" s="8">
        <v>35.47</v>
      </c>
      <c r="D209" s="8">
        <v>64.47</v>
      </c>
      <c r="E209" s="8">
        <v>18.420000000000002</v>
      </c>
      <c r="F209" s="7">
        <v>0</v>
      </c>
      <c r="G209" s="7">
        <v>0</v>
      </c>
      <c r="H209" s="7">
        <v>0</v>
      </c>
      <c r="I209" s="7">
        <v>0</v>
      </c>
      <c r="J209" s="9">
        <f t="shared" si="3"/>
        <v>99.94</v>
      </c>
      <c r="K209" s="7">
        <v>7541435</v>
      </c>
      <c r="L209" s="7" t="s">
        <v>1050</v>
      </c>
      <c r="M209" s="7">
        <v>11192</v>
      </c>
      <c r="N209" s="7">
        <v>68337702</v>
      </c>
      <c r="O209" s="7" t="s">
        <v>284</v>
      </c>
      <c r="P209" s="7" t="s">
        <v>45</v>
      </c>
      <c r="Q209" s="7" t="s">
        <v>42</v>
      </c>
      <c r="R209" s="7" t="s">
        <v>45</v>
      </c>
      <c r="S209" s="30" t="s">
        <v>60</v>
      </c>
      <c r="T209" s="7">
        <v>23894</v>
      </c>
      <c r="U209" s="10">
        <v>45005</v>
      </c>
      <c r="V209" s="10">
        <v>45001</v>
      </c>
      <c r="W209" s="7" t="s">
        <v>361</v>
      </c>
      <c r="X209" s="7" t="s">
        <v>74</v>
      </c>
      <c r="Y209" s="7" t="s">
        <v>75</v>
      </c>
      <c r="Z209" s="10">
        <v>44157</v>
      </c>
      <c r="AA209" s="10">
        <v>44268</v>
      </c>
      <c r="AB209" s="7" t="s">
        <v>74</v>
      </c>
      <c r="AC209" s="7" t="s">
        <v>48</v>
      </c>
      <c r="AD209" s="7" t="s">
        <v>1051</v>
      </c>
      <c r="AE209" s="7">
        <v>42</v>
      </c>
      <c r="AF209" s="7" t="s">
        <v>1052</v>
      </c>
      <c r="AG209" s="7" t="s">
        <v>51</v>
      </c>
      <c r="AH209" s="11" t="s">
        <v>52</v>
      </c>
      <c r="AI209" s="12">
        <v>1</v>
      </c>
      <c r="AJ209" s="13">
        <v>61.34</v>
      </c>
      <c r="AK209" s="13">
        <v>85.96</v>
      </c>
      <c r="AL209" s="13">
        <v>39.97</v>
      </c>
      <c r="AN209" s="38"/>
    </row>
    <row r="210" spans="1:40" x14ac:dyDescent="0.25">
      <c r="A210" s="7">
        <v>2020</v>
      </c>
      <c r="B210" s="7">
        <v>0.5</v>
      </c>
      <c r="C210" s="8">
        <v>35.47</v>
      </c>
      <c r="D210" s="8">
        <v>64.47</v>
      </c>
      <c r="E210" s="8">
        <v>18.420000000000002</v>
      </c>
      <c r="F210" s="7">
        <v>0</v>
      </c>
      <c r="G210" s="7">
        <v>0</v>
      </c>
      <c r="H210" s="7">
        <v>0</v>
      </c>
      <c r="I210" s="7">
        <v>0</v>
      </c>
      <c r="J210" s="9">
        <f t="shared" si="3"/>
        <v>99.94</v>
      </c>
      <c r="K210" s="7">
        <v>10763939</v>
      </c>
      <c r="L210" s="7" t="s">
        <v>287</v>
      </c>
      <c r="M210" s="7">
        <v>9391</v>
      </c>
      <c r="N210" s="7">
        <v>594931</v>
      </c>
      <c r="O210" s="7" t="s">
        <v>288</v>
      </c>
      <c r="P210" s="7" t="s">
        <v>41</v>
      </c>
      <c r="Q210" s="7" t="s">
        <v>42</v>
      </c>
      <c r="R210" s="7" t="s">
        <v>278</v>
      </c>
      <c r="S210" s="30" t="s">
        <v>44</v>
      </c>
      <c r="T210" s="7">
        <v>23854</v>
      </c>
      <c r="U210" s="10">
        <v>44993</v>
      </c>
      <c r="V210" s="10">
        <v>44992</v>
      </c>
      <c r="W210" s="7" t="s">
        <v>289</v>
      </c>
      <c r="X210" s="7" t="s">
        <v>74</v>
      </c>
      <c r="Y210" s="7" t="s">
        <v>75</v>
      </c>
      <c r="Z210" s="10">
        <v>43781</v>
      </c>
      <c r="AA210" s="10">
        <v>43962</v>
      </c>
      <c r="AB210" s="7" t="s">
        <v>74</v>
      </c>
      <c r="AC210" s="7" t="s">
        <v>48</v>
      </c>
      <c r="AD210" s="7" t="s">
        <v>290</v>
      </c>
      <c r="AE210" s="7">
        <v>42</v>
      </c>
      <c r="AF210" s="7" t="s">
        <v>291</v>
      </c>
      <c r="AG210" s="7" t="s">
        <v>51</v>
      </c>
      <c r="AH210" s="11" t="s">
        <v>52</v>
      </c>
      <c r="AI210" s="12">
        <v>1</v>
      </c>
      <c r="AJ210" s="13">
        <v>43.07</v>
      </c>
      <c r="AK210" s="13">
        <v>64.39</v>
      </c>
      <c r="AL210" s="13">
        <v>18.399999999999999</v>
      </c>
    </row>
    <row r="211" spans="1:40" x14ac:dyDescent="0.25">
      <c r="A211" s="7">
        <v>2020</v>
      </c>
      <c r="B211" s="7">
        <v>0.4</v>
      </c>
      <c r="C211" s="8">
        <v>35.47</v>
      </c>
      <c r="D211" s="8">
        <v>64.47</v>
      </c>
      <c r="E211" s="8">
        <v>18.420000000000002</v>
      </c>
      <c r="F211" s="7">
        <v>0</v>
      </c>
      <c r="G211" s="7">
        <v>0</v>
      </c>
      <c r="H211" s="7">
        <v>0</v>
      </c>
      <c r="I211" s="7">
        <v>0</v>
      </c>
      <c r="J211" s="9">
        <f t="shared" si="3"/>
        <v>99.94</v>
      </c>
      <c r="K211" s="7">
        <v>11112844</v>
      </c>
      <c r="L211" s="7" t="s">
        <v>523</v>
      </c>
      <c r="M211" s="7">
        <v>1438</v>
      </c>
      <c r="N211" s="7">
        <v>68287603</v>
      </c>
      <c r="O211" s="7" t="s">
        <v>385</v>
      </c>
      <c r="P211" s="7" t="s">
        <v>277</v>
      </c>
      <c r="Q211" s="7" t="s">
        <v>42</v>
      </c>
      <c r="R211" s="7" t="s">
        <v>139</v>
      </c>
      <c r="S211" s="30" t="s">
        <v>60</v>
      </c>
      <c r="T211" s="7">
        <v>23809</v>
      </c>
      <c r="U211" s="10">
        <v>45035</v>
      </c>
      <c r="V211" s="10">
        <v>44883</v>
      </c>
      <c r="W211" s="7" t="s">
        <v>73</v>
      </c>
      <c r="X211" s="7" t="s">
        <v>74</v>
      </c>
      <c r="Y211" s="7" t="s">
        <v>75</v>
      </c>
      <c r="Z211" s="10">
        <v>43606</v>
      </c>
      <c r="AA211" s="10">
        <v>44010</v>
      </c>
      <c r="AB211" s="7" t="s">
        <v>74</v>
      </c>
      <c r="AC211" s="7" t="s">
        <v>48</v>
      </c>
      <c r="AD211" s="7" t="s">
        <v>524</v>
      </c>
      <c r="AE211" s="7">
        <v>42</v>
      </c>
      <c r="AF211" s="7" t="s">
        <v>525</v>
      </c>
      <c r="AG211" s="7" t="s">
        <v>51</v>
      </c>
      <c r="AH211" s="11" t="s">
        <v>52</v>
      </c>
      <c r="AI211" s="12">
        <v>1</v>
      </c>
      <c r="AJ211" s="13">
        <v>64.5</v>
      </c>
      <c r="AK211" s="13">
        <v>78.55</v>
      </c>
      <c r="AL211" s="13">
        <v>32.56</v>
      </c>
      <c r="AN211" s="38"/>
    </row>
    <row r="212" spans="1:40" x14ac:dyDescent="0.25">
      <c r="A212" s="7">
        <v>2020</v>
      </c>
      <c r="B212" s="7">
        <v>0.6</v>
      </c>
      <c r="C212" s="8">
        <v>35.47</v>
      </c>
      <c r="D212" s="8">
        <v>64.47</v>
      </c>
      <c r="E212" s="8">
        <v>18.420000000000002</v>
      </c>
      <c r="F212" s="7">
        <v>0</v>
      </c>
      <c r="G212" s="7">
        <v>0</v>
      </c>
      <c r="H212" s="7">
        <v>0</v>
      </c>
      <c r="I212" s="7">
        <v>0</v>
      </c>
      <c r="J212" s="9">
        <f t="shared" si="3"/>
        <v>99.94</v>
      </c>
      <c r="K212" s="7">
        <v>10618312</v>
      </c>
      <c r="L212" s="7" t="s">
        <v>302</v>
      </c>
      <c r="M212" s="7">
        <v>4156</v>
      </c>
      <c r="N212" s="7">
        <v>24996303</v>
      </c>
      <c r="O212" s="7" t="s">
        <v>284</v>
      </c>
      <c r="P212" s="7" t="s">
        <v>277</v>
      </c>
      <c r="Q212" s="7" t="s">
        <v>42</v>
      </c>
      <c r="R212" s="7" t="s">
        <v>139</v>
      </c>
      <c r="S212" s="30" t="s">
        <v>60</v>
      </c>
      <c r="T212" s="7">
        <v>23768</v>
      </c>
      <c r="U212" s="10">
        <v>44978</v>
      </c>
      <c r="V212" s="10">
        <v>44977</v>
      </c>
      <c r="W212" s="7" t="s">
        <v>248</v>
      </c>
      <c r="X212" s="7" t="s">
        <v>74</v>
      </c>
      <c r="Y212" s="7" t="s">
        <v>75</v>
      </c>
      <c r="Z212" s="10">
        <v>43879</v>
      </c>
      <c r="AA212" s="10">
        <v>43894</v>
      </c>
      <c r="AB212" s="7" t="s">
        <v>74</v>
      </c>
      <c r="AC212" s="7" t="s">
        <v>48</v>
      </c>
      <c r="AD212" s="7" t="s">
        <v>303</v>
      </c>
      <c r="AE212" s="7">
        <v>42</v>
      </c>
      <c r="AF212" s="7" t="s">
        <v>304</v>
      </c>
      <c r="AG212" s="7" t="s">
        <v>51</v>
      </c>
      <c r="AH212" s="11" t="s">
        <v>52</v>
      </c>
      <c r="AI212" s="12">
        <v>1</v>
      </c>
      <c r="AJ212" s="13">
        <v>65.63</v>
      </c>
      <c r="AK212" s="13">
        <v>64.39</v>
      </c>
      <c r="AL212" s="13">
        <v>18.399999999999999</v>
      </c>
      <c r="AN212" s="38"/>
    </row>
    <row r="213" spans="1:40" s="26" customFormat="1" x14ac:dyDescent="0.25">
      <c r="A213" s="19">
        <v>2021</v>
      </c>
      <c r="B213" s="19">
        <v>0.4</v>
      </c>
      <c r="C213" s="20">
        <v>35.47</v>
      </c>
      <c r="D213" s="20">
        <v>64.47</v>
      </c>
      <c r="E213" s="20">
        <v>18.420000000000002</v>
      </c>
      <c r="F213" s="19">
        <v>0</v>
      </c>
      <c r="G213" s="19">
        <v>0</v>
      </c>
      <c r="H213" s="19">
        <v>0</v>
      </c>
      <c r="I213" s="19">
        <v>0</v>
      </c>
      <c r="J213" s="21">
        <f t="shared" si="3"/>
        <v>99.94</v>
      </c>
      <c r="K213" s="19">
        <v>7793006</v>
      </c>
      <c r="L213" s="19" t="s">
        <v>1235</v>
      </c>
      <c r="M213" s="19">
        <v>5648</v>
      </c>
      <c r="N213" s="19">
        <v>314711</v>
      </c>
      <c r="O213" s="19" t="s">
        <v>288</v>
      </c>
      <c r="P213" s="19" t="s">
        <v>41</v>
      </c>
      <c r="Q213" s="19" t="s">
        <v>42</v>
      </c>
      <c r="R213" s="19" t="s">
        <v>278</v>
      </c>
      <c r="S213" s="31" t="s">
        <v>845</v>
      </c>
      <c r="T213" s="19">
        <v>23755</v>
      </c>
      <c r="U213" s="22">
        <v>45028</v>
      </c>
      <c r="V213" s="22">
        <v>45027</v>
      </c>
      <c r="W213" s="19" t="s">
        <v>587</v>
      </c>
      <c r="X213" s="19" t="s">
        <v>1236</v>
      </c>
      <c r="Y213" s="19" t="s">
        <v>504</v>
      </c>
      <c r="Z213" s="22">
        <v>44306</v>
      </c>
      <c r="AA213" s="22">
        <v>44379</v>
      </c>
      <c r="AB213" s="19" t="s">
        <v>1236</v>
      </c>
      <c r="AC213" s="19" t="s">
        <v>48</v>
      </c>
      <c r="AD213" s="19" t="s">
        <v>1237</v>
      </c>
      <c r="AE213" s="19">
        <v>42</v>
      </c>
      <c r="AF213" s="19" t="s">
        <v>1238</v>
      </c>
      <c r="AG213" s="19" t="s">
        <v>51</v>
      </c>
      <c r="AH213" s="23" t="s">
        <v>507</v>
      </c>
      <c r="AI213" s="24">
        <v>1</v>
      </c>
      <c r="AJ213" s="25">
        <v>17.95921834</v>
      </c>
      <c r="AK213" s="25">
        <v>13.564707566599999</v>
      </c>
      <c r="AL213" s="25">
        <v>0</v>
      </c>
      <c r="AM213" s="33" t="s">
        <v>2636</v>
      </c>
      <c r="AN213" s="27" t="s">
        <v>2638</v>
      </c>
    </row>
    <row r="214" spans="1:40" x14ac:dyDescent="0.25">
      <c r="A214" s="7">
        <v>2020</v>
      </c>
      <c r="B214" s="7">
        <v>1.5</v>
      </c>
      <c r="C214" s="8">
        <v>35.47</v>
      </c>
      <c r="D214" s="8">
        <v>64.47</v>
      </c>
      <c r="E214" s="8">
        <v>18.420000000000002</v>
      </c>
      <c r="F214" s="7">
        <v>0</v>
      </c>
      <c r="G214" s="7">
        <v>0</v>
      </c>
      <c r="H214" s="7">
        <v>0</v>
      </c>
      <c r="I214" s="7">
        <v>0</v>
      </c>
      <c r="J214" s="9">
        <f t="shared" si="3"/>
        <v>99.94</v>
      </c>
      <c r="K214" s="7">
        <v>10593958</v>
      </c>
      <c r="L214" s="7" t="s">
        <v>534</v>
      </c>
      <c r="M214" s="7">
        <v>10162</v>
      </c>
      <c r="N214" s="7">
        <v>4171221</v>
      </c>
      <c r="O214" s="7" t="s">
        <v>69</v>
      </c>
      <c r="P214" s="7" t="s">
        <v>70</v>
      </c>
      <c r="Q214" s="7" t="s">
        <v>42</v>
      </c>
      <c r="R214" s="7" t="s">
        <v>71</v>
      </c>
      <c r="S214" s="30" t="s">
        <v>72</v>
      </c>
      <c r="T214" s="7">
        <v>23748</v>
      </c>
      <c r="U214" s="10">
        <v>44974</v>
      </c>
      <c r="V214" s="10">
        <v>44965</v>
      </c>
      <c r="W214" s="7" t="s">
        <v>452</v>
      </c>
      <c r="X214" s="7" t="s">
        <v>74</v>
      </c>
      <c r="Y214" s="7" t="s">
        <v>75</v>
      </c>
      <c r="Z214" s="10">
        <v>43906</v>
      </c>
      <c r="AA214" s="10">
        <v>43925</v>
      </c>
      <c r="AB214" s="7" t="s">
        <v>74</v>
      </c>
      <c r="AC214" s="7" t="s">
        <v>48</v>
      </c>
      <c r="AD214" s="7" t="s">
        <v>535</v>
      </c>
      <c r="AE214" s="7">
        <v>42</v>
      </c>
      <c r="AF214" s="7" t="s">
        <v>536</v>
      </c>
      <c r="AG214" s="7" t="s">
        <v>51</v>
      </c>
      <c r="AH214" s="11" t="s">
        <v>52</v>
      </c>
      <c r="AI214" s="12">
        <v>1</v>
      </c>
      <c r="AJ214" s="13">
        <v>173.25</v>
      </c>
      <c r="AK214" s="13">
        <v>75.88</v>
      </c>
      <c r="AL214" s="13">
        <v>29.89</v>
      </c>
      <c r="AN214" s="38"/>
    </row>
    <row r="215" spans="1:40" s="26" customFormat="1" x14ac:dyDescent="0.25">
      <c r="A215" s="19">
        <v>2020</v>
      </c>
      <c r="B215" s="19">
        <v>1</v>
      </c>
      <c r="C215" s="20">
        <v>141.88</v>
      </c>
      <c r="D215" s="20">
        <v>257.88</v>
      </c>
      <c r="E215" s="20">
        <v>73.680000000000007</v>
      </c>
      <c r="F215" s="19">
        <v>13.309777929599999</v>
      </c>
      <c r="G215" s="19">
        <v>0</v>
      </c>
      <c r="H215" s="19">
        <v>0</v>
      </c>
      <c r="I215" s="19">
        <v>0</v>
      </c>
      <c r="J215" s="20">
        <f t="shared" si="3"/>
        <v>399.76</v>
      </c>
      <c r="K215" s="19">
        <v>11006275</v>
      </c>
      <c r="L215" s="19" t="s">
        <v>765</v>
      </c>
      <c r="M215" s="19" t="s">
        <v>766</v>
      </c>
      <c r="N215" s="19" t="s">
        <v>767</v>
      </c>
      <c r="O215" s="19" t="s">
        <v>215</v>
      </c>
      <c r="P215" s="19" t="s">
        <v>70</v>
      </c>
      <c r="Q215" s="19" t="s">
        <v>42</v>
      </c>
      <c r="R215" s="19" t="s">
        <v>71</v>
      </c>
      <c r="S215" s="31" t="s">
        <v>243</v>
      </c>
      <c r="T215" s="19">
        <v>23563</v>
      </c>
      <c r="U215" s="22">
        <v>45020</v>
      </c>
      <c r="V215" s="22">
        <v>45020</v>
      </c>
      <c r="W215" s="19" t="s">
        <v>768</v>
      </c>
      <c r="X215" s="19" t="s">
        <v>124</v>
      </c>
      <c r="Y215" s="19" t="s">
        <v>75</v>
      </c>
      <c r="Z215" s="22">
        <v>44053</v>
      </c>
      <c r="AA215" s="22">
        <v>44246</v>
      </c>
      <c r="AB215" s="19" t="s">
        <v>124</v>
      </c>
      <c r="AC215" s="19" t="s">
        <v>48</v>
      </c>
      <c r="AD215" s="19" t="s">
        <v>769</v>
      </c>
      <c r="AE215" s="19">
        <v>42</v>
      </c>
      <c r="AF215" s="19" t="s">
        <v>770</v>
      </c>
      <c r="AG215" s="19" t="s">
        <v>51</v>
      </c>
      <c r="AH215" s="23" t="s">
        <v>52</v>
      </c>
      <c r="AI215" s="24">
        <v>4</v>
      </c>
      <c r="AJ215" s="25">
        <v>95.167964897999994</v>
      </c>
      <c r="AK215" s="25">
        <v>170.9970666804</v>
      </c>
      <c r="AL215" s="25">
        <v>48.858485266800002</v>
      </c>
      <c r="AM215" s="33" t="s">
        <v>2636</v>
      </c>
      <c r="AN215" s="38" t="s">
        <v>2643</v>
      </c>
    </row>
    <row r="216" spans="1:40" x14ac:dyDescent="0.25">
      <c r="A216" s="7">
        <v>2020</v>
      </c>
      <c r="B216" s="7">
        <v>0.7</v>
      </c>
      <c r="C216" s="8">
        <v>35.47</v>
      </c>
      <c r="D216" s="8">
        <v>64.47</v>
      </c>
      <c r="E216" s="8">
        <v>18.420000000000002</v>
      </c>
      <c r="F216" s="7">
        <v>9.5702187635999998</v>
      </c>
      <c r="G216" s="7">
        <v>0</v>
      </c>
      <c r="H216" s="7">
        <v>0</v>
      </c>
      <c r="I216" s="7">
        <v>0</v>
      </c>
      <c r="J216" s="9">
        <f t="shared" si="3"/>
        <v>99.94</v>
      </c>
      <c r="K216" s="7">
        <v>10520066</v>
      </c>
      <c r="L216" s="7" t="s">
        <v>331</v>
      </c>
      <c r="M216" s="7" t="s">
        <v>332</v>
      </c>
      <c r="N216" s="7">
        <v>18477501</v>
      </c>
      <c r="O216" s="7" t="s">
        <v>121</v>
      </c>
      <c r="P216" s="7" t="s">
        <v>41</v>
      </c>
      <c r="Q216" s="7">
        <v>1700</v>
      </c>
      <c r="R216" s="7" t="s">
        <v>122</v>
      </c>
      <c r="S216" s="30" t="s">
        <v>60</v>
      </c>
      <c r="T216" s="7">
        <v>23490</v>
      </c>
      <c r="U216" s="10">
        <v>44966</v>
      </c>
      <c r="V216" s="10">
        <v>44963</v>
      </c>
      <c r="W216" s="7" t="s">
        <v>318</v>
      </c>
      <c r="X216" s="7" t="s">
        <v>124</v>
      </c>
      <c r="Y216" s="7" t="s">
        <v>75</v>
      </c>
      <c r="Z216" s="10">
        <v>43770</v>
      </c>
      <c r="AA216" s="10">
        <v>43888</v>
      </c>
      <c r="AB216" s="7" t="s">
        <v>124</v>
      </c>
      <c r="AC216" s="7" t="s">
        <v>125</v>
      </c>
      <c r="AD216" s="7" t="s">
        <v>333</v>
      </c>
      <c r="AE216" s="7" t="s">
        <v>171</v>
      </c>
      <c r="AF216" s="7" t="s">
        <v>334</v>
      </c>
      <c r="AG216" s="7" t="s">
        <v>51</v>
      </c>
      <c r="AH216" s="11" t="s">
        <v>52</v>
      </c>
      <c r="AI216" s="12">
        <v>1</v>
      </c>
      <c r="AJ216" s="13">
        <v>58.871345727600001</v>
      </c>
      <c r="AK216" s="13">
        <v>5.0293254905999998</v>
      </c>
      <c r="AL216" s="13">
        <v>1.4347696392</v>
      </c>
      <c r="AN216" s="38"/>
    </row>
    <row r="217" spans="1:40" s="26" customFormat="1" x14ac:dyDescent="0.25">
      <c r="A217" s="19">
        <v>2019</v>
      </c>
      <c r="B217" s="19">
        <v>50</v>
      </c>
      <c r="C217" s="20">
        <v>35.47</v>
      </c>
      <c r="D217" s="20">
        <v>64.47</v>
      </c>
      <c r="E217" s="20">
        <v>18.420000000000002</v>
      </c>
      <c r="F217" s="19">
        <v>0</v>
      </c>
      <c r="G217" s="19">
        <v>0</v>
      </c>
      <c r="H217" s="19">
        <v>0</v>
      </c>
      <c r="I217" s="19">
        <v>0</v>
      </c>
      <c r="J217" s="21">
        <f t="shared" si="3"/>
        <v>99.94</v>
      </c>
      <c r="K217" s="19">
        <v>14210663</v>
      </c>
      <c r="L217" s="19" t="s">
        <v>239</v>
      </c>
      <c r="M217" s="19">
        <v>8185</v>
      </c>
      <c r="N217" s="19" t="s">
        <v>240</v>
      </c>
      <c r="O217" s="19" t="s">
        <v>69</v>
      </c>
      <c r="P217" s="19" t="s">
        <v>241</v>
      </c>
      <c r="Q217" s="19" t="s">
        <v>92</v>
      </c>
      <c r="R217" s="19" t="s">
        <v>242</v>
      </c>
      <c r="S217" s="31" t="s">
        <v>243</v>
      </c>
      <c r="T217" s="19">
        <v>23484</v>
      </c>
      <c r="U217" s="22">
        <v>45023</v>
      </c>
      <c r="V217" s="22">
        <v>44770</v>
      </c>
      <c r="W217" s="19" t="s">
        <v>244</v>
      </c>
      <c r="X217" s="19" t="s">
        <v>74</v>
      </c>
      <c r="Y217" s="19" t="s">
        <v>75</v>
      </c>
      <c r="Z217" s="22">
        <v>43517</v>
      </c>
      <c r="AA217" s="22">
        <v>43647</v>
      </c>
      <c r="AB217" s="19" t="s">
        <v>74</v>
      </c>
      <c r="AC217" s="19" t="s">
        <v>96</v>
      </c>
      <c r="AD217" s="19" t="s">
        <v>245</v>
      </c>
      <c r="AE217" s="19">
        <v>42</v>
      </c>
      <c r="AF217" s="19" t="s">
        <v>246</v>
      </c>
      <c r="AG217" s="19" t="s">
        <v>51</v>
      </c>
      <c r="AH217" s="23" t="s">
        <v>99</v>
      </c>
      <c r="AI217" s="24">
        <v>1</v>
      </c>
      <c r="AJ217" s="25">
        <v>6825</v>
      </c>
      <c r="AK217" s="25">
        <v>2470.81</v>
      </c>
      <c r="AL217" s="25">
        <v>1050.8</v>
      </c>
      <c r="AM217" s="33" t="s">
        <v>2636</v>
      </c>
      <c r="AN217" s="27" t="s">
        <v>2639</v>
      </c>
    </row>
    <row r="218" spans="1:40" x14ac:dyDescent="0.25">
      <c r="A218" s="7">
        <v>2022</v>
      </c>
      <c r="B218" s="7">
        <v>0.7</v>
      </c>
      <c r="C218" s="8">
        <v>35.47</v>
      </c>
      <c r="D218" s="8">
        <v>64.47</v>
      </c>
      <c r="E218" s="8">
        <v>18.420000000000002</v>
      </c>
      <c r="F218" s="7">
        <v>0</v>
      </c>
      <c r="G218" s="7">
        <v>0</v>
      </c>
      <c r="H218" s="7">
        <v>0</v>
      </c>
      <c r="I218" s="7">
        <v>0</v>
      </c>
      <c r="J218" s="9">
        <f t="shared" si="3"/>
        <v>99.94</v>
      </c>
      <c r="K218" s="7">
        <v>2523545</v>
      </c>
      <c r="L218" s="7" t="s">
        <v>2037</v>
      </c>
      <c r="M218" s="7">
        <v>5671</v>
      </c>
      <c r="N218" s="7" t="s">
        <v>2038</v>
      </c>
      <c r="O218" s="7" t="s">
        <v>284</v>
      </c>
      <c r="P218" s="7" t="s">
        <v>45</v>
      </c>
      <c r="Q218" s="7" t="s">
        <v>42</v>
      </c>
      <c r="R218" s="7" t="s">
        <v>45</v>
      </c>
      <c r="S218" s="30" t="s">
        <v>60</v>
      </c>
      <c r="T218" s="7">
        <v>23449</v>
      </c>
      <c r="U218" s="10">
        <v>44978</v>
      </c>
      <c r="V218" s="10">
        <v>44977</v>
      </c>
      <c r="W218" s="7" t="s">
        <v>209</v>
      </c>
      <c r="X218" s="7" t="s">
        <v>74</v>
      </c>
      <c r="Y218" s="7" t="s">
        <v>75</v>
      </c>
      <c r="Z218" s="10">
        <v>44530</v>
      </c>
      <c r="AA218" s="10">
        <v>44545</v>
      </c>
      <c r="AB218" s="7" t="s">
        <v>74</v>
      </c>
      <c r="AC218" s="7" t="s">
        <v>48</v>
      </c>
      <c r="AD218" s="7" t="s">
        <v>2039</v>
      </c>
      <c r="AE218" s="7">
        <v>42</v>
      </c>
      <c r="AF218" s="7" t="s">
        <v>2040</v>
      </c>
      <c r="AG218" s="7" t="s">
        <v>51</v>
      </c>
      <c r="AH218" s="11" t="s">
        <v>52</v>
      </c>
      <c r="AI218" s="12">
        <v>1</v>
      </c>
      <c r="AJ218" s="13">
        <v>74.400000000000006</v>
      </c>
      <c r="AK218" s="13">
        <v>64.39</v>
      </c>
      <c r="AL218" s="13">
        <v>18.399999999999999</v>
      </c>
      <c r="AN218" s="38"/>
    </row>
    <row r="219" spans="1:40" x14ac:dyDescent="0.25">
      <c r="A219" s="7">
        <v>2021</v>
      </c>
      <c r="B219" s="7">
        <v>0.4</v>
      </c>
      <c r="C219" s="8">
        <v>35.47</v>
      </c>
      <c r="D219" s="8">
        <v>64.47</v>
      </c>
      <c r="E219" s="8">
        <v>18.420000000000002</v>
      </c>
      <c r="F219" s="7">
        <v>14.6453347746</v>
      </c>
      <c r="G219" s="7">
        <v>0</v>
      </c>
      <c r="H219" s="7">
        <v>0</v>
      </c>
      <c r="I219" s="7">
        <v>0</v>
      </c>
      <c r="J219" s="9">
        <f t="shared" si="3"/>
        <v>99.94</v>
      </c>
      <c r="K219" s="7">
        <v>7496474</v>
      </c>
      <c r="L219" s="7" t="s">
        <v>1333</v>
      </c>
      <c r="M219" s="7" t="s">
        <v>491</v>
      </c>
      <c r="N219" s="7">
        <v>10324903</v>
      </c>
      <c r="O219" s="7" t="s">
        <v>385</v>
      </c>
      <c r="P219" s="7" t="s">
        <v>277</v>
      </c>
      <c r="Q219" s="7" t="s">
        <v>42</v>
      </c>
      <c r="R219" s="7" t="s">
        <v>139</v>
      </c>
      <c r="S219" s="30" t="s">
        <v>60</v>
      </c>
      <c r="T219" s="7">
        <v>23335</v>
      </c>
      <c r="U219" s="10">
        <v>45000</v>
      </c>
      <c r="V219" s="10">
        <v>44999</v>
      </c>
      <c r="W219" s="7" t="s">
        <v>318</v>
      </c>
      <c r="X219" s="7" t="s">
        <v>124</v>
      </c>
      <c r="Y219" s="7" t="s">
        <v>75</v>
      </c>
      <c r="Z219" s="10">
        <v>44223</v>
      </c>
      <c r="AA219" s="10">
        <v>44488</v>
      </c>
      <c r="AB219" s="7" t="s">
        <v>124</v>
      </c>
      <c r="AC219" s="7" t="s">
        <v>48</v>
      </c>
      <c r="AD219" s="7" t="s">
        <v>1334</v>
      </c>
      <c r="AE219" s="7">
        <v>28</v>
      </c>
      <c r="AF219" s="7" t="s">
        <v>1335</v>
      </c>
      <c r="AG219" s="7" t="s">
        <v>51</v>
      </c>
      <c r="AH219" s="11" t="s">
        <v>52</v>
      </c>
      <c r="AI219" s="12">
        <v>1</v>
      </c>
      <c r="AJ219" s="13">
        <v>47.576350695599999</v>
      </c>
      <c r="AK219" s="13">
        <v>50.216937371999997</v>
      </c>
      <c r="AL219" s="13">
        <v>14.347696392</v>
      </c>
      <c r="AN219" s="38"/>
    </row>
    <row r="220" spans="1:40" x14ac:dyDescent="0.25">
      <c r="A220" s="7">
        <v>2021</v>
      </c>
      <c r="B220" s="7">
        <v>0.4</v>
      </c>
      <c r="C220" s="8">
        <v>35.47</v>
      </c>
      <c r="D220" s="8">
        <v>64.47</v>
      </c>
      <c r="E220" s="8">
        <v>18.420000000000002</v>
      </c>
      <c r="F220" s="7">
        <v>0</v>
      </c>
      <c r="G220" s="7">
        <v>0</v>
      </c>
      <c r="H220" s="7">
        <v>0</v>
      </c>
      <c r="I220" s="7">
        <v>0</v>
      </c>
      <c r="J220" s="9">
        <f t="shared" si="3"/>
        <v>99.94</v>
      </c>
      <c r="K220" s="7">
        <v>7714703</v>
      </c>
      <c r="L220" s="7" t="s">
        <v>1469</v>
      </c>
      <c r="M220" s="7">
        <v>4466</v>
      </c>
      <c r="N220" s="7">
        <v>9554451</v>
      </c>
      <c r="O220" s="7" t="s">
        <v>284</v>
      </c>
      <c r="P220" s="7" t="s">
        <v>277</v>
      </c>
      <c r="Q220" s="7" t="s">
        <v>42</v>
      </c>
      <c r="R220" s="7" t="s">
        <v>139</v>
      </c>
      <c r="S220" s="30" t="s">
        <v>60</v>
      </c>
      <c r="T220" s="7">
        <v>23251</v>
      </c>
      <c r="U220" s="10">
        <v>45020</v>
      </c>
      <c r="V220" s="10">
        <v>45016</v>
      </c>
      <c r="W220" s="7" t="s">
        <v>248</v>
      </c>
      <c r="X220" s="7" t="s">
        <v>74</v>
      </c>
      <c r="Y220" s="7" t="s">
        <v>75</v>
      </c>
      <c r="Z220" s="10">
        <v>44151</v>
      </c>
      <c r="AA220" s="10">
        <v>44182</v>
      </c>
      <c r="AB220" s="7" t="s">
        <v>74</v>
      </c>
      <c r="AC220" s="7" t="s">
        <v>48</v>
      </c>
      <c r="AD220" s="7" t="s">
        <v>1470</v>
      </c>
      <c r="AE220" s="7">
        <v>42</v>
      </c>
      <c r="AF220" s="7" t="s">
        <v>1471</v>
      </c>
      <c r="AG220" s="7" t="s">
        <v>51</v>
      </c>
      <c r="AH220" s="11" t="s">
        <v>52</v>
      </c>
      <c r="AI220" s="12">
        <v>1</v>
      </c>
      <c r="AJ220" s="13">
        <v>52.8</v>
      </c>
      <c r="AK220" s="13">
        <v>74.09</v>
      </c>
      <c r="AL220" s="13">
        <v>28.1</v>
      </c>
      <c r="AN220" s="38"/>
    </row>
    <row r="221" spans="1:40" x14ac:dyDescent="0.25">
      <c r="A221" s="7">
        <v>2022</v>
      </c>
      <c r="B221" s="7">
        <v>0.5</v>
      </c>
      <c r="C221" s="8">
        <v>35.47</v>
      </c>
      <c r="D221" s="8">
        <v>64.47</v>
      </c>
      <c r="E221" s="8">
        <v>18.420000000000002</v>
      </c>
      <c r="F221" s="7">
        <v>0</v>
      </c>
      <c r="G221" s="7">
        <v>0</v>
      </c>
      <c r="H221" s="7">
        <v>0</v>
      </c>
      <c r="I221" s="7">
        <v>0</v>
      </c>
      <c r="J221" s="9">
        <f t="shared" si="3"/>
        <v>99.94</v>
      </c>
      <c r="K221" s="7">
        <v>2703232</v>
      </c>
      <c r="L221" s="7" t="s">
        <v>2319</v>
      </c>
      <c r="M221" s="7">
        <v>3839</v>
      </c>
      <c r="N221" s="7">
        <v>62018802</v>
      </c>
      <c r="O221" s="7" t="s">
        <v>288</v>
      </c>
      <c r="P221" s="7" t="s">
        <v>41</v>
      </c>
      <c r="Q221" s="7" t="s">
        <v>42</v>
      </c>
      <c r="R221" s="7" t="s">
        <v>278</v>
      </c>
      <c r="S221" s="30" t="s">
        <v>44</v>
      </c>
      <c r="T221" s="7">
        <v>23127</v>
      </c>
      <c r="U221" s="10">
        <v>44994</v>
      </c>
      <c r="V221" s="10">
        <v>44987</v>
      </c>
      <c r="W221" s="7" t="s">
        <v>2320</v>
      </c>
      <c r="X221" s="7" t="s">
        <v>74</v>
      </c>
      <c r="Y221" s="7" t="s">
        <v>75</v>
      </c>
      <c r="Z221" s="10">
        <v>44573</v>
      </c>
      <c r="AA221" s="10">
        <v>44613</v>
      </c>
      <c r="AB221" s="7" t="s">
        <v>74</v>
      </c>
      <c r="AC221" s="7" t="s">
        <v>48</v>
      </c>
      <c r="AD221" s="7" t="s">
        <v>2321</v>
      </c>
      <c r="AE221" s="7">
        <v>42</v>
      </c>
      <c r="AF221" s="7" t="s">
        <v>2322</v>
      </c>
      <c r="AG221" s="7" t="s">
        <v>51</v>
      </c>
      <c r="AH221" s="11" t="s">
        <v>52</v>
      </c>
      <c r="AI221" s="12">
        <v>1</v>
      </c>
      <c r="AJ221" s="13">
        <v>66.31</v>
      </c>
      <c r="AK221" s="13">
        <v>79.42</v>
      </c>
      <c r="AL221" s="13">
        <v>33.43</v>
      </c>
    </row>
    <row r="222" spans="1:40" x14ac:dyDescent="0.25">
      <c r="A222" s="7">
        <v>2020</v>
      </c>
      <c r="B222" s="7">
        <v>0.5</v>
      </c>
      <c r="C222" s="8">
        <v>35.47</v>
      </c>
      <c r="D222" s="8">
        <v>64.47</v>
      </c>
      <c r="E222" s="8">
        <v>18.420000000000002</v>
      </c>
      <c r="F222" s="7">
        <v>11.3560490592</v>
      </c>
      <c r="G222" s="7">
        <v>0</v>
      </c>
      <c r="H222" s="7">
        <v>0</v>
      </c>
      <c r="I222" s="7">
        <v>0</v>
      </c>
      <c r="J222" s="9">
        <f t="shared" si="3"/>
        <v>99.94</v>
      </c>
      <c r="K222" s="7">
        <v>10527816</v>
      </c>
      <c r="L222" s="7" t="s">
        <v>629</v>
      </c>
      <c r="M222" s="7" t="s">
        <v>134</v>
      </c>
      <c r="N222" s="7">
        <v>58098603</v>
      </c>
      <c r="O222" s="7" t="s">
        <v>215</v>
      </c>
      <c r="P222" s="7" t="s">
        <v>70</v>
      </c>
      <c r="Q222" s="7" t="s">
        <v>42</v>
      </c>
      <c r="R222" s="7" t="s">
        <v>71</v>
      </c>
      <c r="S222" s="30" t="s">
        <v>94</v>
      </c>
      <c r="T222" s="7">
        <v>23097</v>
      </c>
      <c r="U222" s="10">
        <v>44967</v>
      </c>
      <c r="V222" s="10">
        <v>44956</v>
      </c>
      <c r="W222" s="7" t="s">
        <v>123</v>
      </c>
      <c r="X222" s="7" t="s">
        <v>124</v>
      </c>
      <c r="Y222" s="7" t="s">
        <v>75</v>
      </c>
      <c r="Z222" s="10">
        <v>44085</v>
      </c>
      <c r="AA222" s="10">
        <v>44152</v>
      </c>
      <c r="AB222" s="7" t="s">
        <v>124</v>
      </c>
      <c r="AC222" s="7" t="s">
        <v>48</v>
      </c>
      <c r="AD222" s="7" t="s">
        <v>630</v>
      </c>
      <c r="AE222" s="7">
        <v>42</v>
      </c>
      <c r="AF222" s="7" t="s">
        <v>631</v>
      </c>
      <c r="AG222" s="7" t="s">
        <v>51</v>
      </c>
      <c r="AH222" s="11" t="s">
        <v>52</v>
      </c>
      <c r="AI222" s="12">
        <v>1</v>
      </c>
      <c r="AJ222" s="13">
        <v>44.584703362799999</v>
      </c>
      <c r="AK222" s="13">
        <v>42.745450793400003</v>
      </c>
      <c r="AL222" s="13">
        <v>12.21080544</v>
      </c>
      <c r="AN222" s="38"/>
    </row>
    <row r="223" spans="1:40" x14ac:dyDescent="0.25">
      <c r="A223" s="7">
        <v>2021</v>
      </c>
      <c r="B223" s="7">
        <v>0.4</v>
      </c>
      <c r="C223" s="8">
        <v>35.47</v>
      </c>
      <c r="D223" s="8">
        <v>64.47</v>
      </c>
      <c r="E223" s="8">
        <v>18.420000000000002</v>
      </c>
      <c r="F223" s="7">
        <v>5.7467103102000001</v>
      </c>
      <c r="G223" s="7">
        <v>0</v>
      </c>
      <c r="H223" s="7">
        <v>0</v>
      </c>
      <c r="I223" s="7">
        <v>0</v>
      </c>
      <c r="J223" s="9">
        <f t="shared" si="3"/>
        <v>99.94</v>
      </c>
      <c r="K223" s="7">
        <v>7770379</v>
      </c>
      <c r="L223" s="7" t="s">
        <v>1540</v>
      </c>
      <c r="M223" s="7" t="s">
        <v>1541</v>
      </c>
      <c r="N223" s="7">
        <v>61974101</v>
      </c>
      <c r="O223" s="7" t="s">
        <v>138</v>
      </c>
      <c r="P223" s="7" t="s">
        <v>41</v>
      </c>
      <c r="Q223" s="7">
        <v>1700</v>
      </c>
      <c r="R223" s="7" t="s">
        <v>139</v>
      </c>
      <c r="S223" s="30" t="s">
        <v>101</v>
      </c>
      <c r="T223" s="7">
        <v>22690</v>
      </c>
      <c r="U223" s="10">
        <v>45026</v>
      </c>
      <c r="V223" s="10">
        <v>45015</v>
      </c>
      <c r="W223" s="7" t="s">
        <v>123</v>
      </c>
      <c r="X223" s="7" t="s">
        <v>124</v>
      </c>
      <c r="Y223" s="7" t="s">
        <v>75</v>
      </c>
      <c r="Z223" s="10">
        <v>44277</v>
      </c>
      <c r="AA223" s="10">
        <v>44309</v>
      </c>
      <c r="AB223" s="7" t="s">
        <v>124</v>
      </c>
      <c r="AC223" s="7" t="s">
        <v>125</v>
      </c>
      <c r="AD223" s="7" t="s">
        <v>1542</v>
      </c>
      <c r="AE223" s="7">
        <v>42</v>
      </c>
      <c r="AF223" s="7" t="s">
        <v>1543</v>
      </c>
      <c r="AG223" s="7" t="s">
        <v>51</v>
      </c>
      <c r="AH223" s="11" t="s">
        <v>52</v>
      </c>
      <c r="AI223" s="12">
        <v>1</v>
      </c>
      <c r="AJ223" s="13">
        <v>39.166158448799997</v>
      </c>
      <c r="AK223" s="13">
        <v>5.0140619837999996</v>
      </c>
      <c r="AL223" s="13">
        <v>1.4347696392</v>
      </c>
      <c r="AN223" s="38"/>
    </row>
    <row r="224" spans="1:40" x14ac:dyDescent="0.25">
      <c r="A224" s="7">
        <v>2019</v>
      </c>
      <c r="B224" s="7">
        <v>1</v>
      </c>
      <c r="C224" s="8">
        <v>70.94</v>
      </c>
      <c r="D224" s="8">
        <v>128.94</v>
      </c>
      <c r="E224" s="8">
        <v>36.840000000000003</v>
      </c>
      <c r="F224" s="7">
        <v>0</v>
      </c>
      <c r="G224" s="7">
        <v>0</v>
      </c>
      <c r="H224" s="7">
        <v>0</v>
      </c>
      <c r="I224" s="7">
        <v>0</v>
      </c>
      <c r="J224" s="9">
        <f t="shared" si="3"/>
        <v>199.88</v>
      </c>
      <c r="K224" s="7">
        <v>14087976</v>
      </c>
      <c r="L224" s="7" t="s">
        <v>158</v>
      </c>
      <c r="M224" s="7">
        <v>4870</v>
      </c>
      <c r="N224" s="7" t="s">
        <v>159</v>
      </c>
      <c r="O224" s="7" t="s">
        <v>69</v>
      </c>
      <c r="P224" s="7" t="s">
        <v>70</v>
      </c>
      <c r="Q224" s="7" t="s">
        <v>42</v>
      </c>
      <c r="R224" s="7" t="s">
        <v>71</v>
      </c>
      <c r="S224" s="30" t="s">
        <v>101</v>
      </c>
      <c r="T224" s="7">
        <v>22647</v>
      </c>
      <c r="U224" s="10">
        <v>45000</v>
      </c>
      <c r="V224" s="10">
        <v>44998</v>
      </c>
      <c r="W224" s="7" t="s">
        <v>130</v>
      </c>
      <c r="X224" s="7" t="s">
        <v>74</v>
      </c>
      <c r="Y224" s="7" t="s">
        <v>75</v>
      </c>
      <c r="Z224" s="10">
        <v>43553</v>
      </c>
      <c r="AA224" s="10">
        <v>43668</v>
      </c>
      <c r="AB224" s="7" t="s">
        <v>74</v>
      </c>
      <c r="AC224" s="7" t="s">
        <v>48</v>
      </c>
      <c r="AD224" s="7" t="s">
        <v>160</v>
      </c>
      <c r="AE224" s="7">
        <v>42</v>
      </c>
      <c r="AF224" s="7" t="s">
        <v>161</v>
      </c>
      <c r="AG224" s="7" t="s">
        <v>51</v>
      </c>
      <c r="AH224" s="11" t="s">
        <v>52</v>
      </c>
      <c r="AI224" s="12">
        <v>2</v>
      </c>
      <c r="AJ224" s="13">
        <v>140.47999999999999</v>
      </c>
      <c r="AK224" s="13">
        <v>167.24</v>
      </c>
      <c r="AL224" s="13">
        <v>0</v>
      </c>
      <c r="AN224" s="38"/>
    </row>
    <row r="225" spans="1:40" x14ac:dyDescent="0.25">
      <c r="A225" s="7">
        <v>2022</v>
      </c>
      <c r="B225" s="7">
        <v>0.4</v>
      </c>
      <c r="C225" s="8">
        <v>35.47</v>
      </c>
      <c r="D225" s="8">
        <v>64.47</v>
      </c>
      <c r="E225" s="8">
        <v>18.420000000000002</v>
      </c>
      <c r="F225" s="7">
        <v>0</v>
      </c>
      <c r="G225" s="7">
        <v>0</v>
      </c>
      <c r="H225" s="7">
        <v>0</v>
      </c>
      <c r="I225" s="7">
        <v>0</v>
      </c>
      <c r="J225" s="9">
        <f t="shared" si="3"/>
        <v>99.94</v>
      </c>
      <c r="K225" s="7">
        <v>2811381</v>
      </c>
      <c r="L225" s="7" t="s">
        <v>2365</v>
      </c>
      <c r="M225" s="7">
        <v>2750</v>
      </c>
      <c r="N225" s="7">
        <v>6947291</v>
      </c>
      <c r="O225" s="7" t="s">
        <v>284</v>
      </c>
      <c r="P225" s="7" t="s">
        <v>277</v>
      </c>
      <c r="Q225" s="7" t="s">
        <v>42</v>
      </c>
      <c r="R225" s="7" t="s">
        <v>139</v>
      </c>
      <c r="S225" s="30" t="s">
        <v>60</v>
      </c>
      <c r="T225" s="7">
        <v>22634</v>
      </c>
      <c r="U225" s="10">
        <v>45005</v>
      </c>
      <c r="V225" s="10">
        <v>45000</v>
      </c>
      <c r="W225" s="7" t="s">
        <v>289</v>
      </c>
      <c r="X225" s="7" t="s">
        <v>74</v>
      </c>
      <c r="Y225" s="7" t="s">
        <v>75</v>
      </c>
      <c r="Z225" s="10">
        <v>44585</v>
      </c>
      <c r="AA225" s="10">
        <v>44645</v>
      </c>
      <c r="AB225" s="7" t="s">
        <v>74</v>
      </c>
      <c r="AC225" s="7" t="s">
        <v>48</v>
      </c>
      <c r="AD225" s="7" t="s">
        <v>2366</v>
      </c>
      <c r="AE225" s="7">
        <v>42</v>
      </c>
      <c r="AF225" s="7" t="s">
        <v>2367</v>
      </c>
      <c r="AG225" s="7" t="s">
        <v>51</v>
      </c>
      <c r="AH225" s="11" t="s">
        <v>52</v>
      </c>
      <c r="AI225" s="12">
        <v>1</v>
      </c>
      <c r="AJ225" s="13">
        <v>52.11</v>
      </c>
      <c r="AK225" s="13">
        <v>77.819999999999993</v>
      </c>
      <c r="AL225" s="13">
        <v>31.83</v>
      </c>
      <c r="AN225" s="38"/>
    </row>
    <row r="226" spans="1:40" x14ac:dyDescent="0.25">
      <c r="A226" s="7">
        <v>2022</v>
      </c>
      <c r="B226" s="7">
        <v>0.4</v>
      </c>
      <c r="C226" s="8">
        <v>35.47</v>
      </c>
      <c r="D226" s="8">
        <v>64.47</v>
      </c>
      <c r="E226" s="8">
        <v>18.420000000000002</v>
      </c>
      <c r="F226" s="7">
        <v>0</v>
      </c>
      <c r="G226" s="7">
        <v>0</v>
      </c>
      <c r="H226" s="7">
        <v>0</v>
      </c>
      <c r="I226" s="7">
        <v>0</v>
      </c>
      <c r="J226" s="9">
        <f t="shared" si="3"/>
        <v>99.94</v>
      </c>
      <c r="K226" s="7">
        <v>2882043</v>
      </c>
      <c r="L226" s="7" t="s">
        <v>1811</v>
      </c>
      <c r="M226" s="7">
        <v>2657</v>
      </c>
      <c r="N226" s="7">
        <v>60651601</v>
      </c>
      <c r="O226" s="7" t="s">
        <v>284</v>
      </c>
      <c r="P226" s="7" t="s">
        <v>277</v>
      </c>
      <c r="Q226" s="7" t="s">
        <v>42</v>
      </c>
      <c r="R226" s="7" t="s">
        <v>139</v>
      </c>
      <c r="S226" s="30" t="s">
        <v>60</v>
      </c>
      <c r="T226" s="7">
        <v>22562</v>
      </c>
      <c r="U226" s="10">
        <v>45012</v>
      </c>
      <c r="V226" s="10">
        <v>45002</v>
      </c>
      <c r="W226" s="7" t="s">
        <v>188</v>
      </c>
      <c r="X226" s="7" t="s">
        <v>74</v>
      </c>
      <c r="Y226" s="7" t="s">
        <v>75</v>
      </c>
      <c r="Z226" s="10">
        <v>44588</v>
      </c>
      <c r="AA226" s="10">
        <v>44624</v>
      </c>
      <c r="AB226" s="7" t="s">
        <v>74</v>
      </c>
      <c r="AC226" s="7" t="s">
        <v>48</v>
      </c>
      <c r="AD226" s="7" t="s">
        <v>1812</v>
      </c>
      <c r="AE226" s="7">
        <v>42</v>
      </c>
      <c r="AF226" s="7" t="s">
        <v>1813</v>
      </c>
      <c r="AG226" s="7" t="s">
        <v>51</v>
      </c>
      <c r="AH226" s="11" t="s">
        <v>52</v>
      </c>
      <c r="AI226" s="12">
        <v>1</v>
      </c>
      <c r="AJ226" s="13">
        <v>46</v>
      </c>
      <c r="AK226" s="13">
        <v>88.9</v>
      </c>
      <c r="AL226" s="13">
        <v>42.91</v>
      </c>
      <c r="AN226" s="38"/>
    </row>
    <row r="227" spans="1:40" s="26" customFormat="1" x14ac:dyDescent="0.25">
      <c r="A227" s="19">
        <v>2021</v>
      </c>
      <c r="B227" s="19">
        <v>1.1000000000000001</v>
      </c>
      <c r="C227" s="20">
        <v>35.47</v>
      </c>
      <c r="D227" s="20">
        <v>64.47</v>
      </c>
      <c r="E227" s="20">
        <v>18.420000000000002</v>
      </c>
      <c r="F227" s="19">
        <v>0</v>
      </c>
      <c r="G227" s="19">
        <v>0</v>
      </c>
      <c r="H227" s="19">
        <v>0</v>
      </c>
      <c r="I227" s="19">
        <v>0</v>
      </c>
      <c r="J227" s="21">
        <f t="shared" si="3"/>
        <v>99.94</v>
      </c>
      <c r="K227" s="19">
        <v>7535232</v>
      </c>
      <c r="L227" s="19" t="s">
        <v>962</v>
      </c>
      <c r="M227" s="19">
        <v>662</v>
      </c>
      <c r="N227" s="19" t="s">
        <v>963</v>
      </c>
      <c r="O227" s="19" t="s">
        <v>69</v>
      </c>
      <c r="P227" s="19" t="s">
        <v>70</v>
      </c>
      <c r="Q227" s="19" t="s">
        <v>42</v>
      </c>
      <c r="R227" s="19" t="s">
        <v>71</v>
      </c>
      <c r="S227" s="31" t="s">
        <v>243</v>
      </c>
      <c r="T227" s="19">
        <v>22526</v>
      </c>
      <c r="U227" s="22">
        <v>45005</v>
      </c>
      <c r="V227" s="22">
        <v>45000</v>
      </c>
      <c r="W227" s="19" t="s">
        <v>398</v>
      </c>
      <c r="X227" s="19" t="s">
        <v>74</v>
      </c>
      <c r="Y227" s="19" t="s">
        <v>75</v>
      </c>
      <c r="Z227" s="22">
        <v>44230</v>
      </c>
      <c r="AA227" s="22">
        <v>44298</v>
      </c>
      <c r="AB227" s="19" t="s">
        <v>74</v>
      </c>
      <c r="AC227" s="19" t="s">
        <v>48</v>
      </c>
      <c r="AD227" s="19" t="s">
        <v>964</v>
      </c>
      <c r="AE227" s="19">
        <v>42</v>
      </c>
      <c r="AF227" s="19" t="s">
        <v>965</v>
      </c>
      <c r="AG227" s="19" t="s">
        <v>51</v>
      </c>
      <c r="AH227" s="23" t="s">
        <v>52</v>
      </c>
      <c r="AI227" s="24">
        <v>1</v>
      </c>
      <c r="AJ227" s="25">
        <v>131.35</v>
      </c>
      <c r="AK227" s="25">
        <v>64.39</v>
      </c>
      <c r="AL227" s="25">
        <v>18.399999999999999</v>
      </c>
      <c r="AM227" s="33" t="s">
        <v>2636</v>
      </c>
      <c r="AN227" s="27" t="s">
        <v>2639</v>
      </c>
    </row>
    <row r="228" spans="1:40" x14ac:dyDescent="0.25">
      <c r="A228" s="7">
        <v>2021</v>
      </c>
      <c r="B228" s="7">
        <v>0.4</v>
      </c>
      <c r="C228" s="8">
        <v>35.47</v>
      </c>
      <c r="D228" s="8">
        <v>64.47</v>
      </c>
      <c r="E228" s="8">
        <v>18.420000000000002</v>
      </c>
      <c r="F228" s="7">
        <v>5.6474975159999996</v>
      </c>
      <c r="G228" s="7">
        <v>0</v>
      </c>
      <c r="H228" s="7">
        <v>0</v>
      </c>
      <c r="I228" s="7">
        <v>0</v>
      </c>
      <c r="J228" s="9">
        <f t="shared" si="3"/>
        <v>99.94</v>
      </c>
      <c r="K228" s="7">
        <v>7524948</v>
      </c>
      <c r="L228" s="7" t="s">
        <v>895</v>
      </c>
      <c r="M228" s="7" t="s">
        <v>896</v>
      </c>
      <c r="N228" s="7" t="s">
        <v>897</v>
      </c>
      <c r="O228" s="7" t="s">
        <v>121</v>
      </c>
      <c r="P228" s="7" t="s">
        <v>41</v>
      </c>
      <c r="Q228" s="7">
        <v>1700</v>
      </c>
      <c r="R228" s="7" t="s">
        <v>122</v>
      </c>
      <c r="S228" s="30" t="s">
        <v>60</v>
      </c>
      <c r="T228" s="7">
        <v>22489</v>
      </c>
      <c r="U228" s="10">
        <v>45002</v>
      </c>
      <c r="V228" s="10">
        <v>45001</v>
      </c>
      <c r="W228" s="7" t="s">
        <v>123</v>
      </c>
      <c r="X228" s="7" t="s">
        <v>124</v>
      </c>
      <c r="Y228" s="7" t="s">
        <v>75</v>
      </c>
      <c r="Z228" s="10">
        <v>44203</v>
      </c>
      <c r="AA228" s="10">
        <v>44225</v>
      </c>
      <c r="AB228" s="7" t="s">
        <v>124</v>
      </c>
      <c r="AC228" s="7" t="s">
        <v>125</v>
      </c>
      <c r="AD228" s="7" t="s">
        <v>898</v>
      </c>
      <c r="AE228" s="7">
        <v>42</v>
      </c>
      <c r="AF228" s="7" t="s">
        <v>899</v>
      </c>
      <c r="AG228" s="7" t="s">
        <v>51</v>
      </c>
      <c r="AH228" s="11" t="s">
        <v>52</v>
      </c>
      <c r="AI228" s="12">
        <v>1</v>
      </c>
      <c r="AJ228" s="13">
        <v>38.395351355400003</v>
      </c>
      <c r="AK228" s="13">
        <v>5.0293254905999998</v>
      </c>
      <c r="AL228" s="13">
        <v>1.4347696392</v>
      </c>
      <c r="AN228" s="38"/>
    </row>
    <row r="229" spans="1:40" x14ac:dyDescent="0.25">
      <c r="A229" s="7">
        <v>2021</v>
      </c>
      <c r="B229" s="7">
        <v>0.8</v>
      </c>
      <c r="C229" s="8">
        <v>35.47</v>
      </c>
      <c r="D229" s="8">
        <v>64.47</v>
      </c>
      <c r="E229" s="8">
        <v>18.420000000000002</v>
      </c>
      <c r="F229" s="7">
        <v>0</v>
      </c>
      <c r="G229" s="7">
        <v>0</v>
      </c>
      <c r="H229" s="7">
        <v>0</v>
      </c>
      <c r="I229" s="7">
        <v>0</v>
      </c>
      <c r="J229" s="9">
        <f t="shared" si="3"/>
        <v>99.94</v>
      </c>
      <c r="K229" s="7">
        <v>7722182</v>
      </c>
      <c r="L229" s="7" t="s">
        <v>969</v>
      </c>
      <c r="M229" s="7">
        <v>4101</v>
      </c>
      <c r="N229" s="7">
        <v>12653601</v>
      </c>
      <c r="O229" s="7" t="s">
        <v>69</v>
      </c>
      <c r="P229" s="7" t="s">
        <v>70</v>
      </c>
      <c r="Q229" s="7" t="s">
        <v>42</v>
      </c>
      <c r="R229" s="7" t="s">
        <v>71</v>
      </c>
      <c r="S229" s="30" t="s">
        <v>94</v>
      </c>
      <c r="T229" s="7">
        <v>22366</v>
      </c>
      <c r="U229" s="10">
        <v>45021</v>
      </c>
      <c r="V229" s="10">
        <v>45021</v>
      </c>
      <c r="W229" s="7" t="s">
        <v>151</v>
      </c>
      <c r="X229" s="7" t="s">
        <v>74</v>
      </c>
      <c r="Y229" s="7" t="s">
        <v>75</v>
      </c>
      <c r="Z229" s="10">
        <v>44397</v>
      </c>
      <c r="AA229" s="10">
        <v>44426</v>
      </c>
      <c r="AB229" s="7" t="s">
        <v>74</v>
      </c>
      <c r="AC229" s="7" t="s">
        <v>48</v>
      </c>
      <c r="AD229" s="7" t="s">
        <v>970</v>
      </c>
      <c r="AE229" s="7">
        <v>42</v>
      </c>
      <c r="AF229" s="7" t="s">
        <v>971</v>
      </c>
      <c r="AG229" s="7" t="s">
        <v>51</v>
      </c>
      <c r="AH229" s="11" t="s">
        <v>52</v>
      </c>
      <c r="AI229" s="12">
        <v>1</v>
      </c>
      <c r="AJ229" s="13">
        <v>89.23</v>
      </c>
      <c r="AK229" s="13">
        <v>75.88</v>
      </c>
      <c r="AL229" s="13">
        <v>29.89</v>
      </c>
      <c r="AN229" s="38"/>
    </row>
    <row r="230" spans="1:40" s="26" customFormat="1" x14ac:dyDescent="0.25">
      <c r="A230" s="19">
        <v>2021</v>
      </c>
      <c r="B230" s="19">
        <v>1.3</v>
      </c>
      <c r="C230" s="20">
        <v>106.41</v>
      </c>
      <c r="D230" s="20">
        <v>193.41</v>
      </c>
      <c r="E230" s="20">
        <v>55.26</v>
      </c>
      <c r="F230" s="19">
        <v>0</v>
      </c>
      <c r="G230" s="19">
        <v>0</v>
      </c>
      <c r="H230" s="19">
        <v>0</v>
      </c>
      <c r="I230" s="19">
        <v>0</v>
      </c>
      <c r="J230" s="21">
        <f t="shared" si="3"/>
        <v>299.82</v>
      </c>
      <c r="K230" s="19">
        <v>7152250</v>
      </c>
      <c r="L230" s="19" t="s">
        <v>1191</v>
      </c>
      <c r="M230" s="19">
        <v>4893</v>
      </c>
      <c r="N230" s="19" t="s">
        <v>1192</v>
      </c>
      <c r="O230" s="19" t="s">
        <v>288</v>
      </c>
      <c r="P230" s="19" t="s">
        <v>41</v>
      </c>
      <c r="Q230" s="19" t="s">
        <v>42</v>
      </c>
      <c r="R230" s="19" t="s">
        <v>278</v>
      </c>
      <c r="S230" s="31" t="s">
        <v>842</v>
      </c>
      <c r="T230" s="19">
        <v>22220</v>
      </c>
      <c r="U230" s="22">
        <v>44971</v>
      </c>
      <c r="V230" s="22">
        <v>44965</v>
      </c>
      <c r="W230" s="19" t="s">
        <v>130</v>
      </c>
      <c r="X230" s="19" t="s">
        <v>74</v>
      </c>
      <c r="Y230" s="19" t="s">
        <v>75</v>
      </c>
      <c r="Z230" s="22">
        <v>44316</v>
      </c>
      <c r="AA230" s="22">
        <v>44413</v>
      </c>
      <c r="AB230" s="19" t="s">
        <v>74</v>
      </c>
      <c r="AC230" s="19" t="s">
        <v>48</v>
      </c>
      <c r="AD230" s="19" t="s">
        <v>1193</v>
      </c>
      <c r="AE230" s="19">
        <v>42</v>
      </c>
      <c r="AF230" s="19" t="s">
        <v>1194</v>
      </c>
      <c r="AG230" s="19" t="s">
        <v>51</v>
      </c>
      <c r="AH230" s="23" t="s">
        <v>52</v>
      </c>
      <c r="AI230" s="24">
        <v>3</v>
      </c>
      <c r="AJ230" s="25">
        <v>201.62</v>
      </c>
      <c r="AK230" s="25">
        <v>356.93</v>
      </c>
      <c r="AL230" s="25">
        <v>218.96</v>
      </c>
      <c r="AM230" s="33" t="s">
        <v>2636</v>
      </c>
      <c r="AN230" s="38" t="s">
        <v>2640</v>
      </c>
    </row>
    <row r="231" spans="1:40" x14ac:dyDescent="0.25">
      <c r="A231" s="7">
        <v>2020</v>
      </c>
      <c r="B231" s="7">
        <v>0.7</v>
      </c>
      <c r="C231" s="8">
        <v>35.47</v>
      </c>
      <c r="D231" s="8">
        <v>64.47</v>
      </c>
      <c r="E231" s="8">
        <v>18.420000000000002</v>
      </c>
      <c r="F231" s="7">
        <v>0</v>
      </c>
      <c r="G231" s="7">
        <v>0</v>
      </c>
      <c r="H231" s="7">
        <v>0</v>
      </c>
      <c r="I231" s="7">
        <v>0</v>
      </c>
      <c r="J231" s="9">
        <f t="shared" si="3"/>
        <v>99.94</v>
      </c>
      <c r="K231" s="7">
        <v>10809877</v>
      </c>
      <c r="L231" s="7" t="s">
        <v>410</v>
      </c>
      <c r="M231" s="7">
        <v>6659</v>
      </c>
      <c r="N231" s="7">
        <v>2185401</v>
      </c>
      <c r="O231" s="7" t="s">
        <v>69</v>
      </c>
      <c r="P231" s="7" t="s">
        <v>70</v>
      </c>
      <c r="Q231" s="7" t="s">
        <v>42</v>
      </c>
      <c r="R231" s="7" t="s">
        <v>71</v>
      </c>
      <c r="S231" s="30" t="s">
        <v>101</v>
      </c>
      <c r="T231" s="7">
        <v>22139</v>
      </c>
      <c r="U231" s="10">
        <v>44998</v>
      </c>
      <c r="V231" s="10">
        <v>44991</v>
      </c>
      <c r="W231" s="7" t="s">
        <v>398</v>
      </c>
      <c r="X231" s="7" t="s">
        <v>74</v>
      </c>
      <c r="Y231" s="7" t="s">
        <v>75</v>
      </c>
      <c r="Z231" s="10">
        <v>44139</v>
      </c>
      <c r="AA231" s="10">
        <v>44181</v>
      </c>
      <c r="AB231" s="7" t="s">
        <v>74</v>
      </c>
      <c r="AC231" s="7" t="s">
        <v>48</v>
      </c>
      <c r="AD231" s="7" t="s">
        <v>411</v>
      </c>
      <c r="AE231" s="7">
        <v>42</v>
      </c>
      <c r="AF231" s="7" t="s">
        <v>412</v>
      </c>
      <c r="AG231" s="7" t="s">
        <v>51</v>
      </c>
      <c r="AH231" s="11" t="s">
        <v>52</v>
      </c>
      <c r="AI231" s="12">
        <v>1</v>
      </c>
      <c r="AJ231" s="13">
        <v>82.72</v>
      </c>
      <c r="AK231" s="13">
        <v>64.39</v>
      </c>
      <c r="AL231" s="13">
        <v>18.399999999999999</v>
      </c>
      <c r="AN231" s="38"/>
    </row>
    <row r="232" spans="1:40" x14ac:dyDescent="0.25">
      <c r="A232" s="7">
        <v>2021</v>
      </c>
      <c r="B232" s="7">
        <v>0.4</v>
      </c>
      <c r="C232" s="8">
        <v>35.47</v>
      </c>
      <c r="D232" s="8">
        <v>64.47</v>
      </c>
      <c r="E232" s="8">
        <v>18.420000000000002</v>
      </c>
      <c r="F232" s="7">
        <v>0</v>
      </c>
      <c r="G232" s="7">
        <v>0</v>
      </c>
      <c r="H232" s="7">
        <v>0</v>
      </c>
      <c r="I232" s="7">
        <v>0</v>
      </c>
      <c r="J232" s="9">
        <f t="shared" si="3"/>
        <v>99.94</v>
      </c>
      <c r="K232" s="7">
        <v>7569165</v>
      </c>
      <c r="L232" s="7" t="s">
        <v>1446</v>
      </c>
      <c r="M232" s="7">
        <v>7969</v>
      </c>
      <c r="N232" s="7">
        <v>79859705</v>
      </c>
      <c r="O232" s="7" t="s">
        <v>284</v>
      </c>
      <c r="P232" s="7" t="s">
        <v>277</v>
      </c>
      <c r="Q232" s="7" t="s">
        <v>42</v>
      </c>
      <c r="R232" s="7" t="s">
        <v>139</v>
      </c>
      <c r="S232" s="30" t="s">
        <v>60</v>
      </c>
      <c r="T232" s="7">
        <v>22112</v>
      </c>
      <c r="U232" s="10">
        <v>45007</v>
      </c>
      <c r="V232" s="10">
        <v>45001</v>
      </c>
      <c r="W232" s="7" t="s">
        <v>1447</v>
      </c>
      <c r="X232" s="7" t="s">
        <v>74</v>
      </c>
      <c r="Y232" s="7" t="s">
        <v>75</v>
      </c>
      <c r="Z232" s="10">
        <v>44117</v>
      </c>
      <c r="AA232" s="10">
        <v>44127</v>
      </c>
      <c r="AB232" s="7" t="s">
        <v>74</v>
      </c>
      <c r="AC232" s="7" t="s">
        <v>48</v>
      </c>
      <c r="AD232" s="7" t="s">
        <v>1448</v>
      </c>
      <c r="AE232" s="7">
        <v>42</v>
      </c>
      <c r="AF232" s="7" t="s">
        <v>1449</v>
      </c>
      <c r="AG232" s="7" t="s">
        <v>51</v>
      </c>
      <c r="AH232" s="11" t="s">
        <v>52</v>
      </c>
      <c r="AI232" s="12">
        <v>1</v>
      </c>
      <c r="AJ232" s="13">
        <v>64</v>
      </c>
      <c r="AK232" s="13">
        <v>64.39</v>
      </c>
      <c r="AL232" s="13">
        <v>18.399999999999999</v>
      </c>
      <c r="AN232" s="38"/>
    </row>
    <row r="233" spans="1:40" x14ac:dyDescent="0.25">
      <c r="A233" s="7">
        <v>2021</v>
      </c>
      <c r="B233" s="7">
        <v>0.4</v>
      </c>
      <c r="C233" s="8">
        <v>35.47</v>
      </c>
      <c r="D233" s="8">
        <v>64.47</v>
      </c>
      <c r="E233" s="8">
        <v>18.420000000000002</v>
      </c>
      <c r="F233" s="7">
        <v>11.691846208799999</v>
      </c>
      <c r="G233" s="7">
        <v>0</v>
      </c>
      <c r="H233" s="7">
        <v>0</v>
      </c>
      <c r="I233" s="7">
        <v>0</v>
      </c>
      <c r="J233" s="9">
        <f t="shared" si="3"/>
        <v>99.94</v>
      </c>
      <c r="K233" s="7">
        <v>7276517</v>
      </c>
      <c r="L233" s="7" t="s">
        <v>921</v>
      </c>
      <c r="M233" s="7" t="s">
        <v>922</v>
      </c>
      <c r="N233" s="7" t="s">
        <v>923</v>
      </c>
      <c r="O233" s="7" t="s">
        <v>385</v>
      </c>
      <c r="P233" s="7" t="s">
        <v>277</v>
      </c>
      <c r="Q233" s="7" t="s">
        <v>42</v>
      </c>
      <c r="R233" s="7" t="s">
        <v>139</v>
      </c>
      <c r="S233" s="30" t="s">
        <v>60</v>
      </c>
      <c r="T233" s="7">
        <v>22105</v>
      </c>
      <c r="U233" s="10">
        <v>44981</v>
      </c>
      <c r="V233" s="10">
        <v>44949</v>
      </c>
      <c r="W233" s="7" t="s">
        <v>123</v>
      </c>
      <c r="X233" s="7" t="s">
        <v>124</v>
      </c>
      <c r="Y233" s="7" t="s">
        <v>75</v>
      </c>
      <c r="Z233" s="10">
        <v>44209</v>
      </c>
      <c r="AA233" s="10">
        <v>44439</v>
      </c>
      <c r="AB233" s="7" t="s">
        <v>124</v>
      </c>
      <c r="AC233" s="7" t="s">
        <v>48</v>
      </c>
      <c r="AD233" s="7" t="s">
        <v>924</v>
      </c>
      <c r="AE233" s="7">
        <v>42</v>
      </c>
      <c r="AF233" s="7" t="s">
        <v>925</v>
      </c>
      <c r="AG233" s="7" t="s">
        <v>51</v>
      </c>
      <c r="AH233" s="11" t="s">
        <v>52</v>
      </c>
      <c r="AI233" s="12">
        <v>1</v>
      </c>
      <c r="AJ233" s="13">
        <v>39.700381186800001</v>
      </c>
      <c r="AK233" s="13">
        <v>50.216937371999997</v>
      </c>
      <c r="AL233" s="13">
        <v>14.347696392</v>
      </c>
      <c r="AN233" s="38"/>
    </row>
    <row r="234" spans="1:40" x14ac:dyDescent="0.25">
      <c r="A234" s="7">
        <v>2022</v>
      </c>
      <c r="B234" s="7">
        <v>0.6</v>
      </c>
      <c r="C234" s="8">
        <v>35.47</v>
      </c>
      <c r="D234" s="8">
        <v>64.47</v>
      </c>
      <c r="E234" s="8">
        <v>18.420000000000002</v>
      </c>
      <c r="F234" s="7">
        <v>0</v>
      </c>
      <c r="G234" s="7">
        <v>0</v>
      </c>
      <c r="H234" s="7">
        <v>0</v>
      </c>
      <c r="I234" s="7">
        <v>0</v>
      </c>
      <c r="J234" s="9">
        <f t="shared" si="3"/>
        <v>99.94</v>
      </c>
      <c r="K234" s="7">
        <v>3083437</v>
      </c>
      <c r="L234" s="7" t="s">
        <v>1703</v>
      </c>
      <c r="M234" s="7">
        <v>3249</v>
      </c>
      <c r="N234" s="7">
        <v>6110581</v>
      </c>
      <c r="O234" s="7" t="s">
        <v>284</v>
      </c>
      <c r="P234" s="7" t="s">
        <v>277</v>
      </c>
      <c r="Q234" s="7" t="s">
        <v>42</v>
      </c>
      <c r="R234" s="7" t="s">
        <v>139</v>
      </c>
      <c r="S234" s="30" t="s">
        <v>60</v>
      </c>
      <c r="T234" s="7">
        <v>22025</v>
      </c>
      <c r="U234" s="10">
        <v>45033</v>
      </c>
      <c r="V234" s="10">
        <v>45030</v>
      </c>
      <c r="W234" s="7" t="s">
        <v>188</v>
      </c>
      <c r="X234" s="7" t="s">
        <v>74</v>
      </c>
      <c r="Y234" s="7" t="s">
        <v>75</v>
      </c>
      <c r="Z234" s="10">
        <v>44546</v>
      </c>
      <c r="AA234" s="10">
        <v>44630</v>
      </c>
      <c r="AB234" s="7" t="s">
        <v>74</v>
      </c>
      <c r="AC234" s="7" t="s">
        <v>48</v>
      </c>
      <c r="AD234" s="7" t="s">
        <v>1704</v>
      </c>
      <c r="AE234" s="7">
        <v>42</v>
      </c>
      <c r="AF234" s="7" t="s">
        <v>1705</v>
      </c>
      <c r="AG234" s="7" t="s">
        <v>51</v>
      </c>
      <c r="AH234" s="11" t="s">
        <v>52</v>
      </c>
      <c r="AI234" s="12">
        <v>1</v>
      </c>
      <c r="AJ234" s="13">
        <v>81.599999999999994</v>
      </c>
      <c r="AK234" s="13">
        <v>82.87</v>
      </c>
      <c r="AL234" s="13">
        <v>36.880000000000003</v>
      </c>
      <c r="AN234" s="38"/>
    </row>
    <row r="235" spans="1:40" x14ac:dyDescent="0.25">
      <c r="A235" s="7">
        <v>2021</v>
      </c>
      <c r="B235" s="7">
        <v>1.5</v>
      </c>
      <c r="C235" s="8">
        <v>35.47</v>
      </c>
      <c r="D235" s="8">
        <v>64.47</v>
      </c>
      <c r="E235" s="8">
        <v>18.420000000000002</v>
      </c>
      <c r="F235" s="7">
        <v>0</v>
      </c>
      <c r="G235" s="7">
        <v>0</v>
      </c>
      <c r="H235" s="7">
        <v>0</v>
      </c>
      <c r="I235" s="7">
        <v>0</v>
      </c>
      <c r="J235" s="9">
        <f t="shared" si="3"/>
        <v>99.94</v>
      </c>
      <c r="K235" s="7">
        <v>7755581</v>
      </c>
      <c r="L235" s="7" t="s">
        <v>1443</v>
      </c>
      <c r="M235" s="7">
        <v>6597</v>
      </c>
      <c r="N235" s="7">
        <v>6890101</v>
      </c>
      <c r="O235" s="7" t="s">
        <v>284</v>
      </c>
      <c r="P235" s="7" t="s">
        <v>277</v>
      </c>
      <c r="Q235" s="7" t="s">
        <v>42</v>
      </c>
      <c r="R235" s="7" t="s">
        <v>139</v>
      </c>
      <c r="S235" s="30" t="s">
        <v>60</v>
      </c>
      <c r="T235" s="7">
        <v>21955</v>
      </c>
      <c r="U235" s="10">
        <v>45023</v>
      </c>
      <c r="V235" s="10">
        <v>45022</v>
      </c>
      <c r="W235" s="7" t="s">
        <v>452</v>
      </c>
      <c r="X235" s="7" t="s">
        <v>74</v>
      </c>
      <c r="Y235" s="7" t="s">
        <v>75</v>
      </c>
      <c r="Z235" s="10">
        <v>44495</v>
      </c>
      <c r="AA235" s="10">
        <v>44526</v>
      </c>
      <c r="AB235" s="7" t="s">
        <v>74</v>
      </c>
      <c r="AC235" s="7" t="s">
        <v>48</v>
      </c>
      <c r="AD235" s="7" t="s">
        <v>1444</v>
      </c>
      <c r="AE235" s="7">
        <v>42</v>
      </c>
      <c r="AF235" s="7" t="s">
        <v>1445</v>
      </c>
      <c r="AG235" s="7" t="s">
        <v>51</v>
      </c>
      <c r="AH235" s="11" t="s">
        <v>52</v>
      </c>
      <c r="AI235" s="12">
        <v>1</v>
      </c>
      <c r="AJ235" s="13">
        <v>202.29</v>
      </c>
      <c r="AK235" s="13">
        <v>75.88</v>
      </c>
      <c r="AL235" s="13">
        <v>29.89</v>
      </c>
      <c r="AN235" s="38"/>
    </row>
    <row r="236" spans="1:40" x14ac:dyDescent="0.25">
      <c r="A236" s="7">
        <v>2022</v>
      </c>
      <c r="B236" s="7">
        <v>1</v>
      </c>
      <c r="C236" s="8">
        <v>35.47</v>
      </c>
      <c r="D236" s="8">
        <v>64.47</v>
      </c>
      <c r="E236" s="8">
        <v>18.420000000000002</v>
      </c>
      <c r="F236" s="7">
        <v>0</v>
      </c>
      <c r="G236" s="7">
        <v>0</v>
      </c>
      <c r="H236" s="7">
        <v>0</v>
      </c>
      <c r="I236" s="7">
        <v>0</v>
      </c>
      <c r="J236" s="9">
        <f t="shared" si="3"/>
        <v>99.94</v>
      </c>
      <c r="K236" s="7">
        <v>3195050</v>
      </c>
      <c r="L236" s="7" t="s">
        <v>2251</v>
      </c>
      <c r="M236" s="7">
        <v>8312</v>
      </c>
      <c r="N236" s="7">
        <v>1909303</v>
      </c>
      <c r="O236" s="7" t="s">
        <v>284</v>
      </c>
      <c r="P236" s="7" t="s">
        <v>277</v>
      </c>
      <c r="Q236" s="7" t="s">
        <v>42</v>
      </c>
      <c r="R236" s="7" t="s">
        <v>139</v>
      </c>
      <c r="S236" s="30" t="s">
        <v>60</v>
      </c>
      <c r="T236" s="7">
        <v>21830</v>
      </c>
      <c r="U236" s="10">
        <v>45043</v>
      </c>
      <c r="V236" s="10">
        <v>45037</v>
      </c>
      <c r="W236" s="7" t="s">
        <v>73</v>
      </c>
      <c r="X236" s="7" t="s">
        <v>74</v>
      </c>
      <c r="Y236" s="7" t="s">
        <v>75</v>
      </c>
      <c r="Z236" s="10">
        <v>44564</v>
      </c>
      <c r="AA236" s="10">
        <v>44596</v>
      </c>
      <c r="AB236" s="7" t="s">
        <v>74</v>
      </c>
      <c r="AC236" s="7" t="s">
        <v>48</v>
      </c>
      <c r="AD236" s="7" t="s">
        <v>2252</v>
      </c>
      <c r="AE236" s="7">
        <v>42</v>
      </c>
      <c r="AF236" s="7" t="s">
        <v>2253</v>
      </c>
      <c r="AG236" s="7" t="s">
        <v>51</v>
      </c>
      <c r="AH236" s="11" t="s">
        <v>52</v>
      </c>
      <c r="AI236" s="12">
        <v>1</v>
      </c>
      <c r="AJ236" s="13">
        <v>150.43</v>
      </c>
      <c r="AK236" s="13">
        <v>99.84</v>
      </c>
      <c r="AL236" s="13">
        <v>53.85</v>
      </c>
      <c r="AN236" s="38"/>
    </row>
    <row r="237" spans="1:40" x14ac:dyDescent="0.25">
      <c r="A237" s="7">
        <v>2019</v>
      </c>
      <c r="B237" s="7">
        <v>1</v>
      </c>
      <c r="C237" s="8">
        <v>35.47</v>
      </c>
      <c r="D237" s="8">
        <v>64.47</v>
      </c>
      <c r="E237" s="8">
        <v>18.420000000000002</v>
      </c>
      <c r="F237" s="7">
        <v>0</v>
      </c>
      <c r="G237" s="7">
        <v>0</v>
      </c>
      <c r="H237" s="7">
        <v>0</v>
      </c>
      <c r="I237" s="7">
        <v>0</v>
      </c>
      <c r="J237" s="9">
        <f t="shared" si="3"/>
        <v>99.94</v>
      </c>
      <c r="K237" s="7">
        <v>14208648</v>
      </c>
      <c r="L237" s="7" t="s">
        <v>219</v>
      </c>
      <c r="M237" s="7" t="s">
        <v>220</v>
      </c>
      <c r="N237" s="7" t="s">
        <v>221</v>
      </c>
      <c r="O237" s="7" t="s">
        <v>40</v>
      </c>
      <c r="P237" s="7" t="s">
        <v>41</v>
      </c>
      <c r="Q237" s="7" t="s">
        <v>42</v>
      </c>
      <c r="R237" s="7" t="s">
        <v>43</v>
      </c>
      <c r="S237" s="30" t="s">
        <v>101</v>
      </c>
      <c r="T237" s="7">
        <v>21741</v>
      </c>
      <c r="U237" s="10">
        <v>45022</v>
      </c>
      <c r="V237" s="10">
        <v>45021</v>
      </c>
      <c r="W237" s="7" t="s">
        <v>45</v>
      </c>
      <c r="X237" s="7" t="s">
        <v>87</v>
      </c>
      <c r="Y237" s="7" t="s">
        <v>56</v>
      </c>
      <c r="Z237" s="10">
        <v>43640</v>
      </c>
      <c r="AA237" s="10">
        <v>43767</v>
      </c>
      <c r="AB237" s="7" t="s">
        <v>87</v>
      </c>
      <c r="AC237" s="7" t="s">
        <v>48</v>
      </c>
      <c r="AD237" s="7" t="s">
        <v>222</v>
      </c>
      <c r="AE237" s="7">
        <v>42</v>
      </c>
      <c r="AF237" s="7" t="s">
        <v>223</v>
      </c>
      <c r="AG237" s="7" t="s">
        <v>51</v>
      </c>
      <c r="AH237" s="11" t="s">
        <v>52</v>
      </c>
      <c r="AI237" s="12">
        <v>1</v>
      </c>
      <c r="AJ237" s="13">
        <v>56.38</v>
      </c>
      <c r="AK237" s="13">
        <v>12.61</v>
      </c>
      <c r="AL237" s="13">
        <v>4.26</v>
      </c>
      <c r="AN237" s="38"/>
    </row>
    <row r="238" spans="1:40" x14ac:dyDescent="0.25">
      <c r="A238" s="7">
        <v>2021</v>
      </c>
      <c r="B238" s="7">
        <v>0.7</v>
      </c>
      <c r="C238" s="8">
        <v>35.47</v>
      </c>
      <c r="D238" s="8">
        <v>64.47</v>
      </c>
      <c r="E238" s="8">
        <v>18.420000000000002</v>
      </c>
      <c r="F238" s="7">
        <v>0</v>
      </c>
      <c r="G238" s="7">
        <v>0</v>
      </c>
      <c r="H238" s="7">
        <v>0</v>
      </c>
      <c r="I238" s="7">
        <v>0</v>
      </c>
      <c r="J238" s="9">
        <f t="shared" si="3"/>
        <v>99.94</v>
      </c>
      <c r="K238" s="7">
        <v>7722923</v>
      </c>
      <c r="L238" s="7" t="s">
        <v>966</v>
      </c>
      <c r="M238" s="7">
        <v>871</v>
      </c>
      <c r="N238" s="7">
        <v>68612001</v>
      </c>
      <c r="O238" s="7" t="s">
        <v>69</v>
      </c>
      <c r="P238" s="7" t="s">
        <v>70</v>
      </c>
      <c r="Q238" s="7" t="s">
        <v>42</v>
      </c>
      <c r="R238" s="7" t="s">
        <v>71</v>
      </c>
      <c r="S238" s="30" t="s">
        <v>94</v>
      </c>
      <c r="T238" s="7">
        <v>21708</v>
      </c>
      <c r="U238" s="10">
        <v>45021</v>
      </c>
      <c r="V238" s="10">
        <v>45021</v>
      </c>
      <c r="W238" s="7" t="s">
        <v>188</v>
      </c>
      <c r="X238" s="7" t="s">
        <v>74</v>
      </c>
      <c r="Y238" s="7" t="s">
        <v>75</v>
      </c>
      <c r="Z238" s="10">
        <v>44455</v>
      </c>
      <c r="AA238" s="10">
        <v>44526</v>
      </c>
      <c r="AB238" s="7" t="s">
        <v>74</v>
      </c>
      <c r="AC238" s="7" t="s">
        <v>48</v>
      </c>
      <c r="AD238" s="7" t="s">
        <v>967</v>
      </c>
      <c r="AE238" s="7">
        <v>42</v>
      </c>
      <c r="AF238" s="7" t="s">
        <v>968</v>
      </c>
      <c r="AG238" s="7" t="s">
        <v>51</v>
      </c>
      <c r="AH238" s="11" t="s">
        <v>52</v>
      </c>
      <c r="AI238" s="12">
        <v>1</v>
      </c>
      <c r="AJ238" s="13">
        <v>133</v>
      </c>
      <c r="AK238" s="13">
        <v>101.36</v>
      </c>
      <c r="AL238" s="13">
        <v>55.37</v>
      </c>
      <c r="AN238" s="38"/>
    </row>
    <row r="239" spans="1:40" x14ac:dyDescent="0.25">
      <c r="A239" s="7">
        <v>2020</v>
      </c>
      <c r="B239" s="7">
        <v>0.5</v>
      </c>
      <c r="C239" s="8">
        <v>35.47</v>
      </c>
      <c r="D239" s="8">
        <v>64.47</v>
      </c>
      <c r="E239" s="8">
        <v>18.420000000000002</v>
      </c>
      <c r="F239" s="7">
        <v>15.2940338136</v>
      </c>
      <c r="G239" s="7">
        <v>0</v>
      </c>
      <c r="H239" s="7">
        <v>0</v>
      </c>
      <c r="I239" s="7">
        <v>0</v>
      </c>
      <c r="J239" s="9">
        <f t="shared" si="3"/>
        <v>99.94</v>
      </c>
      <c r="K239" s="7">
        <v>11107564</v>
      </c>
      <c r="L239" s="7" t="s">
        <v>413</v>
      </c>
      <c r="M239" s="7" t="s">
        <v>414</v>
      </c>
      <c r="N239" s="7">
        <v>15502104</v>
      </c>
      <c r="O239" s="7" t="s">
        <v>415</v>
      </c>
      <c r="P239" s="7" t="s">
        <v>41</v>
      </c>
      <c r="Q239" s="7" t="s">
        <v>42</v>
      </c>
      <c r="R239" s="7" t="s">
        <v>278</v>
      </c>
      <c r="S239" s="30" t="s">
        <v>44</v>
      </c>
      <c r="T239" s="7">
        <v>21669</v>
      </c>
      <c r="U239" s="10">
        <v>45034</v>
      </c>
      <c r="V239" s="10">
        <v>45034</v>
      </c>
      <c r="W239" s="7" t="s">
        <v>318</v>
      </c>
      <c r="X239" s="7" t="s">
        <v>124</v>
      </c>
      <c r="Y239" s="7" t="s">
        <v>75</v>
      </c>
      <c r="Z239" s="10">
        <v>44088</v>
      </c>
      <c r="AA239" s="10">
        <v>44256</v>
      </c>
      <c r="AB239" s="7" t="s">
        <v>124</v>
      </c>
      <c r="AC239" s="7" t="s">
        <v>48</v>
      </c>
      <c r="AD239" s="7" t="s">
        <v>416</v>
      </c>
      <c r="AE239" s="7">
        <v>42</v>
      </c>
      <c r="AF239" s="7" t="s">
        <v>417</v>
      </c>
      <c r="AG239" s="7" t="s">
        <v>51</v>
      </c>
      <c r="AH239" s="11" t="s">
        <v>52</v>
      </c>
      <c r="AI239" s="12">
        <v>1</v>
      </c>
      <c r="AJ239" s="13">
        <v>51.9569771472</v>
      </c>
      <c r="AK239" s="13">
        <v>50.216937371999997</v>
      </c>
      <c r="AL239" s="13">
        <v>14.347696392</v>
      </c>
    </row>
    <row r="240" spans="1:40" x14ac:dyDescent="0.25">
      <c r="A240" s="7">
        <v>2020</v>
      </c>
      <c r="B240" s="7">
        <v>0.6</v>
      </c>
      <c r="C240" s="8">
        <v>70.94</v>
      </c>
      <c r="D240" s="8">
        <v>128.94</v>
      </c>
      <c r="E240" s="8">
        <v>36.840000000000003</v>
      </c>
      <c r="F240" s="7">
        <v>0</v>
      </c>
      <c r="G240" s="7">
        <v>0</v>
      </c>
      <c r="H240" s="7">
        <v>0</v>
      </c>
      <c r="I240" s="7">
        <v>0</v>
      </c>
      <c r="J240" s="9">
        <f t="shared" si="3"/>
        <v>199.88</v>
      </c>
      <c r="K240" s="7">
        <v>10852449</v>
      </c>
      <c r="L240" s="7" t="s">
        <v>305</v>
      </c>
      <c r="M240" s="7">
        <v>9217</v>
      </c>
      <c r="N240" s="7">
        <v>26664504</v>
      </c>
      <c r="O240" s="7" t="s">
        <v>284</v>
      </c>
      <c r="P240" s="7" t="s">
        <v>277</v>
      </c>
      <c r="Q240" s="7" t="s">
        <v>42</v>
      </c>
      <c r="R240" s="7" t="s">
        <v>139</v>
      </c>
      <c r="S240" s="30" t="s">
        <v>60</v>
      </c>
      <c r="T240" s="7">
        <v>21623</v>
      </c>
      <c r="U240" s="10">
        <v>45002</v>
      </c>
      <c r="V240" s="10">
        <v>44988</v>
      </c>
      <c r="W240" s="7" t="s">
        <v>306</v>
      </c>
      <c r="X240" s="7" t="s">
        <v>74</v>
      </c>
      <c r="Y240" s="7" t="s">
        <v>75</v>
      </c>
      <c r="Z240" s="10">
        <v>44064</v>
      </c>
      <c r="AA240" s="10">
        <v>44096</v>
      </c>
      <c r="AB240" s="7" t="s">
        <v>74</v>
      </c>
      <c r="AC240" s="7" t="s">
        <v>48</v>
      </c>
      <c r="AD240" s="7" t="s">
        <v>307</v>
      </c>
      <c r="AE240" s="7">
        <v>42</v>
      </c>
      <c r="AF240" s="7" t="s">
        <v>308</v>
      </c>
      <c r="AG240" s="7" t="s">
        <v>51</v>
      </c>
      <c r="AH240" s="11" t="s">
        <v>52</v>
      </c>
      <c r="AI240" s="12">
        <v>2</v>
      </c>
      <c r="AJ240" s="13">
        <v>113.35</v>
      </c>
      <c r="AK240" s="13">
        <v>159.68</v>
      </c>
      <c r="AL240" s="13">
        <v>67.7</v>
      </c>
      <c r="AN240" s="38"/>
    </row>
    <row r="241" spans="1:40" s="26" customFormat="1" x14ac:dyDescent="0.25">
      <c r="A241" s="19">
        <v>2021</v>
      </c>
      <c r="B241" s="19">
        <v>0.4</v>
      </c>
      <c r="C241" s="20">
        <v>35.47</v>
      </c>
      <c r="D241" s="20">
        <v>64.47</v>
      </c>
      <c r="E241" s="20">
        <v>18.420000000000002</v>
      </c>
      <c r="F241" s="19">
        <v>0</v>
      </c>
      <c r="G241" s="19">
        <v>0</v>
      </c>
      <c r="H241" s="19">
        <v>0</v>
      </c>
      <c r="I241" s="19">
        <v>0</v>
      </c>
      <c r="J241" s="21">
        <f t="shared" si="3"/>
        <v>99.94</v>
      </c>
      <c r="K241" s="19">
        <v>7909748</v>
      </c>
      <c r="L241" s="19" t="s">
        <v>1093</v>
      </c>
      <c r="M241" s="19">
        <v>7749</v>
      </c>
      <c r="N241" s="19" t="s">
        <v>1094</v>
      </c>
      <c r="O241" s="19" t="s">
        <v>288</v>
      </c>
      <c r="P241" s="19" t="s">
        <v>41</v>
      </c>
      <c r="Q241" s="19" t="s">
        <v>42</v>
      </c>
      <c r="R241" s="19" t="s">
        <v>278</v>
      </c>
      <c r="S241" s="31" t="s">
        <v>842</v>
      </c>
      <c r="T241" s="19">
        <v>21615</v>
      </c>
      <c r="U241" s="22">
        <v>45040</v>
      </c>
      <c r="V241" s="22">
        <v>45033</v>
      </c>
      <c r="W241" s="19" t="s">
        <v>184</v>
      </c>
      <c r="X241" s="19" t="s">
        <v>74</v>
      </c>
      <c r="Y241" s="19" t="s">
        <v>75</v>
      </c>
      <c r="Z241" s="22">
        <v>44176</v>
      </c>
      <c r="AA241" s="22">
        <v>44245</v>
      </c>
      <c r="AB241" s="19" t="s">
        <v>74</v>
      </c>
      <c r="AC241" s="19" t="s">
        <v>48</v>
      </c>
      <c r="AD241" s="19" t="s">
        <v>1095</v>
      </c>
      <c r="AE241" s="19">
        <v>42</v>
      </c>
      <c r="AF241" s="19" t="s">
        <v>1096</v>
      </c>
      <c r="AG241" s="19" t="s">
        <v>51</v>
      </c>
      <c r="AH241" s="23" t="s">
        <v>52</v>
      </c>
      <c r="AI241" s="24">
        <v>1</v>
      </c>
      <c r="AJ241" s="25">
        <v>86.21</v>
      </c>
      <c r="AK241" s="25">
        <v>94.42</v>
      </c>
      <c r="AL241" s="25">
        <v>48.43</v>
      </c>
      <c r="AM241" s="33" t="s">
        <v>2636</v>
      </c>
      <c r="AN241" s="27" t="s">
        <v>2640</v>
      </c>
    </row>
    <row r="242" spans="1:40" s="26" customFormat="1" x14ac:dyDescent="0.25">
      <c r="A242" s="19">
        <v>2021</v>
      </c>
      <c r="B242" s="19">
        <v>0.4</v>
      </c>
      <c r="C242" s="20">
        <v>35.47</v>
      </c>
      <c r="D242" s="20">
        <v>64.47</v>
      </c>
      <c r="E242" s="20">
        <v>18.420000000000002</v>
      </c>
      <c r="F242" s="19">
        <v>0</v>
      </c>
      <c r="G242" s="19">
        <v>0</v>
      </c>
      <c r="H242" s="19">
        <v>0</v>
      </c>
      <c r="I242" s="19">
        <v>0</v>
      </c>
      <c r="J242" s="21">
        <f t="shared" si="3"/>
        <v>99.94</v>
      </c>
      <c r="K242" s="19">
        <v>7608539</v>
      </c>
      <c r="L242" s="19" t="s">
        <v>1256</v>
      </c>
      <c r="M242" s="19">
        <v>3567</v>
      </c>
      <c r="N242" s="19" t="s">
        <v>1257</v>
      </c>
      <c r="O242" s="19" t="s">
        <v>288</v>
      </c>
      <c r="P242" s="19" t="s">
        <v>41</v>
      </c>
      <c r="Q242" s="19" t="s">
        <v>42</v>
      </c>
      <c r="R242" s="19" t="s">
        <v>278</v>
      </c>
      <c r="S242" s="31" t="s">
        <v>842</v>
      </c>
      <c r="T242" s="19">
        <v>21609</v>
      </c>
      <c r="U242" s="22">
        <v>45012</v>
      </c>
      <c r="V242" s="22">
        <v>45005</v>
      </c>
      <c r="W242" s="19" t="s">
        <v>248</v>
      </c>
      <c r="X242" s="19" t="s">
        <v>74</v>
      </c>
      <c r="Y242" s="19" t="s">
        <v>75</v>
      </c>
      <c r="Z242" s="22">
        <v>44286</v>
      </c>
      <c r="AA242" s="22">
        <v>44331</v>
      </c>
      <c r="AB242" s="19" t="s">
        <v>74</v>
      </c>
      <c r="AC242" s="19" t="s">
        <v>48</v>
      </c>
      <c r="AD242" s="19" t="s">
        <v>1258</v>
      </c>
      <c r="AE242" s="19">
        <v>42</v>
      </c>
      <c r="AF242" s="19" t="s">
        <v>1259</v>
      </c>
      <c r="AG242" s="19" t="s">
        <v>51</v>
      </c>
      <c r="AH242" s="23" t="s">
        <v>52</v>
      </c>
      <c r="AI242" s="24">
        <v>1</v>
      </c>
      <c r="AJ242" s="25">
        <v>60</v>
      </c>
      <c r="AK242" s="25">
        <v>88.21</v>
      </c>
      <c r="AL242" s="25">
        <v>42.22</v>
      </c>
      <c r="AM242" s="33" t="s">
        <v>2636</v>
      </c>
      <c r="AN242" s="27" t="s">
        <v>2640</v>
      </c>
    </row>
    <row r="243" spans="1:40" x14ac:dyDescent="0.25">
      <c r="A243" s="7">
        <v>2022</v>
      </c>
      <c r="B243" s="7">
        <v>0.4</v>
      </c>
      <c r="C243" s="8">
        <v>35.47</v>
      </c>
      <c r="D243" s="8">
        <v>64.47</v>
      </c>
      <c r="E243" s="8">
        <v>18.420000000000002</v>
      </c>
      <c r="F243" s="7">
        <v>0</v>
      </c>
      <c r="G243" s="7">
        <v>0</v>
      </c>
      <c r="H243" s="7">
        <v>0</v>
      </c>
      <c r="I243" s="7">
        <v>0</v>
      </c>
      <c r="J243" s="9">
        <f t="shared" si="3"/>
        <v>99.94</v>
      </c>
      <c r="K243" s="7">
        <v>3210194</v>
      </c>
      <c r="L243" s="7" t="s">
        <v>2401</v>
      </c>
      <c r="M243" s="7">
        <v>7588</v>
      </c>
      <c r="N243" s="7">
        <v>2609701</v>
      </c>
      <c r="O243" s="7" t="s">
        <v>284</v>
      </c>
      <c r="P243" s="7" t="s">
        <v>277</v>
      </c>
      <c r="Q243" s="7" t="s">
        <v>42</v>
      </c>
      <c r="R243" s="7" t="s">
        <v>139</v>
      </c>
      <c r="S243" s="30" t="s">
        <v>60</v>
      </c>
      <c r="T243" s="7">
        <v>21460</v>
      </c>
      <c r="U243" s="10">
        <v>45044</v>
      </c>
      <c r="V243" s="10">
        <v>45043</v>
      </c>
      <c r="W243" s="7" t="s">
        <v>365</v>
      </c>
      <c r="X243" s="7" t="s">
        <v>74</v>
      </c>
      <c r="Y243" s="7" t="s">
        <v>75</v>
      </c>
      <c r="Z243" s="10">
        <v>44565</v>
      </c>
      <c r="AA243" s="10">
        <v>44601</v>
      </c>
      <c r="AB243" s="7" t="s">
        <v>74</v>
      </c>
      <c r="AC243" s="7" t="s">
        <v>48</v>
      </c>
      <c r="AD243" s="7" t="s">
        <v>2402</v>
      </c>
      <c r="AE243" s="7">
        <v>42</v>
      </c>
      <c r="AF243" s="7" t="s">
        <v>2403</v>
      </c>
      <c r="AG243" s="7" t="s">
        <v>51</v>
      </c>
      <c r="AH243" s="11" t="s">
        <v>52</v>
      </c>
      <c r="AI243" s="12">
        <v>1</v>
      </c>
      <c r="AJ243" s="13">
        <v>47.87</v>
      </c>
      <c r="AK243" s="13">
        <v>74.459999999999994</v>
      </c>
      <c r="AL243" s="13">
        <v>28.47</v>
      </c>
      <c r="AN243" s="38"/>
    </row>
    <row r="244" spans="1:40" x14ac:dyDescent="0.25">
      <c r="A244" s="7">
        <v>2022</v>
      </c>
      <c r="B244" s="7">
        <v>0.4</v>
      </c>
      <c r="C244" s="8">
        <v>35.47</v>
      </c>
      <c r="D244" s="8">
        <v>64.47</v>
      </c>
      <c r="E244" s="8">
        <v>18.420000000000002</v>
      </c>
      <c r="F244" s="7">
        <v>0</v>
      </c>
      <c r="G244" s="7">
        <v>0</v>
      </c>
      <c r="H244" s="7">
        <v>0</v>
      </c>
      <c r="I244" s="7">
        <v>0</v>
      </c>
      <c r="J244" s="9">
        <f t="shared" si="3"/>
        <v>99.94</v>
      </c>
      <c r="K244" s="7">
        <v>2346892</v>
      </c>
      <c r="L244" s="7" t="s">
        <v>1748</v>
      </c>
      <c r="M244" s="7">
        <v>359</v>
      </c>
      <c r="N244" s="7" t="s">
        <v>1749</v>
      </c>
      <c r="O244" s="7" t="s">
        <v>284</v>
      </c>
      <c r="P244" s="7" t="s">
        <v>277</v>
      </c>
      <c r="Q244" s="7" t="s">
        <v>42</v>
      </c>
      <c r="R244" s="7" t="s">
        <v>139</v>
      </c>
      <c r="S244" s="30" t="s">
        <v>60</v>
      </c>
      <c r="T244" s="7">
        <v>21278</v>
      </c>
      <c r="U244" s="10">
        <v>44960</v>
      </c>
      <c r="V244" s="10">
        <v>44959</v>
      </c>
      <c r="W244" s="7" t="s">
        <v>184</v>
      </c>
      <c r="X244" s="7" t="s">
        <v>74</v>
      </c>
      <c r="Y244" s="7" t="s">
        <v>75</v>
      </c>
      <c r="Z244" s="10">
        <v>44564</v>
      </c>
      <c r="AA244" s="10">
        <v>44605</v>
      </c>
      <c r="AB244" s="7" t="s">
        <v>74</v>
      </c>
      <c r="AC244" s="7" t="s">
        <v>48</v>
      </c>
      <c r="AD244" s="7" t="s">
        <v>1750</v>
      </c>
      <c r="AE244" s="7">
        <v>42</v>
      </c>
      <c r="AF244" s="7" t="s">
        <v>1751</v>
      </c>
      <c r="AG244" s="7" t="s">
        <v>51</v>
      </c>
      <c r="AH244" s="11" t="s">
        <v>52</v>
      </c>
      <c r="AI244" s="12">
        <v>1</v>
      </c>
      <c r="AJ244" s="13">
        <v>78</v>
      </c>
      <c r="AK244" s="13">
        <v>81.59</v>
      </c>
      <c r="AL244" s="13">
        <v>35.6</v>
      </c>
      <c r="AN244" s="38"/>
    </row>
    <row r="245" spans="1:40" x14ac:dyDescent="0.25">
      <c r="A245" s="7">
        <v>2021</v>
      </c>
      <c r="B245" s="7">
        <v>1</v>
      </c>
      <c r="C245" s="8">
        <v>35.47</v>
      </c>
      <c r="D245" s="8">
        <v>64.47</v>
      </c>
      <c r="E245" s="8">
        <v>18.420000000000002</v>
      </c>
      <c r="F245" s="7">
        <v>0</v>
      </c>
      <c r="G245" s="7">
        <v>0</v>
      </c>
      <c r="H245" s="7">
        <v>0</v>
      </c>
      <c r="I245" s="7">
        <v>0</v>
      </c>
      <c r="J245" s="9">
        <f t="shared" si="3"/>
        <v>99.94</v>
      </c>
      <c r="K245" s="7">
        <v>7314467</v>
      </c>
      <c r="L245" s="7" t="s">
        <v>1004</v>
      </c>
      <c r="M245" s="7">
        <v>3003</v>
      </c>
      <c r="N245" s="7" t="s">
        <v>1005</v>
      </c>
      <c r="O245" s="7" t="s">
        <v>284</v>
      </c>
      <c r="P245" s="7" t="s">
        <v>277</v>
      </c>
      <c r="Q245" s="7" t="s">
        <v>42</v>
      </c>
      <c r="R245" s="7" t="s">
        <v>139</v>
      </c>
      <c r="S245" s="30" t="s">
        <v>60</v>
      </c>
      <c r="T245" s="7">
        <v>21174</v>
      </c>
      <c r="U245" s="10">
        <v>44985</v>
      </c>
      <c r="V245" s="10">
        <v>44980</v>
      </c>
      <c r="W245" s="7" t="s">
        <v>289</v>
      </c>
      <c r="X245" s="7" t="s">
        <v>74</v>
      </c>
      <c r="Y245" s="7" t="s">
        <v>75</v>
      </c>
      <c r="Z245" s="10">
        <v>44477</v>
      </c>
      <c r="AA245" s="10">
        <v>44491</v>
      </c>
      <c r="AB245" s="7" t="s">
        <v>74</v>
      </c>
      <c r="AC245" s="7" t="s">
        <v>48</v>
      </c>
      <c r="AD245" s="7" t="s">
        <v>1006</v>
      </c>
      <c r="AE245" s="7">
        <v>42</v>
      </c>
      <c r="AF245" s="7" t="s">
        <v>1007</v>
      </c>
      <c r="AG245" s="7" t="s">
        <v>51</v>
      </c>
      <c r="AH245" s="11" t="s">
        <v>52</v>
      </c>
      <c r="AI245" s="12">
        <v>1</v>
      </c>
      <c r="AJ245" s="13">
        <v>131.87</v>
      </c>
      <c r="AK245" s="13">
        <v>76.34</v>
      </c>
      <c r="AL245" s="13">
        <v>30.35</v>
      </c>
      <c r="AN245" s="38"/>
    </row>
    <row r="246" spans="1:40" x14ac:dyDescent="0.25">
      <c r="A246" s="7">
        <v>2020</v>
      </c>
      <c r="B246" s="7">
        <v>0.9</v>
      </c>
      <c r="C246" s="8">
        <v>35.47</v>
      </c>
      <c r="D246" s="8">
        <v>64.47</v>
      </c>
      <c r="E246" s="8">
        <v>18.420000000000002</v>
      </c>
      <c r="F246" s="7">
        <v>0</v>
      </c>
      <c r="G246" s="7">
        <v>0</v>
      </c>
      <c r="H246" s="7">
        <v>0</v>
      </c>
      <c r="I246" s="7">
        <v>0</v>
      </c>
      <c r="J246" s="9">
        <f t="shared" si="3"/>
        <v>99.94</v>
      </c>
      <c r="K246" s="7">
        <v>10658146</v>
      </c>
      <c r="L246" s="7" t="s">
        <v>339</v>
      </c>
      <c r="M246" s="7" t="s">
        <v>340</v>
      </c>
      <c r="N246" s="7" t="s">
        <v>341</v>
      </c>
      <c r="O246" s="7" t="s">
        <v>276</v>
      </c>
      <c r="P246" s="7" t="s">
        <v>277</v>
      </c>
      <c r="Q246" s="7" t="s">
        <v>42</v>
      </c>
      <c r="R246" s="7" t="s">
        <v>278</v>
      </c>
      <c r="S246" s="30" t="s">
        <v>60</v>
      </c>
      <c r="T246" s="7">
        <v>21086</v>
      </c>
      <c r="U246" s="10">
        <v>44981</v>
      </c>
      <c r="V246" s="10">
        <v>44974</v>
      </c>
      <c r="W246" s="7" t="s">
        <v>45</v>
      </c>
      <c r="X246" s="7" t="s">
        <v>87</v>
      </c>
      <c r="Y246" s="7" t="s">
        <v>56</v>
      </c>
      <c r="Z246" s="10">
        <v>44042</v>
      </c>
      <c r="AA246" s="10">
        <v>44124</v>
      </c>
      <c r="AB246" s="7" t="s">
        <v>87</v>
      </c>
      <c r="AC246" s="7" t="s">
        <v>48</v>
      </c>
      <c r="AD246" s="7" t="s">
        <v>342</v>
      </c>
      <c r="AE246" s="7">
        <v>42</v>
      </c>
      <c r="AF246" s="7" t="s">
        <v>343</v>
      </c>
      <c r="AG246" s="7" t="s">
        <v>51</v>
      </c>
      <c r="AH246" s="11" t="s">
        <v>52</v>
      </c>
      <c r="AI246" s="12">
        <v>1</v>
      </c>
      <c r="AJ246" s="13">
        <v>42.62</v>
      </c>
      <c r="AK246" s="13">
        <v>11.78</v>
      </c>
      <c r="AL246" s="13">
        <v>3.98</v>
      </c>
      <c r="AN246" s="38"/>
    </row>
    <row r="247" spans="1:40" s="26" customFormat="1" x14ac:dyDescent="0.25">
      <c r="A247" s="19">
        <v>2021</v>
      </c>
      <c r="B247" s="19">
        <v>1</v>
      </c>
      <c r="C247" s="20">
        <v>35.47</v>
      </c>
      <c r="D247" s="20">
        <v>64.47</v>
      </c>
      <c r="E247" s="20">
        <v>18.420000000000002</v>
      </c>
      <c r="F247" s="19">
        <v>0</v>
      </c>
      <c r="G247" s="19">
        <v>0</v>
      </c>
      <c r="H247" s="19">
        <v>0</v>
      </c>
      <c r="I247" s="19">
        <v>0</v>
      </c>
      <c r="J247" s="21">
        <f t="shared" si="3"/>
        <v>99.94</v>
      </c>
      <c r="K247" s="19">
        <v>7141553</v>
      </c>
      <c r="L247" s="19" t="s">
        <v>1121</v>
      </c>
      <c r="M247" s="19">
        <v>20301</v>
      </c>
      <c r="N247" s="19">
        <v>63492001</v>
      </c>
      <c r="O247" s="19" t="s">
        <v>215</v>
      </c>
      <c r="P247" s="19" t="s">
        <v>70</v>
      </c>
      <c r="Q247" s="19" t="s">
        <v>42</v>
      </c>
      <c r="R247" s="19" t="s">
        <v>71</v>
      </c>
      <c r="S247" s="31" t="s">
        <v>243</v>
      </c>
      <c r="T247" s="19">
        <v>21062</v>
      </c>
      <c r="U247" s="22">
        <v>44970</v>
      </c>
      <c r="V247" s="22">
        <v>44964</v>
      </c>
      <c r="W247" s="19" t="s">
        <v>205</v>
      </c>
      <c r="X247" s="19" t="s">
        <v>74</v>
      </c>
      <c r="Y247" s="19" t="s">
        <v>75</v>
      </c>
      <c r="Z247" s="22">
        <v>44473</v>
      </c>
      <c r="AA247" s="22">
        <v>44504</v>
      </c>
      <c r="AB247" s="19" t="s">
        <v>74</v>
      </c>
      <c r="AC247" s="19" t="s">
        <v>48</v>
      </c>
      <c r="AD247" s="19" t="s">
        <v>1122</v>
      </c>
      <c r="AE247" s="19">
        <v>42</v>
      </c>
      <c r="AF247" s="19" t="s">
        <v>1123</v>
      </c>
      <c r="AG247" s="19" t="s">
        <v>51</v>
      </c>
      <c r="AH247" s="23" t="s">
        <v>52</v>
      </c>
      <c r="AI247" s="24">
        <v>1</v>
      </c>
      <c r="AJ247" s="25">
        <v>143</v>
      </c>
      <c r="AK247" s="25">
        <v>83.79</v>
      </c>
      <c r="AL247" s="25">
        <v>37.799999999999997</v>
      </c>
      <c r="AM247" s="33" t="s">
        <v>2636</v>
      </c>
      <c r="AN247" s="27" t="s">
        <v>2639</v>
      </c>
    </row>
    <row r="248" spans="1:40" x14ac:dyDescent="0.25">
      <c r="A248" s="7">
        <v>2020</v>
      </c>
      <c r="B248" s="7">
        <v>0.4</v>
      </c>
      <c r="C248" s="8">
        <v>35.47</v>
      </c>
      <c r="D248" s="8">
        <v>64.47</v>
      </c>
      <c r="E248" s="8">
        <v>18.420000000000002</v>
      </c>
      <c r="F248" s="7">
        <v>7.8836012622</v>
      </c>
      <c r="G248" s="7">
        <v>0</v>
      </c>
      <c r="H248" s="7">
        <v>0</v>
      </c>
      <c r="I248" s="7">
        <v>0</v>
      </c>
      <c r="J248" s="9">
        <f t="shared" si="3"/>
        <v>99.94</v>
      </c>
      <c r="K248" s="7">
        <v>10572636</v>
      </c>
      <c r="L248" s="7" t="s">
        <v>490</v>
      </c>
      <c r="M248" s="7" t="s">
        <v>491</v>
      </c>
      <c r="N248" s="7">
        <v>10261801</v>
      </c>
      <c r="O248" s="7" t="s">
        <v>121</v>
      </c>
      <c r="P248" s="7" t="s">
        <v>41</v>
      </c>
      <c r="Q248" s="7">
        <v>1700</v>
      </c>
      <c r="R248" s="7" t="s">
        <v>122</v>
      </c>
      <c r="S248" s="30" t="s">
        <v>60</v>
      </c>
      <c r="T248" s="7">
        <v>20945</v>
      </c>
      <c r="U248" s="10">
        <v>44972</v>
      </c>
      <c r="V248" s="10">
        <v>44967</v>
      </c>
      <c r="W248" s="7" t="s">
        <v>318</v>
      </c>
      <c r="X248" s="7" t="s">
        <v>124</v>
      </c>
      <c r="Y248" s="7" t="s">
        <v>75</v>
      </c>
      <c r="Z248" s="10">
        <v>43769</v>
      </c>
      <c r="AA248" s="10">
        <v>44074</v>
      </c>
      <c r="AB248" s="7" t="s">
        <v>124</v>
      </c>
      <c r="AC248" s="7" t="s">
        <v>125</v>
      </c>
      <c r="AD248" s="7" t="s">
        <v>492</v>
      </c>
      <c r="AE248" s="7">
        <v>30</v>
      </c>
      <c r="AF248" s="7" t="s">
        <v>493</v>
      </c>
      <c r="AG248" s="7" t="s">
        <v>51</v>
      </c>
      <c r="AH248" s="11" t="s">
        <v>52</v>
      </c>
      <c r="AI248" s="12">
        <v>1</v>
      </c>
      <c r="AJ248" s="13">
        <v>47.576350695599999</v>
      </c>
      <c r="AK248" s="13">
        <v>5.0293254905999998</v>
      </c>
      <c r="AL248" s="13">
        <v>1.4347696392</v>
      </c>
      <c r="AN248" s="38"/>
    </row>
    <row r="249" spans="1:40" x14ac:dyDescent="0.25">
      <c r="A249" s="7">
        <v>2022</v>
      </c>
      <c r="B249" s="7">
        <v>0.8</v>
      </c>
      <c r="C249" s="8">
        <v>35.47</v>
      </c>
      <c r="D249" s="8">
        <v>64.47</v>
      </c>
      <c r="E249" s="8">
        <v>18.420000000000002</v>
      </c>
      <c r="F249" s="7">
        <v>0</v>
      </c>
      <c r="G249" s="7">
        <v>0</v>
      </c>
      <c r="H249" s="7">
        <v>0</v>
      </c>
      <c r="I249" s="7">
        <v>0</v>
      </c>
      <c r="J249" s="9">
        <f t="shared" si="3"/>
        <v>99.94</v>
      </c>
      <c r="K249" s="7">
        <v>3054947</v>
      </c>
      <c r="L249" s="7" t="s">
        <v>1678</v>
      </c>
      <c r="M249" s="7">
        <v>206</v>
      </c>
      <c r="N249" s="7" t="s">
        <v>1679</v>
      </c>
      <c r="O249" s="7" t="s">
        <v>288</v>
      </c>
      <c r="P249" s="7" t="s">
        <v>41</v>
      </c>
      <c r="Q249" s="7" t="s">
        <v>42</v>
      </c>
      <c r="R249" s="7" t="s">
        <v>278</v>
      </c>
      <c r="S249" s="30" t="s">
        <v>44</v>
      </c>
      <c r="T249" s="7">
        <v>20900</v>
      </c>
      <c r="U249" s="10">
        <v>45029</v>
      </c>
      <c r="V249" s="10">
        <v>45028</v>
      </c>
      <c r="W249" s="7" t="s">
        <v>130</v>
      </c>
      <c r="X249" s="7" t="s">
        <v>74</v>
      </c>
      <c r="Y249" s="7" t="s">
        <v>75</v>
      </c>
      <c r="Z249" s="10">
        <v>44530</v>
      </c>
      <c r="AA249" s="10">
        <v>44559</v>
      </c>
      <c r="AB249" s="7" t="s">
        <v>74</v>
      </c>
      <c r="AC249" s="7" t="s">
        <v>48</v>
      </c>
      <c r="AD249" s="7" t="s">
        <v>1680</v>
      </c>
      <c r="AE249" s="7">
        <v>42</v>
      </c>
      <c r="AF249" s="7" t="s">
        <v>1681</v>
      </c>
      <c r="AG249" s="7" t="s">
        <v>51</v>
      </c>
      <c r="AH249" s="11" t="s">
        <v>52</v>
      </c>
      <c r="AI249" s="12">
        <v>1</v>
      </c>
      <c r="AJ249" s="13">
        <v>112</v>
      </c>
      <c r="AK249" s="13">
        <v>86.09</v>
      </c>
      <c r="AL249" s="13">
        <v>40.1</v>
      </c>
    </row>
    <row r="250" spans="1:40" x14ac:dyDescent="0.25">
      <c r="A250" s="7">
        <v>2021</v>
      </c>
      <c r="B250" s="7">
        <v>0.6</v>
      </c>
      <c r="C250" s="8">
        <v>35.47</v>
      </c>
      <c r="D250" s="8">
        <v>64.47</v>
      </c>
      <c r="E250" s="8">
        <v>18.420000000000002</v>
      </c>
      <c r="F250" s="7">
        <v>0</v>
      </c>
      <c r="G250" s="7">
        <v>0</v>
      </c>
      <c r="H250" s="7">
        <v>0</v>
      </c>
      <c r="I250" s="7">
        <v>0</v>
      </c>
      <c r="J250" s="9">
        <f t="shared" si="3"/>
        <v>99.94</v>
      </c>
      <c r="K250" s="7">
        <v>7703828</v>
      </c>
      <c r="L250" s="7" t="s">
        <v>1523</v>
      </c>
      <c r="M250" s="7">
        <v>4166</v>
      </c>
      <c r="N250" s="7">
        <v>24249502</v>
      </c>
      <c r="O250" s="7" t="s">
        <v>284</v>
      </c>
      <c r="P250" s="7" t="s">
        <v>277</v>
      </c>
      <c r="Q250" s="7" t="s">
        <v>42</v>
      </c>
      <c r="R250" s="7" t="s">
        <v>139</v>
      </c>
      <c r="S250" s="30" t="s">
        <v>60</v>
      </c>
      <c r="T250" s="7">
        <v>20818</v>
      </c>
      <c r="U250" s="10">
        <v>45019</v>
      </c>
      <c r="V250" s="10">
        <v>45000</v>
      </c>
      <c r="W250" s="7" t="s">
        <v>826</v>
      </c>
      <c r="X250" s="7" t="s">
        <v>74</v>
      </c>
      <c r="Y250" s="7" t="s">
        <v>75</v>
      </c>
      <c r="Z250" s="10">
        <v>44225</v>
      </c>
      <c r="AA250" s="10">
        <v>44246</v>
      </c>
      <c r="AB250" s="7" t="s">
        <v>74</v>
      </c>
      <c r="AC250" s="7" t="s">
        <v>48</v>
      </c>
      <c r="AD250" s="7" t="s">
        <v>1524</v>
      </c>
      <c r="AE250" s="7">
        <v>42</v>
      </c>
      <c r="AF250" s="7" t="s">
        <v>1525</v>
      </c>
      <c r="AG250" s="7" t="s">
        <v>51</v>
      </c>
      <c r="AH250" s="11" t="s">
        <v>52</v>
      </c>
      <c r="AI250" s="12">
        <v>1</v>
      </c>
      <c r="AJ250" s="13">
        <v>86.34</v>
      </c>
      <c r="AK250" s="13">
        <v>80.53</v>
      </c>
      <c r="AL250" s="13">
        <v>34.54</v>
      </c>
      <c r="AN250" s="38"/>
    </row>
    <row r="251" spans="1:40" x14ac:dyDescent="0.25">
      <c r="A251" s="7">
        <v>2022</v>
      </c>
      <c r="B251" s="7">
        <v>1</v>
      </c>
      <c r="C251" s="8">
        <v>35.47</v>
      </c>
      <c r="D251" s="8">
        <v>64.47</v>
      </c>
      <c r="E251" s="8">
        <v>18.420000000000002</v>
      </c>
      <c r="F251" s="7">
        <v>40</v>
      </c>
      <c r="G251" s="7">
        <v>0</v>
      </c>
      <c r="H251" s="7">
        <v>0</v>
      </c>
      <c r="I251" s="7">
        <v>0</v>
      </c>
      <c r="J251" s="9">
        <f t="shared" si="3"/>
        <v>99.94</v>
      </c>
      <c r="K251" s="7">
        <v>2969811</v>
      </c>
      <c r="L251" s="7" t="s">
        <v>1649</v>
      </c>
      <c r="M251" s="7">
        <v>7749</v>
      </c>
      <c r="N251" s="7" t="s">
        <v>1650</v>
      </c>
      <c r="O251" s="7" t="s">
        <v>284</v>
      </c>
      <c r="P251" s="7" t="s">
        <v>277</v>
      </c>
      <c r="Q251" s="7" t="s">
        <v>42</v>
      </c>
      <c r="R251" s="7" t="s">
        <v>139</v>
      </c>
      <c r="S251" s="30" t="s">
        <v>60</v>
      </c>
      <c r="T251" s="7">
        <v>20709</v>
      </c>
      <c r="U251" s="10">
        <v>45020</v>
      </c>
      <c r="V251" s="10">
        <v>45007</v>
      </c>
      <c r="W251" s="7" t="s">
        <v>184</v>
      </c>
      <c r="X251" s="7" t="s">
        <v>74</v>
      </c>
      <c r="Y251" s="7" t="s">
        <v>75</v>
      </c>
      <c r="Z251" s="10">
        <v>44522</v>
      </c>
      <c r="AA251" s="10">
        <v>44561</v>
      </c>
      <c r="AB251" s="7" t="s">
        <v>74</v>
      </c>
      <c r="AC251" s="7" t="s">
        <v>48</v>
      </c>
      <c r="AD251" s="7" t="s">
        <v>1651</v>
      </c>
      <c r="AE251" s="7">
        <v>42</v>
      </c>
      <c r="AF251" s="7" t="s">
        <v>1652</v>
      </c>
      <c r="AG251" s="7" t="s">
        <v>51</v>
      </c>
      <c r="AH251" s="11" t="s">
        <v>52</v>
      </c>
      <c r="AI251" s="12">
        <v>1</v>
      </c>
      <c r="AJ251" s="13">
        <v>215.53</v>
      </c>
      <c r="AK251" s="13">
        <v>94.42</v>
      </c>
      <c r="AL251" s="13">
        <v>48.43</v>
      </c>
      <c r="AN251" s="38"/>
    </row>
    <row r="252" spans="1:40" x14ac:dyDescent="0.25">
      <c r="A252" s="7">
        <v>2021</v>
      </c>
      <c r="B252" s="7">
        <v>0.4</v>
      </c>
      <c r="C252" s="8">
        <v>35.47</v>
      </c>
      <c r="D252" s="8">
        <v>64.47</v>
      </c>
      <c r="E252" s="8">
        <v>18.420000000000002</v>
      </c>
      <c r="F252" s="7">
        <v>2.0224146510000001</v>
      </c>
      <c r="G252" s="7">
        <v>0</v>
      </c>
      <c r="H252" s="7">
        <v>0</v>
      </c>
      <c r="I252" s="7">
        <v>0</v>
      </c>
      <c r="J252" s="9">
        <f t="shared" si="3"/>
        <v>99.94</v>
      </c>
      <c r="K252" s="7">
        <v>7300218</v>
      </c>
      <c r="L252" s="7" t="s">
        <v>1200</v>
      </c>
      <c r="M252" s="7" t="s">
        <v>1201</v>
      </c>
      <c r="N252" s="7" t="s">
        <v>1202</v>
      </c>
      <c r="O252" s="7" t="s">
        <v>121</v>
      </c>
      <c r="P252" s="7" t="s">
        <v>41</v>
      </c>
      <c r="Q252" s="7">
        <v>1700</v>
      </c>
      <c r="R252" s="7" t="s">
        <v>122</v>
      </c>
      <c r="S252" s="30" t="s">
        <v>60</v>
      </c>
      <c r="T252" s="7">
        <v>20664</v>
      </c>
      <c r="U252" s="10">
        <v>44984</v>
      </c>
      <c r="V252" s="10">
        <v>44984</v>
      </c>
      <c r="W252" s="7" t="s">
        <v>1203</v>
      </c>
      <c r="X252" s="7" t="s">
        <v>124</v>
      </c>
      <c r="Y252" s="7" t="s">
        <v>75</v>
      </c>
      <c r="Z252" s="10">
        <v>44375</v>
      </c>
      <c r="AA252" s="10">
        <v>44456</v>
      </c>
      <c r="AB252" s="7" t="s">
        <v>124</v>
      </c>
      <c r="AC252" s="7" t="s">
        <v>125</v>
      </c>
      <c r="AD252" s="7" t="s">
        <v>1204</v>
      </c>
      <c r="AE252" s="7">
        <v>42</v>
      </c>
      <c r="AF252" s="7" t="s">
        <v>1205</v>
      </c>
      <c r="AG252" s="7" t="s">
        <v>51</v>
      </c>
      <c r="AH252" s="11" t="s">
        <v>52</v>
      </c>
      <c r="AI252" s="12">
        <v>1</v>
      </c>
      <c r="AJ252" s="13">
        <v>35.457126296399998</v>
      </c>
      <c r="AK252" s="13">
        <v>5.0293254905999998</v>
      </c>
      <c r="AL252" s="13">
        <v>1.4347696392</v>
      </c>
      <c r="AN252" s="38"/>
    </row>
    <row r="253" spans="1:40" x14ac:dyDescent="0.25">
      <c r="A253" s="7">
        <v>2019</v>
      </c>
      <c r="B253" s="7">
        <v>0.5</v>
      </c>
      <c r="C253" s="8">
        <v>35.47</v>
      </c>
      <c r="D253" s="8">
        <v>64.47</v>
      </c>
      <c r="E253" s="8">
        <v>18.420000000000002</v>
      </c>
      <c r="F253" s="7">
        <v>8.4038840712000002</v>
      </c>
      <c r="G253" s="7">
        <v>0</v>
      </c>
      <c r="H253" s="7">
        <v>0</v>
      </c>
      <c r="I253" s="7">
        <v>0</v>
      </c>
      <c r="J253" s="9">
        <f t="shared" si="3"/>
        <v>99.94</v>
      </c>
      <c r="K253" s="7">
        <v>13998915</v>
      </c>
      <c r="L253" s="7" t="s">
        <v>146</v>
      </c>
      <c r="M253" s="7">
        <v>38210</v>
      </c>
      <c r="N253" s="7" t="s">
        <v>147</v>
      </c>
      <c r="O253" s="7" t="s">
        <v>40</v>
      </c>
      <c r="P253" s="7" t="s">
        <v>41</v>
      </c>
      <c r="Q253" s="7" t="s">
        <v>42</v>
      </c>
      <c r="R253" s="7" t="s">
        <v>43</v>
      </c>
      <c r="S253" s="30" t="s">
        <v>101</v>
      </c>
      <c r="T253" s="7">
        <v>20640</v>
      </c>
      <c r="U253" s="10">
        <v>44985</v>
      </c>
      <c r="V253" s="10">
        <v>44983</v>
      </c>
      <c r="W253" s="7" t="s">
        <v>80</v>
      </c>
      <c r="X253" s="7" t="s">
        <v>81</v>
      </c>
      <c r="Y253" s="7" t="s">
        <v>80</v>
      </c>
      <c r="Z253" s="10">
        <v>43713</v>
      </c>
      <c r="AA253" s="10">
        <v>43974</v>
      </c>
      <c r="AB253" s="7" t="s">
        <v>81</v>
      </c>
      <c r="AC253" s="7" t="s">
        <v>48</v>
      </c>
      <c r="AD253" s="7" t="s">
        <v>148</v>
      </c>
      <c r="AE253" s="7">
        <v>42</v>
      </c>
      <c r="AF253" s="7" t="s">
        <v>149</v>
      </c>
      <c r="AG253" s="7"/>
      <c r="AH253" s="11" t="s">
        <v>45</v>
      </c>
      <c r="AI253" s="12">
        <v>1</v>
      </c>
      <c r="AJ253" s="13">
        <v>25.693216499999998</v>
      </c>
      <c r="AK253" s="13">
        <v>27.146718461999999</v>
      </c>
      <c r="AL253" s="13">
        <v>0</v>
      </c>
      <c r="AN253" s="38"/>
    </row>
    <row r="254" spans="1:40" x14ac:dyDescent="0.25">
      <c r="A254" s="7">
        <v>2022</v>
      </c>
      <c r="B254" s="7">
        <v>0.6</v>
      </c>
      <c r="C254" s="8">
        <v>35.47</v>
      </c>
      <c r="D254" s="8">
        <v>64.47</v>
      </c>
      <c r="E254" s="8">
        <v>18.420000000000002</v>
      </c>
      <c r="F254" s="7">
        <v>0</v>
      </c>
      <c r="G254" s="7">
        <v>0</v>
      </c>
      <c r="H254" s="7">
        <v>0</v>
      </c>
      <c r="I254" s="7">
        <v>0</v>
      </c>
      <c r="J254" s="9">
        <f t="shared" si="3"/>
        <v>99.94</v>
      </c>
      <c r="K254" s="7">
        <v>2491441</v>
      </c>
      <c r="L254" s="7" t="s">
        <v>1870</v>
      </c>
      <c r="M254" s="7">
        <v>6268</v>
      </c>
      <c r="N254" s="7">
        <v>11601201</v>
      </c>
      <c r="O254" s="7" t="s">
        <v>284</v>
      </c>
      <c r="P254" s="7" t="s">
        <v>277</v>
      </c>
      <c r="Q254" s="7" t="s">
        <v>42</v>
      </c>
      <c r="R254" s="7" t="s">
        <v>139</v>
      </c>
      <c r="S254" s="30" t="s">
        <v>60</v>
      </c>
      <c r="T254" s="7">
        <v>20625</v>
      </c>
      <c r="U254" s="10">
        <v>44974</v>
      </c>
      <c r="V254" s="10">
        <v>44974</v>
      </c>
      <c r="W254" s="7" t="s">
        <v>884</v>
      </c>
      <c r="X254" s="7" t="s">
        <v>74</v>
      </c>
      <c r="Y254" s="7" t="s">
        <v>75</v>
      </c>
      <c r="Z254" s="10">
        <v>44516</v>
      </c>
      <c r="AA254" s="10">
        <v>44532</v>
      </c>
      <c r="AB254" s="7" t="s">
        <v>74</v>
      </c>
      <c r="AC254" s="7" t="s">
        <v>48</v>
      </c>
      <c r="AD254" s="7" t="s">
        <v>1871</v>
      </c>
      <c r="AE254" s="7">
        <v>28</v>
      </c>
      <c r="AF254" s="7" t="s">
        <v>1872</v>
      </c>
      <c r="AG254" s="7" t="s">
        <v>51</v>
      </c>
      <c r="AH254" s="11" t="s">
        <v>52</v>
      </c>
      <c r="AI254" s="12">
        <v>1</v>
      </c>
      <c r="AJ254" s="13">
        <v>57.33</v>
      </c>
      <c r="AK254" s="13">
        <v>64.39</v>
      </c>
      <c r="AL254" s="13">
        <v>18.399999999999999</v>
      </c>
      <c r="AN254" s="38"/>
    </row>
    <row r="255" spans="1:40" s="26" customFormat="1" x14ac:dyDescent="0.25">
      <c r="A255" s="19">
        <v>2022</v>
      </c>
      <c r="B255" s="19">
        <v>0.9</v>
      </c>
      <c r="C255" s="20">
        <v>35.47</v>
      </c>
      <c r="D255" s="20">
        <v>64.47</v>
      </c>
      <c r="E255" s="20">
        <v>18.420000000000002</v>
      </c>
      <c r="F255" s="19">
        <v>0</v>
      </c>
      <c r="G255" s="19">
        <v>0</v>
      </c>
      <c r="H255" s="19">
        <v>0</v>
      </c>
      <c r="I255" s="19">
        <v>0</v>
      </c>
      <c r="J255" s="21">
        <f t="shared" si="3"/>
        <v>99.94</v>
      </c>
      <c r="K255" s="19">
        <v>3205868</v>
      </c>
      <c r="L255" s="19" t="s">
        <v>1828</v>
      </c>
      <c r="M255" s="19">
        <v>7424</v>
      </c>
      <c r="N255" s="19" t="s">
        <v>1829</v>
      </c>
      <c r="O255" s="19" t="s">
        <v>288</v>
      </c>
      <c r="P255" s="19" t="s">
        <v>41</v>
      </c>
      <c r="Q255" s="19" t="s">
        <v>42</v>
      </c>
      <c r="R255" s="19" t="s">
        <v>278</v>
      </c>
      <c r="S255" s="31" t="s">
        <v>845</v>
      </c>
      <c r="T255" s="19">
        <v>20331</v>
      </c>
      <c r="U255" s="22">
        <v>45044</v>
      </c>
      <c r="V255" s="22">
        <v>45042</v>
      </c>
      <c r="W255" s="19" t="s">
        <v>261</v>
      </c>
      <c r="X255" s="19" t="s">
        <v>74</v>
      </c>
      <c r="Y255" s="19" t="s">
        <v>75</v>
      </c>
      <c r="Z255" s="22">
        <v>44642</v>
      </c>
      <c r="AA255" s="22">
        <v>44674</v>
      </c>
      <c r="AB255" s="19" t="s">
        <v>74</v>
      </c>
      <c r="AC255" s="19" t="s">
        <v>48</v>
      </c>
      <c r="AD255" s="19" t="s">
        <v>1830</v>
      </c>
      <c r="AE255" s="19">
        <v>42</v>
      </c>
      <c r="AF255" s="19" t="s">
        <v>1831</v>
      </c>
      <c r="AG255" s="19" t="s">
        <v>51</v>
      </c>
      <c r="AH255" s="23" t="s">
        <v>52</v>
      </c>
      <c r="AI255" s="24">
        <v>1</v>
      </c>
      <c r="AJ255" s="25">
        <v>115.59</v>
      </c>
      <c r="AK255" s="25">
        <v>77.680000000000007</v>
      </c>
      <c r="AL255" s="25">
        <v>31.69</v>
      </c>
      <c r="AM255" s="33" t="s">
        <v>2636</v>
      </c>
      <c r="AN255" s="27" t="s">
        <v>2638</v>
      </c>
    </row>
    <row r="256" spans="1:40" x14ac:dyDescent="0.25">
      <c r="A256" s="7">
        <v>2021</v>
      </c>
      <c r="B256" s="7">
        <v>0.5</v>
      </c>
      <c r="C256" s="8">
        <v>35.47</v>
      </c>
      <c r="D256" s="8">
        <v>64.47</v>
      </c>
      <c r="E256" s="8">
        <v>18.420000000000002</v>
      </c>
      <c r="F256" s="7">
        <v>0</v>
      </c>
      <c r="G256" s="7">
        <v>0</v>
      </c>
      <c r="H256" s="7">
        <v>0</v>
      </c>
      <c r="I256" s="7">
        <v>0</v>
      </c>
      <c r="J256" s="9">
        <f t="shared" si="3"/>
        <v>99.94</v>
      </c>
      <c r="K256" s="7">
        <v>7160119</v>
      </c>
      <c r="L256" s="7" t="s">
        <v>935</v>
      </c>
      <c r="M256" s="7">
        <v>5677</v>
      </c>
      <c r="N256" s="7">
        <v>74756501</v>
      </c>
      <c r="O256" s="7" t="s">
        <v>69</v>
      </c>
      <c r="P256" s="7" t="s">
        <v>70</v>
      </c>
      <c r="Q256" s="7" t="s">
        <v>42</v>
      </c>
      <c r="R256" s="7" t="s">
        <v>71</v>
      </c>
      <c r="S256" s="30" t="s">
        <v>94</v>
      </c>
      <c r="T256" s="7">
        <v>20237</v>
      </c>
      <c r="U256" s="10">
        <v>44971</v>
      </c>
      <c r="V256" s="10">
        <v>44971</v>
      </c>
      <c r="W256" s="7" t="s">
        <v>209</v>
      </c>
      <c r="X256" s="7" t="s">
        <v>74</v>
      </c>
      <c r="Y256" s="7" t="s">
        <v>75</v>
      </c>
      <c r="Z256" s="10">
        <v>44204</v>
      </c>
      <c r="AA256" s="10">
        <v>44330</v>
      </c>
      <c r="AB256" s="7" t="s">
        <v>74</v>
      </c>
      <c r="AC256" s="7" t="s">
        <v>48</v>
      </c>
      <c r="AD256" s="7" t="s">
        <v>936</v>
      </c>
      <c r="AE256" s="7">
        <v>42</v>
      </c>
      <c r="AF256" s="7" t="s">
        <v>937</v>
      </c>
      <c r="AG256" s="7" t="s">
        <v>51</v>
      </c>
      <c r="AH256" s="11" t="s">
        <v>52</v>
      </c>
      <c r="AI256" s="12">
        <v>1</v>
      </c>
      <c r="AJ256" s="13">
        <v>60.18</v>
      </c>
      <c r="AK256" s="13">
        <v>82.09</v>
      </c>
      <c r="AL256" s="13">
        <v>36.1</v>
      </c>
      <c r="AN256" s="38"/>
    </row>
    <row r="257" spans="1:40" x14ac:dyDescent="0.25">
      <c r="A257" s="7">
        <v>2021</v>
      </c>
      <c r="B257" s="7">
        <v>0.6</v>
      </c>
      <c r="C257" s="8">
        <v>35.47</v>
      </c>
      <c r="D257" s="8">
        <v>64.47</v>
      </c>
      <c r="E257" s="8">
        <v>18.420000000000002</v>
      </c>
      <c r="F257" s="7">
        <v>0</v>
      </c>
      <c r="G257" s="7">
        <v>0</v>
      </c>
      <c r="H257" s="7">
        <v>0</v>
      </c>
      <c r="I257" s="7">
        <v>0</v>
      </c>
      <c r="J257" s="9">
        <f t="shared" si="3"/>
        <v>99.94</v>
      </c>
      <c r="K257" s="7">
        <v>7461569</v>
      </c>
      <c r="L257" s="7" t="s">
        <v>1039</v>
      </c>
      <c r="M257" s="7">
        <v>4684</v>
      </c>
      <c r="N257" s="7" t="s">
        <v>1040</v>
      </c>
      <c r="O257" s="7" t="s">
        <v>284</v>
      </c>
      <c r="P257" s="7" t="s">
        <v>277</v>
      </c>
      <c r="Q257" s="7" t="s">
        <v>42</v>
      </c>
      <c r="R257" s="7" t="s">
        <v>139</v>
      </c>
      <c r="S257" s="30" t="s">
        <v>60</v>
      </c>
      <c r="T257" s="7">
        <v>20215</v>
      </c>
      <c r="U257" s="10">
        <v>44998</v>
      </c>
      <c r="V257" s="10">
        <v>44994</v>
      </c>
      <c r="W257" s="7" t="s">
        <v>732</v>
      </c>
      <c r="X257" s="7" t="s">
        <v>74</v>
      </c>
      <c r="Y257" s="7" t="s">
        <v>75</v>
      </c>
      <c r="Z257" s="10">
        <v>44480</v>
      </c>
      <c r="AA257" s="10">
        <v>44534</v>
      </c>
      <c r="AB257" s="7" t="s">
        <v>74</v>
      </c>
      <c r="AC257" s="7" t="s">
        <v>48</v>
      </c>
      <c r="AD257" s="7" t="s">
        <v>1041</v>
      </c>
      <c r="AE257" s="7">
        <v>42</v>
      </c>
      <c r="AF257" s="7" t="s">
        <v>1042</v>
      </c>
      <c r="AG257" s="7" t="s">
        <v>51</v>
      </c>
      <c r="AH257" s="11" t="s">
        <v>52</v>
      </c>
      <c r="AI257" s="12">
        <v>1</v>
      </c>
      <c r="AJ257" s="13">
        <v>73.38</v>
      </c>
      <c r="AK257" s="13">
        <v>75.88</v>
      </c>
      <c r="AL257" s="13">
        <v>29.89</v>
      </c>
      <c r="AN257" s="38"/>
    </row>
    <row r="258" spans="1:40" s="26" customFormat="1" x14ac:dyDescent="0.25">
      <c r="A258" s="19">
        <v>2021</v>
      </c>
      <c r="B258" s="19">
        <v>0.4</v>
      </c>
      <c r="C258" s="20">
        <v>35.47</v>
      </c>
      <c r="D258" s="20">
        <v>64.47</v>
      </c>
      <c r="E258" s="20">
        <v>18.420000000000002</v>
      </c>
      <c r="F258" s="19">
        <v>4.0199999999999996</v>
      </c>
      <c r="G258" s="19">
        <v>0</v>
      </c>
      <c r="H258" s="19">
        <v>0</v>
      </c>
      <c r="I258" s="19">
        <v>0</v>
      </c>
      <c r="J258" s="21">
        <f t="shared" ref="J258:J321" si="4">SUM(C258+D258)</f>
        <v>99.94</v>
      </c>
      <c r="K258" s="19">
        <v>7408159</v>
      </c>
      <c r="L258" s="19" t="s">
        <v>1456</v>
      </c>
      <c r="M258" s="19" t="s">
        <v>1457</v>
      </c>
      <c r="N258" s="19" t="s">
        <v>1458</v>
      </c>
      <c r="O258" s="19" t="s">
        <v>288</v>
      </c>
      <c r="P258" s="19" t="s">
        <v>41</v>
      </c>
      <c r="Q258" s="19" t="s">
        <v>42</v>
      </c>
      <c r="R258" s="19" t="s">
        <v>278</v>
      </c>
      <c r="S258" s="31" t="s">
        <v>845</v>
      </c>
      <c r="T258" s="19">
        <v>20173</v>
      </c>
      <c r="U258" s="22">
        <v>44993</v>
      </c>
      <c r="V258" s="22">
        <v>44984</v>
      </c>
      <c r="W258" s="19" t="s">
        <v>948</v>
      </c>
      <c r="X258" s="19" t="s">
        <v>949</v>
      </c>
      <c r="Y258" s="19" t="s">
        <v>47</v>
      </c>
      <c r="Z258" s="22">
        <v>44351</v>
      </c>
      <c r="AA258" s="22">
        <v>44519</v>
      </c>
      <c r="AB258" s="19" t="s">
        <v>949</v>
      </c>
      <c r="AC258" s="19" t="s">
        <v>48</v>
      </c>
      <c r="AD258" s="19" t="s">
        <v>1459</v>
      </c>
      <c r="AE258" s="19">
        <v>42</v>
      </c>
      <c r="AF258" s="19" t="s">
        <v>1460</v>
      </c>
      <c r="AG258" s="19" t="s">
        <v>51</v>
      </c>
      <c r="AH258" s="23" t="s">
        <v>52</v>
      </c>
      <c r="AI258" s="24">
        <v>1</v>
      </c>
      <c r="AJ258" s="25">
        <v>36.74</v>
      </c>
      <c r="AK258" s="25">
        <v>32.200000000000003</v>
      </c>
      <c r="AL258" s="25">
        <v>9.99</v>
      </c>
      <c r="AM258" s="33" t="s">
        <v>2636</v>
      </c>
      <c r="AN258" s="27" t="s">
        <v>2638</v>
      </c>
    </row>
    <row r="259" spans="1:40" s="26" customFormat="1" x14ac:dyDescent="0.25">
      <c r="A259" s="19">
        <v>2022</v>
      </c>
      <c r="B259" s="19">
        <v>0.4</v>
      </c>
      <c r="C259" s="20">
        <v>35.47</v>
      </c>
      <c r="D259" s="20">
        <v>64.47</v>
      </c>
      <c r="E259" s="20">
        <v>18.420000000000002</v>
      </c>
      <c r="F259" s="19">
        <v>0</v>
      </c>
      <c r="G259" s="19">
        <v>0</v>
      </c>
      <c r="H259" s="19">
        <v>0</v>
      </c>
      <c r="I259" s="19">
        <v>0</v>
      </c>
      <c r="J259" s="21">
        <f t="shared" si="4"/>
        <v>99.94</v>
      </c>
      <c r="K259" s="19">
        <v>3019769</v>
      </c>
      <c r="L259" s="19" t="s">
        <v>1839</v>
      </c>
      <c r="M259" s="19">
        <v>1394</v>
      </c>
      <c r="N259" s="19" t="s">
        <v>1840</v>
      </c>
      <c r="O259" s="19" t="s">
        <v>288</v>
      </c>
      <c r="P259" s="19" t="s">
        <v>41</v>
      </c>
      <c r="Q259" s="19" t="s">
        <v>42</v>
      </c>
      <c r="R259" s="19" t="s">
        <v>278</v>
      </c>
      <c r="S259" s="31" t="s">
        <v>845</v>
      </c>
      <c r="T259" s="19">
        <v>20160</v>
      </c>
      <c r="U259" s="22">
        <v>45026</v>
      </c>
      <c r="V259" s="22">
        <v>45023</v>
      </c>
      <c r="W259" s="19" t="s">
        <v>261</v>
      </c>
      <c r="X259" s="19" t="s">
        <v>74</v>
      </c>
      <c r="Y259" s="19" t="s">
        <v>75</v>
      </c>
      <c r="Z259" s="22">
        <v>44684</v>
      </c>
      <c r="AA259" s="22">
        <v>44718</v>
      </c>
      <c r="AB259" s="19" t="s">
        <v>74</v>
      </c>
      <c r="AC259" s="19" t="s">
        <v>48</v>
      </c>
      <c r="AD259" s="19" t="s">
        <v>1841</v>
      </c>
      <c r="AE259" s="19">
        <v>42</v>
      </c>
      <c r="AF259" s="19" t="s">
        <v>1842</v>
      </c>
      <c r="AG259" s="19" t="s">
        <v>51</v>
      </c>
      <c r="AH259" s="23" t="s">
        <v>52</v>
      </c>
      <c r="AI259" s="24">
        <v>1</v>
      </c>
      <c r="AJ259" s="25">
        <v>43.6</v>
      </c>
      <c r="AK259" s="25">
        <v>77.400000000000006</v>
      </c>
      <c r="AL259" s="25">
        <v>31.41</v>
      </c>
      <c r="AM259" s="33" t="s">
        <v>2636</v>
      </c>
      <c r="AN259" s="27" t="s">
        <v>2638</v>
      </c>
    </row>
    <row r="260" spans="1:40" x14ac:dyDescent="0.25">
      <c r="A260" s="7">
        <v>2021</v>
      </c>
      <c r="B260" s="7">
        <v>0.5</v>
      </c>
      <c r="C260" s="8">
        <v>35.47</v>
      </c>
      <c r="D260" s="8">
        <v>64.47</v>
      </c>
      <c r="E260" s="8">
        <v>18.420000000000002</v>
      </c>
      <c r="F260" s="7">
        <v>0</v>
      </c>
      <c r="G260" s="7">
        <v>0</v>
      </c>
      <c r="H260" s="7">
        <v>0</v>
      </c>
      <c r="I260" s="7">
        <v>0</v>
      </c>
      <c r="J260" s="9">
        <f t="shared" si="4"/>
        <v>99.94</v>
      </c>
      <c r="K260" s="7">
        <v>7583339</v>
      </c>
      <c r="L260" s="7" t="s">
        <v>1161</v>
      </c>
      <c r="M260" s="7">
        <v>8198</v>
      </c>
      <c r="N260" s="7">
        <v>73127002</v>
      </c>
      <c r="O260" s="7" t="s">
        <v>69</v>
      </c>
      <c r="P260" s="7" t="s">
        <v>70</v>
      </c>
      <c r="Q260" s="7" t="s">
        <v>42</v>
      </c>
      <c r="R260" s="7" t="s">
        <v>71</v>
      </c>
      <c r="S260" s="30" t="s">
        <v>94</v>
      </c>
      <c r="T260" s="7">
        <v>20120</v>
      </c>
      <c r="U260" s="10">
        <v>45008</v>
      </c>
      <c r="V260" s="10">
        <v>44985</v>
      </c>
      <c r="W260" s="7" t="s">
        <v>155</v>
      </c>
      <c r="X260" s="7" t="s">
        <v>74</v>
      </c>
      <c r="Y260" s="7" t="s">
        <v>75</v>
      </c>
      <c r="Z260" s="10">
        <v>44400</v>
      </c>
      <c r="AA260" s="10">
        <v>44415</v>
      </c>
      <c r="AB260" s="7" t="s">
        <v>74</v>
      </c>
      <c r="AC260" s="7" t="s">
        <v>48</v>
      </c>
      <c r="AD260" s="7" t="s">
        <v>1162</v>
      </c>
      <c r="AE260" s="7">
        <v>42</v>
      </c>
      <c r="AF260" s="7" t="s">
        <v>1163</v>
      </c>
      <c r="AG260" s="7" t="s">
        <v>51</v>
      </c>
      <c r="AH260" s="11" t="s">
        <v>52</v>
      </c>
      <c r="AI260" s="12">
        <v>1</v>
      </c>
      <c r="AJ260" s="13">
        <v>76.03</v>
      </c>
      <c r="AK260" s="13">
        <v>75.930000000000007</v>
      </c>
      <c r="AL260" s="13">
        <v>29.94</v>
      </c>
      <c r="AN260" s="38"/>
    </row>
    <row r="261" spans="1:40" x14ac:dyDescent="0.25">
      <c r="A261" s="7">
        <v>2021</v>
      </c>
      <c r="B261" s="7">
        <v>0.9</v>
      </c>
      <c r="C261" s="8">
        <v>35.47</v>
      </c>
      <c r="D261" s="8">
        <v>64.47</v>
      </c>
      <c r="E261" s="8">
        <v>18.420000000000002</v>
      </c>
      <c r="F261" s="7">
        <v>8.3262429594</v>
      </c>
      <c r="G261" s="7">
        <v>0</v>
      </c>
      <c r="H261" s="7">
        <v>0</v>
      </c>
      <c r="I261" s="7">
        <v>0</v>
      </c>
      <c r="J261" s="9">
        <f t="shared" si="4"/>
        <v>99.94</v>
      </c>
      <c r="K261" s="7">
        <v>7586709</v>
      </c>
      <c r="L261" s="7" t="s">
        <v>1057</v>
      </c>
      <c r="M261" s="7" t="s">
        <v>1058</v>
      </c>
      <c r="N261" s="7" t="s">
        <v>1059</v>
      </c>
      <c r="O261" s="7" t="s">
        <v>385</v>
      </c>
      <c r="P261" s="7" t="s">
        <v>45</v>
      </c>
      <c r="Q261" s="7" t="s">
        <v>42</v>
      </c>
      <c r="R261" s="7" t="s">
        <v>45</v>
      </c>
      <c r="S261" s="30" t="s">
        <v>60</v>
      </c>
      <c r="T261" s="7">
        <v>20118</v>
      </c>
      <c r="U261" s="10">
        <v>45008</v>
      </c>
      <c r="V261" s="10">
        <v>45008</v>
      </c>
      <c r="W261" s="7" t="s">
        <v>216</v>
      </c>
      <c r="X261" s="7" t="s">
        <v>124</v>
      </c>
      <c r="Y261" s="7" t="s">
        <v>75</v>
      </c>
      <c r="Z261" s="10">
        <v>44218</v>
      </c>
      <c r="AA261" s="10">
        <v>44271</v>
      </c>
      <c r="AB261" s="7" t="s">
        <v>124</v>
      </c>
      <c r="AC261" s="7" t="s">
        <v>48</v>
      </c>
      <c r="AD261" s="7" t="s">
        <v>1060</v>
      </c>
      <c r="AE261" s="7">
        <v>42</v>
      </c>
      <c r="AF261" s="7" t="s">
        <v>1061</v>
      </c>
      <c r="AG261" s="7" t="s">
        <v>51</v>
      </c>
      <c r="AH261" s="11" t="s">
        <v>52</v>
      </c>
      <c r="AI261" s="12">
        <v>1</v>
      </c>
      <c r="AJ261" s="13">
        <v>116.25449954219999</v>
      </c>
      <c r="AK261" s="13">
        <v>50.216937371999997</v>
      </c>
      <c r="AL261" s="13">
        <v>14.347696392</v>
      </c>
      <c r="AN261" s="38"/>
    </row>
    <row r="262" spans="1:40" x14ac:dyDescent="0.25">
      <c r="A262" s="7">
        <v>2020</v>
      </c>
      <c r="B262" s="7">
        <v>1.3</v>
      </c>
      <c r="C262" s="8">
        <v>35.47</v>
      </c>
      <c r="D262" s="8">
        <v>64.47</v>
      </c>
      <c r="E262" s="8">
        <v>18.420000000000002</v>
      </c>
      <c r="F262" s="7">
        <v>5.68</v>
      </c>
      <c r="G262" s="7">
        <v>0</v>
      </c>
      <c r="H262" s="7">
        <v>0</v>
      </c>
      <c r="I262" s="7">
        <v>0</v>
      </c>
      <c r="J262" s="9">
        <f t="shared" si="4"/>
        <v>99.94</v>
      </c>
      <c r="K262" s="7">
        <v>10602928</v>
      </c>
      <c r="L262" s="7" t="s">
        <v>451</v>
      </c>
      <c r="M262" s="7">
        <v>8059</v>
      </c>
      <c r="N262" s="7">
        <v>1796991</v>
      </c>
      <c r="O262" s="7" t="s">
        <v>284</v>
      </c>
      <c r="P262" s="7" t="s">
        <v>277</v>
      </c>
      <c r="Q262" s="7" t="s">
        <v>42</v>
      </c>
      <c r="R262" s="7" t="s">
        <v>139</v>
      </c>
      <c r="S262" s="30" t="s">
        <v>60</v>
      </c>
      <c r="T262" s="7">
        <v>20034</v>
      </c>
      <c r="U262" s="10">
        <v>44977</v>
      </c>
      <c r="V262" s="10">
        <v>44902</v>
      </c>
      <c r="W262" s="7" t="s">
        <v>452</v>
      </c>
      <c r="X262" s="7" t="s">
        <v>74</v>
      </c>
      <c r="Y262" s="7" t="s">
        <v>75</v>
      </c>
      <c r="Z262" s="10">
        <v>44019</v>
      </c>
      <c r="AA262" s="10">
        <v>44050</v>
      </c>
      <c r="AB262" s="7" t="s">
        <v>74</v>
      </c>
      <c r="AC262" s="7" t="s">
        <v>48</v>
      </c>
      <c r="AD262" s="7" t="s">
        <v>453</v>
      </c>
      <c r="AE262" s="7">
        <v>42</v>
      </c>
      <c r="AF262" s="7" t="s">
        <v>454</v>
      </c>
      <c r="AG262" s="7" t="s">
        <v>51</v>
      </c>
      <c r="AH262" s="11" t="s">
        <v>52</v>
      </c>
      <c r="AI262" s="12">
        <v>1</v>
      </c>
      <c r="AJ262" s="13">
        <v>147.65</v>
      </c>
      <c r="AK262" s="13">
        <v>75.88</v>
      </c>
      <c r="AL262" s="13">
        <v>29.89</v>
      </c>
      <c r="AN262" s="38"/>
    </row>
    <row r="263" spans="1:40" s="26" customFormat="1" ht="60" x14ac:dyDescent="0.25">
      <c r="A263" s="19">
        <v>2022</v>
      </c>
      <c r="B263" s="19">
        <v>1.2</v>
      </c>
      <c r="C263" s="20">
        <v>141.88</v>
      </c>
      <c r="D263" s="20">
        <v>257.88</v>
      </c>
      <c r="E263" s="20">
        <v>73.680000000000007</v>
      </c>
      <c r="F263" s="19">
        <v>0</v>
      </c>
      <c r="G263" s="19">
        <v>0</v>
      </c>
      <c r="H263" s="19">
        <v>0</v>
      </c>
      <c r="I263" s="19">
        <v>0</v>
      </c>
      <c r="J263" s="20">
        <f t="shared" si="4"/>
        <v>399.76</v>
      </c>
      <c r="K263" s="19">
        <v>3165890</v>
      </c>
      <c r="L263" s="19" t="s">
        <v>1689</v>
      </c>
      <c r="M263" s="19">
        <v>3346</v>
      </c>
      <c r="N263" s="19">
        <v>7127702</v>
      </c>
      <c r="O263" s="19" t="s">
        <v>284</v>
      </c>
      <c r="P263" s="19" t="s">
        <v>277</v>
      </c>
      <c r="Q263" s="19" t="s">
        <v>42</v>
      </c>
      <c r="R263" s="19" t="s">
        <v>139</v>
      </c>
      <c r="S263" s="31" t="s">
        <v>60</v>
      </c>
      <c r="T263" s="19">
        <v>20005</v>
      </c>
      <c r="U263" s="22">
        <v>45041</v>
      </c>
      <c r="V263" s="22">
        <v>45036</v>
      </c>
      <c r="W263" s="19" t="s">
        <v>192</v>
      </c>
      <c r="X263" s="19" t="s">
        <v>74</v>
      </c>
      <c r="Y263" s="19" t="s">
        <v>75</v>
      </c>
      <c r="Z263" s="22">
        <v>44514</v>
      </c>
      <c r="AA263" s="22">
        <v>44520</v>
      </c>
      <c r="AB263" s="19" t="s">
        <v>74</v>
      </c>
      <c r="AC263" s="19" t="s">
        <v>48</v>
      </c>
      <c r="AD263" s="19" t="s">
        <v>1690</v>
      </c>
      <c r="AE263" s="19">
        <v>42</v>
      </c>
      <c r="AF263" s="19" t="s">
        <v>1691</v>
      </c>
      <c r="AG263" s="19" t="s">
        <v>51</v>
      </c>
      <c r="AH263" s="23" t="s">
        <v>52</v>
      </c>
      <c r="AI263" s="24">
        <v>4</v>
      </c>
      <c r="AJ263" s="25">
        <v>123.36</v>
      </c>
      <c r="AK263" s="25">
        <v>257.54000000000002</v>
      </c>
      <c r="AL263" s="25">
        <v>73.58</v>
      </c>
      <c r="AM263" s="33" t="s">
        <v>2636</v>
      </c>
      <c r="AN263" s="38" t="s">
        <v>2669</v>
      </c>
    </row>
    <row r="264" spans="1:40" x14ac:dyDescent="0.25">
      <c r="A264" s="7">
        <v>2019</v>
      </c>
      <c r="B264" s="7">
        <v>0.4</v>
      </c>
      <c r="C264" s="8">
        <v>35.47</v>
      </c>
      <c r="D264" s="8">
        <v>64.47</v>
      </c>
      <c r="E264" s="8">
        <v>18.420000000000002</v>
      </c>
      <c r="F264" s="7">
        <v>5.3193321198000003</v>
      </c>
      <c r="G264" s="7">
        <v>0</v>
      </c>
      <c r="H264" s="7">
        <v>0</v>
      </c>
      <c r="I264" s="7">
        <v>0</v>
      </c>
      <c r="J264" s="9">
        <f t="shared" si="4"/>
        <v>99.94</v>
      </c>
      <c r="K264" s="7">
        <v>14049000</v>
      </c>
      <c r="L264" s="7" t="s">
        <v>173</v>
      </c>
      <c r="M264" s="7" t="s">
        <v>174</v>
      </c>
      <c r="N264" s="7">
        <v>16777801</v>
      </c>
      <c r="O264" s="7" t="s">
        <v>138</v>
      </c>
      <c r="P264" s="7" t="s">
        <v>41</v>
      </c>
      <c r="Q264" s="7">
        <v>1700</v>
      </c>
      <c r="R264" s="7" t="s">
        <v>139</v>
      </c>
      <c r="S264" s="30" t="s">
        <v>101</v>
      </c>
      <c r="T264" s="7">
        <v>19934</v>
      </c>
      <c r="U264" s="10">
        <v>44993</v>
      </c>
      <c r="V264" s="10">
        <v>44992</v>
      </c>
      <c r="W264" s="7" t="s">
        <v>123</v>
      </c>
      <c r="X264" s="7" t="s">
        <v>124</v>
      </c>
      <c r="Y264" s="7" t="s">
        <v>75</v>
      </c>
      <c r="Z264" s="10">
        <v>43402</v>
      </c>
      <c r="AA264" s="10">
        <v>43601</v>
      </c>
      <c r="AB264" s="7" t="s">
        <v>124</v>
      </c>
      <c r="AC264" s="7" t="s">
        <v>125</v>
      </c>
      <c r="AD264" s="7" t="s">
        <v>175</v>
      </c>
      <c r="AE264" s="7" t="s">
        <v>176</v>
      </c>
      <c r="AF264" s="7" t="s">
        <v>177</v>
      </c>
      <c r="AG264" s="7" t="s">
        <v>51</v>
      </c>
      <c r="AH264" s="11" t="s">
        <v>52</v>
      </c>
      <c r="AI264" s="12">
        <v>1</v>
      </c>
      <c r="AJ264" s="13">
        <v>35.899767993600001</v>
      </c>
      <c r="AK264" s="13">
        <v>5.0140619837999996</v>
      </c>
      <c r="AL264" s="13">
        <v>1.4347696392</v>
      </c>
      <c r="AN264" s="38"/>
    </row>
    <row r="265" spans="1:40" x14ac:dyDescent="0.25">
      <c r="A265" s="7">
        <v>2021</v>
      </c>
      <c r="B265" s="7">
        <v>0.5</v>
      </c>
      <c r="C265" s="8">
        <v>35.47</v>
      </c>
      <c r="D265" s="8">
        <v>64.47</v>
      </c>
      <c r="E265" s="8">
        <v>18.420000000000002</v>
      </c>
      <c r="F265" s="7">
        <v>0</v>
      </c>
      <c r="G265" s="7">
        <v>0</v>
      </c>
      <c r="H265" s="7">
        <v>0</v>
      </c>
      <c r="I265" s="7">
        <v>0</v>
      </c>
      <c r="J265" s="9">
        <f t="shared" si="4"/>
        <v>99.94</v>
      </c>
      <c r="K265" s="7">
        <v>7120595</v>
      </c>
      <c r="L265" s="7" t="s">
        <v>1018</v>
      </c>
      <c r="M265" s="7">
        <v>5757</v>
      </c>
      <c r="N265" s="7">
        <v>22283701</v>
      </c>
      <c r="O265" s="7" t="s">
        <v>1019</v>
      </c>
      <c r="P265" s="7" t="s">
        <v>45</v>
      </c>
      <c r="Q265" s="7" t="s">
        <v>42</v>
      </c>
      <c r="R265" s="7" t="s">
        <v>45</v>
      </c>
      <c r="S265" s="30" t="s">
        <v>94</v>
      </c>
      <c r="T265" s="7">
        <v>19817</v>
      </c>
      <c r="U265" s="10">
        <v>44967</v>
      </c>
      <c r="V265" s="10">
        <v>44966</v>
      </c>
      <c r="W265" s="7" t="s">
        <v>192</v>
      </c>
      <c r="X265" s="7" t="s">
        <v>74</v>
      </c>
      <c r="Y265" s="7" t="s">
        <v>75</v>
      </c>
      <c r="Z265" s="10">
        <v>44512</v>
      </c>
      <c r="AA265" s="10">
        <v>44550</v>
      </c>
      <c r="AB265" s="7" t="s">
        <v>74</v>
      </c>
      <c r="AC265" s="7" t="s">
        <v>48</v>
      </c>
      <c r="AD265" s="7" t="s">
        <v>1020</v>
      </c>
      <c r="AE265" s="7">
        <v>42</v>
      </c>
      <c r="AF265" s="7" t="s">
        <v>1021</v>
      </c>
      <c r="AG265" s="7" t="s">
        <v>51</v>
      </c>
      <c r="AH265" s="11" t="s">
        <v>52</v>
      </c>
      <c r="AI265" s="12">
        <v>1</v>
      </c>
      <c r="AJ265" s="13">
        <v>48.79</v>
      </c>
      <c r="AK265" s="13">
        <v>64.39</v>
      </c>
      <c r="AL265" s="13">
        <v>18.399999999999999</v>
      </c>
      <c r="AN265" s="38"/>
    </row>
    <row r="266" spans="1:40" s="26" customFormat="1" x14ac:dyDescent="0.25">
      <c r="A266" s="19">
        <v>2021</v>
      </c>
      <c r="B266" s="19">
        <v>0.4</v>
      </c>
      <c r="C266" s="20">
        <v>35.47</v>
      </c>
      <c r="D266" s="20">
        <v>64.47</v>
      </c>
      <c r="E266" s="20">
        <v>18.420000000000002</v>
      </c>
      <c r="F266" s="19">
        <v>0</v>
      </c>
      <c r="G266" s="19">
        <v>0</v>
      </c>
      <c r="H266" s="19">
        <v>0</v>
      </c>
      <c r="I266" s="19">
        <v>0</v>
      </c>
      <c r="J266" s="21">
        <f t="shared" si="4"/>
        <v>99.94</v>
      </c>
      <c r="K266" s="19">
        <v>7214723</v>
      </c>
      <c r="L266" s="19" t="s">
        <v>844</v>
      </c>
      <c r="M266" s="19">
        <v>5591</v>
      </c>
      <c r="N266" s="19">
        <v>33044504</v>
      </c>
      <c r="O266" s="19" t="s">
        <v>288</v>
      </c>
      <c r="P266" s="19" t="s">
        <v>41</v>
      </c>
      <c r="Q266" s="19" t="s">
        <v>42</v>
      </c>
      <c r="R266" s="19" t="s">
        <v>278</v>
      </c>
      <c r="S266" s="31" t="s">
        <v>845</v>
      </c>
      <c r="T266" s="19">
        <v>19785</v>
      </c>
      <c r="U266" s="22">
        <v>44977</v>
      </c>
      <c r="V266" s="22">
        <v>44972</v>
      </c>
      <c r="W266" s="19" t="s">
        <v>184</v>
      </c>
      <c r="X266" s="19" t="s">
        <v>74</v>
      </c>
      <c r="Y266" s="19" t="s">
        <v>75</v>
      </c>
      <c r="Z266" s="22">
        <v>44238</v>
      </c>
      <c r="AA266" s="22">
        <v>44252</v>
      </c>
      <c r="AB266" s="19" t="s">
        <v>74</v>
      </c>
      <c r="AC266" s="19" t="s">
        <v>48</v>
      </c>
      <c r="AD266" s="19" t="s">
        <v>846</v>
      </c>
      <c r="AE266" s="19">
        <v>42</v>
      </c>
      <c r="AF266" s="19" t="s">
        <v>847</v>
      </c>
      <c r="AG266" s="19" t="s">
        <v>51</v>
      </c>
      <c r="AH266" s="23" t="s">
        <v>52</v>
      </c>
      <c r="AI266" s="24">
        <v>1</v>
      </c>
      <c r="AJ266" s="25">
        <v>48</v>
      </c>
      <c r="AK266" s="25">
        <v>85.5</v>
      </c>
      <c r="AL266" s="25">
        <v>39.51</v>
      </c>
      <c r="AM266" s="33" t="s">
        <v>2636</v>
      </c>
      <c r="AN266" s="27" t="s">
        <v>2638</v>
      </c>
    </row>
    <row r="267" spans="1:40" s="26" customFormat="1" ht="60" x14ac:dyDescent="0.25">
      <c r="A267" s="19">
        <v>2021</v>
      </c>
      <c r="B267" s="19">
        <v>1.1000000000000001</v>
      </c>
      <c r="C267" s="20">
        <v>141.88</v>
      </c>
      <c r="D267" s="20">
        <v>257.88</v>
      </c>
      <c r="E267" s="20">
        <v>73.680000000000007</v>
      </c>
      <c r="F267" s="19">
        <v>0</v>
      </c>
      <c r="G267" s="19">
        <v>0</v>
      </c>
      <c r="H267" s="19">
        <v>0</v>
      </c>
      <c r="I267" s="19">
        <v>0</v>
      </c>
      <c r="J267" s="20">
        <f t="shared" si="4"/>
        <v>399.76</v>
      </c>
      <c r="K267" s="19">
        <v>7538204</v>
      </c>
      <c r="L267" s="19" t="s">
        <v>1068</v>
      </c>
      <c r="M267" s="19">
        <v>6543</v>
      </c>
      <c r="N267" s="19">
        <v>10196406</v>
      </c>
      <c r="O267" s="19" t="s">
        <v>69</v>
      </c>
      <c r="P267" s="19" t="s">
        <v>70</v>
      </c>
      <c r="Q267" s="19" t="s">
        <v>42</v>
      </c>
      <c r="R267" s="19" t="s">
        <v>71</v>
      </c>
      <c r="S267" s="31" t="s">
        <v>94</v>
      </c>
      <c r="T267" s="19">
        <v>19693</v>
      </c>
      <c r="U267" s="22">
        <v>45005</v>
      </c>
      <c r="V267" s="22">
        <v>44985</v>
      </c>
      <c r="W267" s="19" t="s">
        <v>389</v>
      </c>
      <c r="X267" s="19" t="s">
        <v>74</v>
      </c>
      <c r="Y267" s="19" t="s">
        <v>75</v>
      </c>
      <c r="Z267" s="22">
        <v>44447</v>
      </c>
      <c r="AA267" s="22">
        <v>44509</v>
      </c>
      <c r="AB267" s="19" t="s">
        <v>74</v>
      </c>
      <c r="AC267" s="19" t="s">
        <v>48</v>
      </c>
      <c r="AD267" s="19" t="s">
        <v>1069</v>
      </c>
      <c r="AE267" s="19">
        <v>42</v>
      </c>
      <c r="AF267" s="19" t="s">
        <v>1070</v>
      </c>
      <c r="AG267" s="19" t="s">
        <v>51</v>
      </c>
      <c r="AH267" s="23" t="s">
        <v>52</v>
      </c>
      <c r="AI267" s="24">
        <v>4</v>
      </c>
      <c r="AJ267" s="25">
        <v>127.9</v>
      </c>
      <c r="AK267" s="25">
        <v>257.54000000000002</v>
      </c>
      <c r="AL267" s="25">
        <v>73.58</v>
      </c>
      <c r="AM267" s="33" t="s">
        <v>2636</v>
      </c>
      <c r="AN267" s="38" t="s">
        <v>2669</v>
      </c>
    </row>
    <row r="268" spans="1:40" x14ac:dyDescent="0.25">
      <c r="A268" s="7">
        <v>2022</v>
      </c>
      <c r="B268" s="7">
        <v>0.9</v>
      </c>
      <c r="C268" s="8">
        <v>35.47</v>
      </c>
      <c r="D268" s="8">
        <v>64.47</v>
      </c>
      <c r="E268" s="8">
        <v>18.420000000000002</v>
      </c>
      <c r="F268" s="7">
        <v>0</v>
      </c>
      <c r="G268" s="7">
        <v>0</v>
      </c>
      <c r="H268" s="7">
        <v>0</v>
      </c>
      <c r="I268" s="7">
        <v>0</v>
      </c>
      <c r="J268" s="9">
        <f t="shared" si="4"/>
        <v>99.94</v>
      </c>
      <c r="K268" s="7">
        <v>3168611</v>
      </c>
      <c r="L268" s="7" t="s">
        <v>2389</v>
      </c>
      <c r="M268" s="7">
        <v>9602</v>
      </c>
      <c r="N268" s="7" t="s">
        <v>2390</v>
      </c>
      <c r="O268" s="7" t="s">
        <v>284</v>
      </c>
      <c r="P268" s="7" t="s">
        <v>277</v>
      </c>
      <c r="Q268" s="7" t="s">
        <v>42</v>
      </c>
      <c r="R268" s="7" t="s">
        <v>139</v>
      </c>
      <c r="S268" s="30" t="s">
        <v>60</v>
      </c>
      <c r="T268" s="7">
        <v>19615</v>
      </c>
      <c r="U268" s="10">
        <v>45041</v>
      </c>
      <c r="V268" s="10">
        <v>45030</v>
      </c>
      <c r="W268" s="7" t="s">
        <v>289</v>
      </c>
      <c r="X268" s="7" t="s">
        <v>74</v>
      </c>
      <c r="Y268" s="7" t="s">
        <v>75</v>
      </c>
      <c r="Z268" s="10">
        <v>44636</v>
      </c>
      <c r="AA268" s="10">
        <v>44670</v>
      </c>
      <c r="AB268" s="7" t="s">
        <v>74</v>
      </c>
      <c r="AC268" s="7" t="s">
        <v>48</v>
      </c>
      <c r="AD268" s="7" t="s">
        <v>2391</v>
      </c>
      <c r="AE268" s="7">
        <v>42</v>
      </c>
      <c r="AF268" s="7" t="s">
        <v>2392</v>
      </c>
      <c r="AG268" s="7" t="s">
        <v>51</v>
      </c>
      <c r="AH268" s="11" t="s">
        <v>52</v>
      </c>
      <c r="AI268" s="12">
        <v>1</v>
      </c>
      <c r="AJ268" s="13">
        <v>113.01</v>
      </c>
      <c r="AK268" s="13">
        <v>84.16</v>
      </c>
      <c r="AL268" s="13">
        <v>38.17</v>
      </c>
      <c r="AN268" s="38"/>
    </row>
    <row r="269" spans="1:40" x14ac:dyDescent="0.25">
      <c r="A269" s="7">
        <v>2022</v>
      </c>
      <c r="B269" s="7">
        <v>0.4</v>
      </c>
      <c r="C269" s="8">
        <v>35.47</v>
      </c>
      <c r="D269" s="8">
        <v>64.47</v>
      </c>
      <c r="E269" s="8">
        <v>18.420000000000002</v>
      </c>
      <c r="F269" s="7">
        <v>0</v>
      </c>
      <c r="G269" s="7">
        <v>0</v>
      </c>
      <c r="H269" s="7">
        <v>0</v>
      </c>
      <c r="I269" s="7">
        <v>0</v>
      </c>
      <c r="J269" s="9">
        <f t="shared" si="4"/>
        <v>99.94</v>
      </c>
      <c r="K269" s="7">
        <v>2741182</v>
      </c>
      <c r="L269" s="7" t="s">
        <v>1625</v>
      </c>
      <c r="M269" s="7">
        <v>1377</v>
      </c>
      <c r="N269" s="7">
        <v>261363</v>
      </c>
      <c r="O269" s="7" t="s">
        <v>284</v>
      </c>
      <c r="P269" s="7" t="s">
        <v>277</v>
      </c>
      <c r="Q269" s="7" t="s">
        <v>42</v>
      </c>
      <c r="R269" s="7" t="s">
        <v>139</v>
      </c>
      <c r="S269" s="30" t="s">
        <v>60</v>
      </c>
      <c r="T269" s="7">
        <v>19606</v>
      </c>
      <c r="U269" s="10">
        <v>44998</v>
      </c>
      <c r="V269" s="10">
        <v>44993</v>
      </c>
      <c r="W269" s="7" t="s">
        <v>115</v>
      </c>
      <c r="X269" s="7" t="s">
        <v>74</v>
      </c>
      <c r="Y269" s="7" t="s">
        <v>75</v>
      </c>
      <c r="Z269" s="10">
        <v>44518</v>
      </c>
      <c r="AA269" s="10">
        <v>44589</v>
      </c>
      <c r="AB269" s="7" t="s">
        <v>124</v>
      </c>
      <c r="AC269" s="7" t="s">
        <v>48</v>
      </c>
      <c r="AD269" s="7" t="s">
        <v>1626</v>
      </c>
      <c r="AE269" s="7">
        <v>42</v>
      </c>
      <c r="AF269" s="7" t="s">
        <v>1627</v>
      </c>
      <c r="AG269" s="7" t="s">
        <v>51</v>
      </c>
      <c r="AH269" s="11" t="s">
        <v>52</v>
      </c>
      <c r="AI269" s="12">
        <v>1</v>
      </c>
      <c r="AJ269" s="13">
        <v>38.33</v>
      </c>
      <c r="AK269" s="13">
        <v>73.22</v>
      </c>
      <c r="AL269" s="13">
        <v>27.23</v>
      </c>
      <c r="AN269" s="38"/>
    </row>
    <row r="270" spans="1:40" x14ac:dyDescent="0.25">
      <c r="A270" s="7">
        <v>2020</v>
      </c>
      <c r="B270" s="7">
        <v>0.7</v>
      </c>
      <c r="C270" s="8">
        <v>35.47</v>
      </c>
      <c r="D270" s="8">
        <v>64.47</v>
      </c>
      <c r="E270" s="8">
        <v>18.420000000000002</v>
      </c>
      <c r="F270" s="7">
        <v>0</v>
      </c>
      <c r="G270" s="7">
        <v>0</v>
      </c>
      <c r="H270" s="7">
        <v>0</v>
      </c>
      <c r="I270" s="7">
        <v>0</v>
      </c>
      <c r="J270" s="9">
        <f t="shared" si="4"/>
        <v>99.94</v>
      </c>
      <c r="K270" s="7">
        <v>10892599</v>
      </c>
      <c r="L270" s="7" t="s">
        <v>349</v>
      </c>
      <c r="M270" s="7">
        <v>6085</v>
      </c>
      <c r="N270" s="7" t="s">
        <v>350</v>
      </c>
      <c r="O270" s="7" t="s">
        <v>288</v>
      </c>
      <c r="P270" s="7" t="s">
        <v>41</v>
      </c>
      <c r="Q270" s="7" t="s">
        <v>42</v>
      </c>
      <c r="R270" s="7" t="s">
        <v>278</v>
      </c>
      <c r="S270" s="30" t="s">
        <v>44</v>
      </c>
      <c r="T270" s="7">
        <v>19604</v>
      </c>
      <c r="U270" s="10">
        <v>45007</v>
      </c>
      <c r="V270" s="10">
        <v>44988</v>
      </c>
      <c r="W270" s="7" t="s">
        <v>184</v>
      </c>
      <c r="X270" s="7" t="s">
        <v>74</v>
      </c>
      <c r="Y270" s="7" t="s">
        <v>75</v>
      </c>
      <c r="Z270" s="10">
        <v>44090</v>
      </c>
      <c r="AA270" s="10">
        <v>44271</v>
      </c>
      <c r="AB270" s="7" t="s">
        <v>74</v>
      </c>
      <c r="AC270" s="7" t="s">
        <v>48</v>
      </c>
      <c r="AD270" s="7" t="s">
        <v>351</v>
      </c>
      <c r="AE270" s="7">
        <v>42</v>
      </c>
      <c r="AF270" s="7" t="s">
        <v>352</v>
      </c>
      <c r="AG270" s="7" t="s">
        <v>51</v>
      </c>
      <c r="AH270" s="11" t="s">
        <v>52</v>
      </c>
      <c r="AI270" s="12">
        <v>1</v>
      </c>
      <c r="AJ270" s="13">
        <v>159.25</v>
      </c>
      <c r="AK270" s="13">
        <v>87.56</v>
      </c>
      <c r="AL270" s="13">
        <v>41.57</v>
      </c>
    </row>
    <row r="271" spans="1:40" s="26" customFormat="1" x14ac:dyDescent="0.25">
      <c r="A271" s="19">
        <v>2021</v>
      </c>
      <c r="B271" s="19">
        <v>0.4</v>
      </c>
      <c r="C271" s="20">
        <v>35.47</v>
      </c>
      <c r="D271" s="20">
        <v>64.47</v>
      </c>
      <c r="E271" s="20">
        <v>18.420000000000002</v>
      </c>
      <c r="F271" s="19">
        <v>0</v>
      </c>
      <c r="G271" s="19">
        <v>0</v>
      </c>
      <c r="H271" s="19">
        <v>0</v>
      </c>
      <c r="I271" s="19">
        <v>0</v>
      </c>
      <c r="J271" s="21">
        <f t="shared" si="4"/>
        <v>99.94</v>
      </c>
      <c r="K271" s="19">
        <v>7455077</v>
      </c>
      <c r="L271" s="19" t="s">
        <v>1501</v>
      </c>
      <c r="M271" s="19">
        <v>1087</v>
      </c>
      <c r="N271" s="19">
        <v>111171</v>
      </c>
      <c r="O271" s="19" t="s">
        <v>288</v>
      </c>
      <c r="P271" s="19" t="s">
        <v>41</v>
      </c>
      <c r="Q271" s="19" t="s">
        <v>42</v>
      </c>
      <c r="R271" s="19" t="s">
        <v>278</v>
      </c>
      <c r="S271" s="31" t="s">
        <v>845</v>
      </c>
      <c r="T271" s="19">
        <v>19554</v>
      </c>
      <c r="U271" s="22">
        <v>44998</v>
      </c>
      <c r="V271" s="22">
        <v>44992</v>
      </c>
      <c r="W271" s="19" t="s">
        <v>1502</v>
      </c>
      <c r="X271" s="19" t="s">
        <v>879</v>
      </c>
      <c r="Y271" s="19" t="s">
        <v>504</v>
      </c>
      <c r="Z271" s="22">
        <v>44307</v>
      </c>
      <c r="AA271" s="22">
        <v>44376</v>
      </c>
      <c r="AB271" s="19" t="s">
        <v>879</v>
      </c>
      <c r="AC271" s="19" t="s">
        <v>48</v>
      </c>
      <c r="AD271" s="19" t="s">
        <v>1503</v>
      </c>
      <c r="AE271" s="19">
        <v>42</v>
      </c>
      <c r="AF271" s="19" t="s">
        <v>1504</v>
      </c>
      <c r="AG271" s="19" t="s">
        <v>51</v>
      </c>
      <c r="AH271" s="23" t="s">
        <v>507</v>
      </c>
      <c r="AI271" s="24">
        <v>1</v>
      </c>
      <c r="AJ271" s="25">
        <v>3.7262080000000002</v>
      </c>
      <c r="AK271" s="25">
        <v>20.046977376000001</v>
      </c>
      <c r="AL271" s="25">
        <v>2.614823136</v>
      </c>
      <c r="AM271" s="33" t="s">
        <v>2636</v>
      </c>
      <c r="AN271" s="27" t="s">
        <v>2638</v>
      </c>
    </row>
    <row r="272" spans="1:40" x14ac:dyDescent="0.25">
      <c r="A272" s="7">
        <v>2021</v>
      </c>
      <c r="B272" s="7">
        <v>1.1000000000000001</v>
      </c>
      <c r="C272" s="8">
        <v>35.47</v>
      </c>
      <c r="D272" s="8">
        <v>64.47</v>
      </c>
      <c r="E272" s="8">
        <v>18.420000000000002</v>
      </c>
      <c r="F272" s="7">
        <v>0</v>
      </c>
      <c r="G272" s="7">
        <v>0</v>
      </c>
      <c r="H272" s="7">
        <v>0</v>
      </c>
      <c r="I272" s="7">
        <v>0</v>
      </c>
      <c r="J272" s="9">
        <f t="shared" si="4"/>
        <v>99.94</v>
      </c>
      <c r="K272" s="7">
        <v>7157975</v>
      </c>
      <c r="L272" s="7" t="s">
        <v>916</v>
      </c>
      <c r="M272" s="7">
        <v>11404</v>
      </c>
      <c r="N272" s="7">
        <v>63285401</v>
      </c>
      <c r="O272" s="7" t="s">
        <v>917</v>
      </c>
      <c r="P272" s="7" t="s">
        <v>918</v>
      </c>
      <c r="Q272" s="7" t="s">
        <v>42</v>
      </c>
      <c r="R272" s="7" t="s">
        <v>278</v>
      </c>
      <c r="S272" s="30" t="s">
        <v>72</v>
      </c>
      <c r="T272" s="7">
        <v>19474</v>
      </c>
      <c r="U272" s="10">
        <v>44971</v>
      </c>
      <c r="V272" s="10">
        <v>44966</v>
      </c>
      <c r="W272" s="7" t="s">
        <v>248</v>
      </c>
      <c r="X272" s="7" t="s">
        <v>74</v>
      </c>
      <c r="Y272" s="7" t="s">
        <v>75</v>
      </c>
      <c r="Z272" s="10">
        <v>44369</v>
      </c>
      <c r="AA272" s="10">
        <v>44398</v>
      </c>
      <c r="AB272" s="7" t="s">
        <v>74</v>
      </c>
      <c r="AC272" s="7" t="s">
        <v>48</v>
      </c>
      <c r="AD272" s="7" t="s">
        <v>919</v>
      </c>
      <c r="AE272" s="7">
        <v>42</v>
      </c>
      <c r="AF272" s="7" t="s">
        <v>920</v>
      </c>
      <c r="AG272" s="7" t="s">
        <v>51</v>
      </c>
      <c r="AH272" s="11" t="s">
        <v>52</v>
      </c>
      <c r="AI272" s="12">
        <v>1</v>
      </c>
      <c r="AJ272" s="13">
        <v>172.22</v>
      </c>
      <c r="AK272" s="13">
        <v>64.39</v>
      </c>
      <c r="AL272" s="13">
        <v>18.399999999999999</v>
      </c>
      <c r="AN272" s="38"/>
    </row>
    <row r="273" spans="1:40" x14ac:dyDescent="0.25">
      <c r="A273" s="7">
        <v>2021</v>
      </c>
      <c r="B273" s="7">
        <v>0.4</v>
      </c>
      <c r="C273" s="8">
        <v>35.47</v>
      </c>
      <c r="D273" s="8">
        <v>64.47</v>
      </c>
      <c r="E273" s="8">
        <v>18.420000000000002</v>
      </c>
      <c r="F273" s="7">
        <v>0</v>
      </c>
      <c r="G273" s="7">
        <v>0</v>
      </c>
      <c r="H273" s="7">
        <v>0</v>
      </c>
      <c r="I273" s="7">
        <v>0</v>
      </c>
      <c r="J273" s="9">
        <f t="shared" si="4"/>
        <v>99.94</v>
      </c>
      <c r="K273" s="7">
        <v>7862289</v>
      </c>
      <c r="L273" s="7" t="s">
        <v>1433</v>
      </c>
      <c r="M273" s="7">
        <v>3635</v>
      </c>
      <c r="N273" s="7" t="s">
        <v>1434</v>
      </c>
      <c r="O273" s="7" t="s">
        <v>284</v>
      </c>
      <c r="P273" s="7" t="s">
        <v>277</v>
      </c>
      <c r="Q273" s="7" t="s">
        <v>42</v>
      </c>
      <c r="R273" s="7" t="s">
        <v>139</v>
      </c>
      <c r="S273" s="30" t="s">
        <v>60</v>
      </c>
      <c r="T273" s="7">
        <v>19450</v>
      </c>
      <c r="U273" s="10">
        <v>45035</v>
      </c>
      <c r="V273" s="10">
        <v>45035</v>
      </c>
      <c r="W273" s="7" t="s">
        <v>361</v>
      </c>
      <c r="X273" s="7" t="s">
        <v>74</v>
      </c>
      <c r="Y273" s="7" t="s">
        <v>75</v>
      </c>
      <c r="Z273" s="10">
        <v>44453</v>
      </c>
      <c r="AA273" s="10">
        <v>44469</v>
      </c>
      <c r="AB273" s="7" t="s">
        <v>74</v>
      </c>
      <c r="AC273" s="7" t="s">
        <v>48</v>
      </c>
      <c r="AD273" s="7" t="s">
        <v>1435</v>
      </c>
      <c r="AE273" s="7">
        <v>42</v>
      </c>
      <c r="AF273" s="7" t="s">
        <v>1436</v>
      </c>
      <c r="AG273" s="7" t="s">
        <v>51</v>
      </c>
      <c r="AH273" s="11" t="s">
        <v>52</v>
      </c>
      <c r="AI273" s="12">
        <v>1</v>
      </c>
      <c r="AJ273" s="13">
        <v>65.540000000000006</v>
      </c>
      <c r="AK273" s="13">
        <v>88.12</v>
      </c>
      <c r="AL273" s="13">
        <v>42.13</v>
      </c>
      <c r="AN273" s="38"/>
    </row>
    <row r="274" spans="1:40" s="26" customFormat="1" x14ac:dyDescent="0.25">
      <c r="A274" s="19">
        <v>2021</v>
      </c>
      <c r="B274" s="19">
        <v>1.1000000000000001</v>
      </c>
      <c r="C274" s="20">
        <v>35.47</v>
      </c>
      <c r="D274" s="20">
        <v>64.47</v>
      </c>
      <c r="E274" s="20">
        <v>18.420000000000002</v>
      </c>
      <c r="F274" s="19">
        <v>0</v>
      </c>
      <c r="G274" s="19">
        <v>0</v>
      </c>
      <c r="H274" s="19">
        <v>0</v>
      </c>
      <c r="I274" s="19">
        <v>0</v>
      </c>
      <c r="J274" s="21">
        <f t="shared" si="4"/>
        <v>99.94</v>
      </c>
      <c r="K274" s="19">
        <v>7348658</v>
      </c>
      <c r="L274" s="19" t="s">
        <v>1409</v>
      </c>
      <c r="M274" s="19">
        <v>4466</v>
      </c>
      <c r="N274" s="19">
        <v>9369551</v>
      </c>
      <c r="O274" s="19" t="s">
        <v>869</v>
      </c>
      <c r="P274" s="19" t="s">
        <v>870</v>
      </c>
      <c r="Q274" s="19" t="s">
        <v>42</v>
      </c>
      <c r="R274" s="19" t="s">
        <v>871</v>
      </c>
      <c r="S274" s="31" t="s">
        <v>243</v>
      </c>
      <c r="T274" s="19">
        <v>19415</v>
      </c>
      <c r="U274" s="22">
        <v>44987</v>
      </c>
      <c r="V274" s="22">
        <v>44982</v>
      </c>
      <c r="W274" s="19" t="s">
        <v>248</v>
      </c>
      <c r="X274" s="19" t="s">
        <v>74</v>
      </c>
      <c r="Y274" s="19" t="s">
        <v>75</v>
      </c>
      <c r="Z274" s="22">
        <v>44369</v>
      </c>
      <c r="AA274" s="22">
        <v>44403</v>
      </c>
      <c r="AB274" s="19" t="s">
        <v>74</v>
      </c>
      <c r="AC274" s="19" t="s">
        <v>48</v>
      </c>
      <c r="AD274" s="19" t="s">
        <v>1410</v>
      </c>
      <c r="AE274" s="19">
        <v>42</v>
      </c>
      <c r="AF274" s="19" t="s">
        <v>1411</v>
      </c>
      <c r="AG274" s="19" t="s">
        <v>51</v>
      </c>
      <c r="AH274" s="23" t="s">
        <v>52</v>
      </c>
      <c r="AI274" s="24">
        <v>1</v>
      </c>
      <c r="AJ274" s="25">
        <v>145.19999999999999</v>
      </c>
      <c r="AK274" s="25">
        <v>74.09</v>
      </c>
      <c r="AL274" s="25">
        <v>28.1</v>
      </c>
      <c r="AM274" s="33" t="s">
        <v>2636</v>
      </c>
      <c r="AN274" s="27" t="s">
        <v>2639</v>
      </c>
    </row>
    <row r="275" spans="1:40" s="26" customFormat="1" x14ac:dyDescent="0.25">
      <c r="A275" s="19">
        <v>2021</v>
      </c>
      <c r="B275" s="19">
        <v>1</v>
      </c>
      <c r="C275" s="20">
        <v>35.47</v>
      </c>
      <c r="D275" s="20">
        <v>64.47</v>
      </c>
      <c r="E275" s="20">
        <v>18.420000000000002</v>
      </c>
      <c r="F275" s="19">
        <v>0</v>
      </c>
      <c r="G275" s="19">
        <v>0</v>
      </c>
      <c r="H275" s="19">
        <v>0</v>
      </c>
      <c r="I275" s="19">
        <v>0</v>
      </c>
      <c r="J275" s="21">
        <f t="shared" si="4"/>
        <v>99.94</v>
      </c>
      <c r="K275" s="19">
        <v>7518562</v>
      </c>
      <c r="L275" s="19" t="s">
        <v>1177</v>
      </c>
      <c r="M275" s="19">
        <v>2917</v>
      </c>
      <c r="N275" s="19">
        <v>83871303</v>
      </c>
      <c r="O275" s="19" t="s">
        <v>288</v>
      </c>
      <c r="P275" s="19" t="s">
        <v>41</v>
      </c>
      <c r="Q275" s="19" t="s">
        <v>42</v>
      </c>
      <c r="R275" s="19" t="s">
        <v>278</v>
      </c>
      <c r="S275" s="31" t="s">
        <v>842</v>
      </c>
      <c r="T275" s="19">
        <v>19304</v>
      </c>
      <c r="U275" s="22">
        <v>45002</v>
      </c>
      <c r="V275" s="22">
        <v>44994</v>
      </c>
      <c r="W275" s="19" t="s">
        <v>115</v>
      </c>
      <c r="X275" s="19" t="s">
        <v>74</v>
      </c>
      <c r="Y275" s="19" t="s">
        <v>75</v>
      </c>
      <c r="Z275" s="22">
        <v>44340</v>
      </c>
      <c r="AA275" s="22">
        <v>44378</v>
      </c>
      <c r="AB275" s="19" t="s">
        <v>74</v>
      </c>
      <c r="AC275" s="19" t="s">
        <v>48</v>
      </c>
      <c r="AD275" s="19" t="s">
        <v>1178</v>
      </c>
      <c r="AE275" s="19">
        <v>28</v>
      </c>
      <c r="AF275" s="19" t="s">
        <v>1179</v>
      </c>
      <c r="AG275" s="19" t="s">
        <v>51</v>
      </c>
      <c r="AH275" s="23" t="s">
        <v>52</v>
      </c>
      <c r="AI275" s="24">
        <v>1</v>
      </c>
      <c r="AJ275" s="25">
        <v>138.72</v>
      </c>
      <c r="AK275" s="25">
        <v>75.75</v>
      </c>
      <c r="AL275" s="25">
        <v>29.76</v>
      </c>
      <c r="AM275" s="33" t="s">
        <v>2636</v>
      </c>
      <c r="AN275" s="27" t="s">
        <v>2640</v>
      </c>
    </row>
    <row r="276" spans="1:40" x14ac:dyDescent="0.25">
      <c r="A276" s="7">
        <v>2021</v>
      </c>
      <c r="B276" s="7">
        <v>0.5</v>
      </c>
      <c r="C276" s="8">
        <v>35.47</v>
      </c>
      <c r="D276" s="8">
        <v>64.47</v>
      </c>
      <c r="E276" s="8">
        <v>18.420000000000002</v>
      </c>
      <c r="F276" s="7">
        <v>0</v>
      </c>
      <c r="G276" s="7">
        <v>0</v>
      </c>
      <c r="H276" s="7">
        <v>0</v>
      </c>
      <c r="I276" s="7">
        <v>0</v>
      </c>
      <c r="J276" s="9">
        <f t="shared" si="4"/>
        <v>99.94</v>
      </c>
      <c r="K276" s="7">
        <v>7446618</v>
      </c>
      <c r="L276" s="7" t="s">
        <v>1357</v>
      </c>
      <c r="M276" s="7">
        <v>11202</v>
      </c>
      <c r="N276" s="7">
        <v>12373307</v>
      </c>
      <c r="O276" s="7" t="s">
        <v>69</v>
      </c>
      <c r="P276" s="7" t="s">
        <v>70</v>
      </c>
      <c r="Q276" s="7" t="s">
        <v>42</v>
      </c>
      <c r="R276" s="7" t="s">
        <v>71</v>
      </c>
      <c r="S276" s="30" t="s">
        <v>101</v>
      </c>
      <c r="T276" s="7">
        <v>19295</v>
      </c>
      <c r="U276" s="10">
        <v>44995</v>
      </c>
      <c r="V276" s="10">
        <v>44995</v>
      </c>
      <c r="W276" s="7" t="s">
        <v>361</v>
      </c>
      <c r="X276" s="7" t="s">
        <v>74</v>
      </c>
      <c r="Y276" s="7" t="s">
        <v>75</v>
      </c>
      <c r="Z276" s="10">
        <v>44243</v>
      </c>
      <c r="AA276" s="10">
        <v>44399</v>
      </c>
      <c r="AB276" s="7" t="s">
        <v>74</v>
      </c>
      <c r="AC276" s="7" t="s">
        <v>48</v>
      </c>
      <c r="AD276" s="7" t="s">
        <v>1358</v>
      </c>
      <c r="AE276" s="7">
        <v>42</v>
      </c>
      <c r="AF276" s="7" t="s">
        <v>1359</v>
      </c>
      <c r="AG276" s="7" t="s">
        <v>51</v>
      </c>
      <c r="AH276" s="11" t="s">
        <v>52</v>
      </c>
      <c r="AI276" s="12">
        <v>1</v>
      </c>
      <c r="AJ276" s="13">
        <v>73.45</v>
      </c>
      <c r="AK276" s="13">
        <v>83.93</v>
      </c>
      <c r="AL276" s="13">
        <v>37.94</v>
      </c>
      <c r="AN276" s="38"/>
    </row>
    <row r="277" spans="1:40" x14ac:dyDescent="0.25">
      <c r="A277" s="7">
        <v>2022</v>
      </c>
      <c r="B277" s="7">
        <v>0.6</v>
      </c>
      <c r="C277" s="8">
        <v>35.47</v>
      </c>
      <c r="D277" s="8">
        <v>64.47</v>
      </c>
      <c r="E277" s="8">
        <v>18.420000000000002</v>
      </c>
      <c r="F277" s="7">
        <v>0</v>
      </c>
      <c r="G277" s="7">
        <v>0</v>
      </c>
      <c r="H277" s="7">
        <v>0</v>
      </c>
      <c r="I277" s="7">
        <v>0</v>
      </c>
      <c r="J277" s="9">
        <f t="shared" si="4"/>
        <v>99.94</v>
      </c>
      <c r="K277" s="7">
        <v>2368763</v>
      </c>
      <c r="L277" s="7" t="s">
        <v>1733</v>
      </c>
      <c r="M277" s="7">
        <v>5702</v>
      </c>
      <c r="N277" s="7" t="s">
        <v>1734</v>
      </c>
      <c r="O277" s="7" t="s">
        <v>284</v>
      </c>
      <c r="P277" s="7" t="s">
        <v>277</v>
      </c>
      <c r="Q277" s="7" t="s">
        <v>42</v>
      </c>
      <c r="R277" s="7" t="s">
        <v>139</v>
      </c>
      <c r="S277" s="30" t="s">
        <v>60</v>
      </c>
      <c r="T277" s="7">
        <v>19266</v>
      </c>
      <c r="U277" s="10">
        <v>44963</v>
      </c>
      <c r="V277" s="10">
        <v>44958</v>
      </c>
      <c r="W277" s="7" t="s">
        <v>192</v>
      </c>
      <c r="X277" s="7" t="s">
        <v>74</v>
      </c>
      <c r="Y277" s="7" t="s">
        <v>75</v>
      </c>
      <c r="Z277" s="10">
        <v>44573</v>
      </c>
      <c r="AA277" s="10">
        <v>44576</v>
      </c>
      <c r="AB277" s="7" t="s">
        <v>74</v>
      </c>
      <c r="AC277" s="7" t="s">
        <v>48</v>
      </c>
      <c r="AD277" s="7" t="s">
        <v>1735</v>
      </c>
      <c r="AE277" s="7">
        <v>42</v>
      </c>
      <c r="AF277" s="7" t="s">
        <v>1736</v>
      </c>
      <c r="AG277" s="7" t="s">
        <v>51</v>
      </c>
      <c r="AH277" s="11" t="s">
        <v>52</v>
      </c>
      <c r="AI277" s="12">
        <v>1</v>
      </c>
      <c r="AJ277" s="13">
        <v>69.81</v>
      </c>
      <c r="AK277" s="13">
        <v>77.400000000000006</v>
      </c>
      <c r="AL277" s="13">
        <v>31.41</v>
      </c>
      <c r="AN277" s="38"/>
    </row>
    <row r="278" spans="1:40" s="26" customFormat="1" x14ac:dyDescent="0.25">
      <c r="A278" s="19">
        <v>2022</v>
      </c>
      <c r="B278" s="19">
        <v>0.4</v>
      </c>
      <c r="C278" s="20">
        <v>35.47</v>
      </c>
      <c r="D278" s="20">
        <v>64.47</v>
      </c>
      <c r="E278" s="20">
        <v>18.420000000000002</v>
      </c>
      <c r="F278" s="19">
        <v>0</v>
      </c>
      <c r="G278" s="19">
        <v>0</v>
      </c>
      <c r="H278" s="19">
        <v>0</v>
      </c>
      <c r="I278" s="19">
        <v>0</v>
      </c>
      <c r="J278" s="21">
        <f t="shared" si="4"/>
        <v>99.94</v>
      </c>
      <c r="K278" s="19">
        <v>2961024</v>
      </c>
      <c r="L278" s="19" t="s">
        <v>2623</v>
      </c>
      <c r="M278" s="19">
        <v>8946</v>
      </c>
      <c r="N278" s="19">
        <v>7611801</v>
      </c>
      <c r="O278" s="19" t="s">
        <v>288</v>
      </c>
      <c r="P278" s="19" t="s">
        <v>41</v>
      </c>
      <c r="Q278" s="19" t="s">
        <v>42</v>
      </c>
      <c r="R278" s="19" t="s">
        <v>278</v>
      </c>
      <c r="S278" s="31" t="s">
        <v>845</v>
      </c>
      <c r="T278" s="19">
        <v>19250</v>
      </c>
      <c r="U278" s="22">
        <v>45019</v>
      </c>
      <c r="V278" s="22">
        <v>45014</v>
      </c>
      <c r="W278" s="19" t="s">
        <v>151</v>
      </c>
      <c r="X278" s="19" t="s">
        <v>74</v>
      </c>
      <c r="Y278" s="19" t="s">
        <v>75</v>
      </c>
      <c r="Z278" s="22">
        <v>44614</v>
      </c>
      <c r="AA278" s="22">
        <v>44656</v>
      </c>
      <c r="AB278" s="19" t="s">
        <v>74</v>
      </c>
      <c r="AC278" s="19" t="s">
        <v>48</v>
      </c>
      <c r="AD278" s="19" t="s">
        <v>2624</v>
      </c>
      <c r="AE278" s="19">
        <v>42</v>
      </c>
      <c r="AF278" s="19" t="s">
        <v>2625</v>
      </c>
      <c r="AG278" s="19" t="s">
        <v>51</v>
      </c>
      <c r="AH278" s="23" t="s">
        <v>52</v>
      </c>
      <c r="AI278" s="24">
        <v>1</v>
      </c>
      <c r="AJ278" s="25">
        <v>53.18</v>
      </c>
      <c r="AK278" s="25">
        <v>80.849999999999994</v>
      </c>
      <c r="AL278" s="25">
        <v>34.86</v>
      </c>
      <c r="AM278" s="33" t="s">
        <v>2636</v>
      </c>
      <c r="AN278" s="27" t="s">
        <v>2638</v>
      </c>
    </row>
    <row r="279" spans="1:40" x14ac:dyDescent="0.25">
      <c r="A279" s="7">
        <v>2020</v>
      </c>
      <c r="B279" s="7">
        <v>2.2000000000000002</v>
      </c>
      <c r="C279" s="8">
        <v>35.47</v>
      </c>
      <c r="D279" s="8">
        <v>64.47</v>
      </c>
      <c r="E279" s="8">
        <v>18.420000000000002</v>
      </c>
      <c r="F279" s="7">
        <v>0</v>
      </c>
      <c r="G279" s="7">
        <v>0</v>
      </c>
      <c r="H279" s="7">
        <v>0</v>
      </c>
      <c r="I279" s="7">
        <v>0</v>
      </c>
      <c r="J279" s="9">
        <f t="shared" si="4"/>
        <v>99.94</v>
      </c>
      <c r="K279" s="7">
        <v>10588814</v>
      </c>
      <c r="L279" s="7" t="s">
        <v>604</v>
      </c>
      <c r="M279" s="7">
        <v>7488</v>
      </c>
      <c r="N279" s="7">
        <v>78230704</v>
      </c>
      <c r="O279" s="7" t="s">
        <v>284</v>
      </c>
      <c r="P279" s="7" t="s">
        <v>45</v>
      </c>
      <c r="Q279" s="7" t="s">
        <v>605</v>
      </c>
      <c r="R279" s="7" t="s">
        <v>45</v>
      </c>
      <c r="S279" s="30" t="s">
        <v>60</v>
      </c>
      <c r="T279" s="7">
        <v>19212</v>
      </c>
      <c r="U279" s="10">
        <v>44974</v>
      </c>
      <c r="V279" s="10">
        <v>44958</v>
      </c>
      <c r="W279" s="7" t="s">
        <v>205</v>
      </c>
      <c r="X279" s="7" t="s">
        <v>74</v>
      </c>
      <c r="Y279" s="7" t="s">
        <v>75</v>
      </c>
      <c r="Z279" s="10">
        <v>44022</v>
      </c>
      <c r="AA279" s="10">
        <v>44041</v>
      </c>
      <c r="AB279" s="7" t="s">
        <v>74</v>
      </c>
      <c r="AC279" s="7" t="s">
        <v>96</v>
      </c>
      <c r="AD279" s="7" t="s">
        <v>606</v>
      </c>
      <c r="AE279" s="7">
        <v>42</v>
      </c>
      <c r="AF279" s="7" t="s">
        <v>607</v>
      </c>
      <c r="AG279" s="7" t="s">
        <v>51</v>
      </c>
      <c r="AH279" s="11" t="s">
        <v>52</v>
      </c>
      <c r="AI279" s="12">
        <v>1</v>
      </c>
      <c r="AJ279" s="13">
        <v>313.98</v>
      </c>
      <c r="AK279" s="13">
        <v>76.709999999999994</v>
      </c>
      <c r="AL279" s="13">
        <v>30.72</v>
      </c>
      <c r="AN279" s="38"/>
    </row>
    <row r="280" spans="1:40" s="26" customFormat="1" ht="30" x14ac:dyDescent="0.25">
      <c r="A280" s="19">
        <v>2020</v>
      </c>
      <c r="B280" s="19">
        <v>0.8</v>
      </c>
      <c r="C280" s="20">
        <v>106.41</v>
      </c>
      <c r="D280" s="20">
        <v>193.41</v>
      </c>
      <c r="E280" s="20">
        <v>55.26</v>
      </c>
      <c r="F280" s="19">
        <v>10.951566129</v>
      </c>
      <c r="G280" s="19">
        <v>0</v>
      </c>
      <c r="H280" s="19">
        <v>0</v>
      </c>
      <c r="I280" s="19">
        <v>0</v>
      </c>
      <c r="J280" s="21">
        <f t="shared" si="4"/>
        <v>299.82</v>
      </c>
      <c r="K280" s="19">
        <v>10711144</v>
      </c>
      <c r="L280" s="19" t="s">
        <v>478</v>
      </c>
      <c r="M280" s="19" t="s">
        <v>479</v>
      </c>
      <c r="N280" s="19">
        <v>35963002</v>
      </c>
      <c r="O280" s="19" t="s">
        <v>138</v>
      </c>
      <c r="P280" s="19" t="s">
        <v>41</v>
      </c>
      <c r="Q280" s="19">
        <v>1700</v>
      </c>
      <c r="R280" s="19" t="s">
        <v>139</v>
      </c>
      <c r="S280" s="31" t="s">
        <v>44</v>
      </c>
      <c r="T280" s="19">
        <v>19193</v>
      </c>
      <c r="U280" s="22">
        <v>44987</v>
      </c>
      <c r="V280" s="22">
        <v>44974</v>
      </c>
      <c r="W280" s="19" t="s">
        <v>123</v>
      </c>
      <c r="X280" s="19" t="s">
        <v>124</v>
      </c>
      <c r="Y280" s="19" t="s">
        <v>75</v>
      </c>
      <c r="Z280" s="22">
        <v>44162</v>
      </c>
      <c r="AA280" s="22">
        <v>44284</v>
      </c>
      <c r="AB280" s="19" t="s">
        <v>124</v>
      </c>
      <c r="AC280" s="19" t="s">
        <v>125</v>
      </c>
      <c r="AD280" s="19" t="s">
        <v>480</v>
      </c>
      <c r="AE280" s="19">
        <v>42</v>
      </c>
      <c r="AF280" s="19" t="s">
        <v>481</v>
      </c>
      <c r="AG280" s="19" t="s">
        <v>51</v>
      </c>
      <c r="AH280" s="23" t="s">
        <v>52</v>
      </c>
      <c r="AI280" s="24">
        <v>3</v>
      </c>
      <c r="AJ280" s="25">
        <v>69.235266844799995</v>
      </c>
      <c r="AK280" s="25">
        <v>15.034554198</v>
      </c>
      <c r="AL280" s="25">
        <v>4.2966771642000001</v>
      </c>
      <c r="AM280" s="33" t="s">
        <v>2636</v>
      </c>
      <c r="AN280" s="38" t="s">
        <v>2647</v>
      </c>
    </row>
    <row r="281" spans="1:40" s="26" customFormat="1" x14ac:dyDescent="0.25">
      <c r="A281" s="19">
        <v>2021</v>
      </c>
      <c r="B281" s="19">
        <v>0.4</v>
      </c>
      <c r="C281" s="20">
        <v>35.47</v>
      </c>
      <c r="D281" s="20">
        <v>64.47</v>
      </c>
      <c r="E281" s="20">
        <v>18.420000000000002</v>
      </c>
      <c r="F281" s="19">
        <v>5.7619738170000003</v>
      </c>
      <c r="G281" s="19">
        <v>0</v>
      </c>
      <c r="H281" s="19">
        <v>0</v>
      </c>
      <c r="I281" s="19">
        <v>0</v>
      </c>
      <c r="J281" s="21">
        <f t="shared" si="4"/>
        <v>99.94</v>
      </c>
      <c r="K281" s="19">
        <v>7173347</v>
      </c>
      <c r="L281" s="19" t="s">
        <v>1412</v>
      </c>
      <c r="M281" s="19" t="s">
        <v>953</v>
      </c>
      <c r="N281" s="19">
        <v>72621201</v>
      </c>
      <c r="O281" s="19" t="s">
        <v>121</v>
      </c>
      <c r="P281" s="19" t="s">
        <v>45</v>
      </c>
      <c r="Q281" s="19" t="s">
        <v>42</v>
      </c>
      <c r="R281" s="19" t="s">
        <v>45</v>
      </c>
      <c r="S281" s="31" t="s">
        <v>845</v>
      </c>
      <c r="T281" s="19">
        <v>19178</v>
      </c>
      <c r="U281" s="22">
        <v>44972</v>
      </c>
      <c r="V281" s="22">
        <v>44971</v>
      </c>
      <c r="W281" s="19" t="s">
        <v>123</v>
      </c>
      <c r="X281" s="19" t="s">
        <v>124</v>
      </c>
      <c r="Y281" s="19" t="s">
        <v>75</v>
      </c>
      <c r="Z281" s="22">
        <v>44305</v>
      </c>
      <c r="AA281" s="22">
        <v>44336</v>
      </c>
      <c r="AB281" s="19" t="s">
        <v>124</v>
      </c>
      <c r="AC281" s="19" t="s">
        <v>125</v>
      </c>
      <c r="AD281" s="19" t="s">
        <v>1413</v>
      </c>
      <c r="AE281" s="19">
        <v>42</v>
      </c>
      <c r="AF281" s="19" t="s">
        <v>1414</v>
      </c>
      <c r="AG281" s="19" t="s">
        <v>51</v>
      </c>
      <c r="AH281" s="23" t="s">
        <v>52</v>
      </c>
      <c r="AI281" s="24">
        <v>1</v>
      </c>
      <c r="AJ281" s="25">
        <v>39.303530010000003</v>
      </c>
      <c r="AK281" s="25">
        <v>5.0293254905999998</v>
      </c>
      <c r="AL281" s="25">
        <v>1.4347696392</v>
      </c>
      <c r="AM281" s="33" t="s">
        <v>2636</v>
      </c>
      <c r="AN281" s="27" t="s">
        <v>2638</v>
      </c>
    </row>
    <row r="282" spans="1:40" s="26" customFormat="1" x14ac:dyDescent="0.25">
      <c r="A282" s="19">
        <v>2021</v>
      </c>
      <c r="B282" s="19">
        <v>0.9</v>
      </c>
      <c r="C282" s="20">
        <v>35.47</v>
      </c>
      <c r="D282" s="20">
        <v>64.47</v>
      </c>
      <c r="E282" s="20">
        <v>18.420000000000002</v>
      </c>
      <c r="F282" s="19">
        <v>0</v>
      </c>
      <c r="G282" s="19">
        <v>0</v>
      </c>
      <c r="H282" s="19">
        <v>0</v>
      </c>
      <c r="I282" s="19">
        <v>0</v>
      </c>
      <c r="J282" s="21">
        <f t="shared" si="4"/>
        <v>99.94</v>
      </c>
      <c r="K282" s="19">
        <v>7932110</v>
      </c>
      <c r="L282" s="19" t="s">
        <v>1482</v>
      </c>
      <c r="M282" s="19">
        <v>595</v>
      </c>
      <c r="N282" s="19" t="s">
        <v>1483</v>
      </c>
      <c r="O282" s="19" t="s">
        <v>288</v>
      </c>
      <c r="P282" s="19" t="s">
        <v>41</v>
      </c>
      <c r="Q282" s="19" t="s">
        <v>42</v>
      </c>
      <c r="R282" s="19" t="s">
        <v>278</v>
      </c>
      <c r="S282" s="31" t="s">
        <v>845</v>
      </c>
      <c r="T282" s="19">
        <v>19167</v>
      </c>
      <c r="U282" s="22">
        <v>45042</v>
      </c>
      <c r="V282" s="22">
        <v>45035</v>
      </c>
      <c r="W282" s="19" t="s">
        <v>289</v>
      </c>
      <c r="X282" s="19" t="s">
        <v>74</v>
      </c>
      <c r="Y282" s="19" t="s">
        <v>75</v>
      </c>
      <c r="Z282" s="22">
        <v>44302</v>
      </c>
      <c r="AA282" s="22">
        <v>44369</v>
      </c>
      <c r="AB282" s="19" t="s">
        <v>74</v>
      </c>
      <c r="AC282" s="19" t="s">
        <v>48</v>
      </c>
      <c r="AD282" s="19" t="s">
        <v>1484</v>
      </c>
      <c r="AE282" s="19">
        <v>42</v>
      </c>
      <c r="AF282" s="19" t="s">
        <v>1485</v>
      </c>
      <c r="AG282" s="19" t="s">
        <v>51</v>
      </c>
      <c r="AH282" s="23" t="s">
        <v>52</v>
      </c>
      <c r="AI282" s="24">
        <v>1</v>
      </c>
      <c r="AJ282" s="25">
        <v>114.79</v>
      </c>
      <c r="AK282" s="25">
        <v>79.52</v>
      </c>
      <c r="AL282" s="25">
        <v>33.53</v>
      </c>
      <c r="AM282" s="33" t="s">
        <v>2636</v>
      </c>
      <c r="AN282" s="27" t="s">
        <v>2638</v>
      </c>
    </row>
    <row r="283" spans="1:40" s="26" customFormat="1" x14ac:dyDescent="0.25">
      <c r="A283" s="19">
        <v>2021</v>
      </c>
      <c r="B283" s="19">
        <v>0.4</v>
      </c>
      <c r="C283" s="20">
        <v>35.47</v>
      </c>
      <c r="D283" s="20">
        <v>64.47</v>
      </c>
      <c r="E283" s="20">
        <v>18.420000000000002</v>
      </c>
      <c r="F283" s="19">
        <v>5.7772373237999997</v>
      </c>
      <c r="G283" s="19">
        <v>0</v>
      </c>
      <c r="H283" s="19">
        <v>0</v>
      </c>
      <c r="I283" s="19">
        <v>0</v>
      </c>
      <c r="J283" s="21">
        <f t="shared" si="4"/>
        <v>99.94</v>
      </c>
      <c r="K283" s="19">
        <v>7144560</v>
      </c>
      <c r="L283" s="19" t="s">
        <v>1124</v>
      </c>
      <c r="M283" s="19" t="s">
        <v>1125</v>
      </c>
      <c r="N283" s="19">
        <v>10157304</v>
      </c>
      <c r="O283" s="19" t="s">
        <v>121</v>
      </c>
      <c r="P283" s="19" t="s">
        <v>45</v>
      </c>
      <c r="Q283" s="19">
        <v>1007</v>
      </c>
      <c r="R283" s="19" t="s">
        <v>45</v>
      </c>
      <c r="S283" s="31" t="s">
        <v>845</v>
      </c>
      <c r="T283" s="19">
        <v>19042</v>
      </c>
      <c r="U283" s="22">
        <v>44970</v>
      </c>
      <c r="V283" s="22">
        <v>44970</v>
      </c>
      <c r="W283" s="19" t="s">
        <v>123</v>
      </c>
      <c r="X283" s="19" t="s">
        <v>124</v>
      </c>
      <c r="Y283" s="19" t="s">
        <v>75</v>
      </c>
      <c r="Z283" s="22">
        <v>44454</v>
      </c>
      <c r="AA283" s="22">
        <v>44499</v>
      </c>
      <c r="AB283" s="19" t="s">
        <v>124</v>
      </c>
      <c r="AC283" s="19" t="s">
        <v>125</v>
      </c>
      <c r="AD283" s="19" t="s">
        <v>1126</v>
      </c>
      <c r="AE283" s="19">
        <v>42</v>
      </c>
      <c r="AF283" s="19" t="s">
        <v>1127</v>
      </c>
      <c r="AG283" s="19" t="s">
        <v>51</v>
      </c>
      <c r="AH283" s="23" t="s">
        <v>52</v>
      </c>
      <c r="AI283" s="24">
        <v>1</v>
      </c>
      <c r="AJ283" s="25">
        <v>39.433269817800003</v>
      </c>
      <c r="AK283" s="25">
        <v>5.0293254905999998</v>
      </c>
      <c r="AL283" s="25">
        <v>1.4347696392</v>
      </c>
      <c r="AM283" s="33" t="s">
        <v>2636</v>
      </c>
      <c r="AN283" s="27" t="s">
        <v>2638</v>
      </c>
    </row>
    <row r="284" spans="1:40" x14ac:dyDescent="0.25">
      <c r="A284" s="7">
        <v>2020</v>
      </c>
      <c r="B284" s="7">
        <v>0.5</v>
      </c>
      <c r="C284" s="8">
        <v>35.47</v>
      </c>
      <c r="D284" s="8">
        <v>64.47</v>
      </c>
      <c r="E284" s="8">
        <v>18.420000000000002</v>
      </c>
      <c r="F284" s="7">
        <v>0</v>
      </c>
      <c r="G284" s="7">
        <v>0</v>
      </c>
      <c r="H284" s="7">
        <v>0</v>
      </c>
      <c r="I284" s="7">
        <v>0</v>
      </c>
      <c r="J284" s="9">
        <f t="shared" si="4"/>
        <v>99.94</v>
      </c>
      <c r="K284" s="7">
        <v>10532507</v>
      </c>
      <c r="L284" s="7" t="s">
        <v>287</v>
      </c>
      <c r="M284" s="7">
        <v>9391</v>
      </c>
      <c r="N284" s="7">
        <v>592591</v>
      </c>
      <c r="O284" s="7" t="s">
        <v>288</v>
      </c>
      <c r="P284" s="7" t="s">
        <v>41</v>
      </c>
      <c r="Q284" s="7" t="s">
        <v>42</v>
      </c>
      <c r="R284" s="7" t="s">
        <v>278</v>
      </c>
      <c r="S284" s="30" t="s">
        <v>44</v>
      </c>
      <c r="T284" s="7">
        <v>18997</v>
      </c>
      <c r="U284" s="10">
        <v>44967</v>
      </c>
      <c r="V284" s="10">
        <v>44953</v>
      </c>
      <c r="W284" s="7" t="s">
        <v>289</v>
      </c>
      <c r="X284" s="7" t="s">
        <v>74</v>
      </c>
      <c r="Y284" s="7" t="s">
        <v>75</v>
      </c>
      <c r="Z284" s="10">
        <v>43781</v>
      </c>
      <c r="AA284" s="10">
        <v>43962</v>
      </c>
      <c r="AB284" s="7" t="s">
        <v>74</v>
      </c>
      <c r="AC284" s="7" t="s">
        <v>48</v>
      </c>
      <c r="AD284" s="7" t="s">
        <v>808</v>
      </c>
      <c r="AE284" s="7">
        <v>42</v>
      </c>
      <c r="AF284" s="7" t="s">
        <v>809</v>
      </c>
      <c r="AG284" s="7" t="s">
        <v>51</v>
      </c>
      <c r="AH284" s="11" t="s">
        <v>52</v>
      </c>
      <c r="AI284" s="12">
        <v>1</v>
      </c>
      <c r="AJ284" s="13">
        <v>43.07</v>
      </c>
      <c r="AK284" s="13">
        <v>64.39</v>
      </c>
      <c r="AL284" s="13">
        <v>18.399999999999999</v>
      </c>
    </row>
    <row r="285" spans="1:40" s="26" customFormat="1" x14ac:dyDescent="0.25">
      <c r="A285" s="19">
        <v>2021</v>
      </c>
      <c r="B285" s="19">
        <v>0.4</v>
      </c>
      <c r="C285" s="20">
        <v>35.47</v>
      </c>
      <c r="D285" s="20">
        <v>64.47</v>
      </c>
      <c r="E285" s="20">
        <v>18.420000000000002</v>
      </c>
      <c r="F285" s="19">
        <v>0</v>
      </c>
      <c r="G285" s="19">
        <v>0</v>
      </c>
      <c r="H285" s="19">
        <v>0</v>
      </c>
      <c r="I285" s="19">
        <v>0</v>
      </c>
      <c r="J285" s="21">
        <f t="shared" si="4"/>
        <v>99.94</v>
      </c>
      <c r="K285" s="19">
        <v>7195414</v>
      </c>
      <c r="L285" s="19" t="s">
        <v>1209</v>
      </c>
      <c r="M285" s="19">
        <v>2198</v>
      </c>
      <c r="N285" s="19" t="s">
        <v>1210</v>
      </c>
      <c r="O285" s="19" t="s">
        <v>288</v>
      </c>
      <c r="P285" s="19" t="s">
        <v>41</v>
      </c>
      <c r="Q285" s="19" t="s">
        <v>42</v>
      </c>
      <c r="R285" s="19" t="s">
        <v>278</v>
      </c>
      <c r="S285" s="31" t="s">
        <v>845</v>
      </c>
      <c r="T285" s="19">
        <v>18928</v>
      </c>
      <c r="U285" s="22">
        <v>44974</v>
      </c>
      <c r="V285" s="22">
        <v>44972</v>
      </c>
      <c r="W285" s="19" t="s">
        <v>115</v>
      </c>
      <c r="X285" s="19" t="s">
        <v>74</v>
      </c>
      <c r="Y285" s="19" t="s">
        <v>75</v>
      </c>
      <c r="Z285" s="22">
        <v>44223</v>
      </c>
      <c r="AA285" s="22">
        <v>44315</v>
      </c>
      <c r="AB285" s="19" t="s">
        <v>74</v>
      </c>
      <c r="AC285" s="19" t="s">
        <v>48</v>
      </c>
      <c r="AD285" s="19" t="s">
        <v>1211</v>
      </c>
      <c r="AE285" s="19">
        <v>1</v>
      </c>
      <c r="AF285" s="19" t="s">
        <v>1212</v>
      </c>
      <c r="AG285" s="19" t="s">
        <v>51</v>
      </c>
      <c r="AH285" s="23" t="s">
        <v>52</v>
      </c>
      <c r="AI285" s="24">
        <v>1</v>
      </c>
      <c r="AJ285" s="25">
        <v>47.48</v>
      </c>
      <c r="AK285" s="25">
        <v>73.540000000000006</v>
      </c>
      <c r="AL285" s="25">
        <v>27.55</v>
      </c>
      <c r="AM285" s="33" t="s">
        <v>2636</v>
      </c>
      <c r="AN285" s="27" t="s">
        <v>2638</v>
      </c>
    </row>
    <row r="286" spans="1:40" x14ac:dyDescent="0.25">
      <c r="A286" s="7">
        <v>2022</v>
      </c>
      <c r="B286" s="7">
        <v>1.2</v>
      </c>
      <c r="C286" s="8">
        <v>35.47</v>
      </c>
      <c r="D286" s="8">
        <v>64.47</v>
      </c>
      <c r="E286" s="8">
        <v>18.420000000000002</v>
      </c>
      <c r="F286" s="7">
        <v>0</v>
      </c>
      <c r="G286" s="7">
        <v>0</v>
      </c>
      <c r="H286" s="7">
        <v>0</v>
      </c>
      <c r="I286" s="7">
        <v>0</v>
      </c>
      <c r="J286" s="9">
        <f t="shared" si="4"/>
        <v>99.94</v>
      </c>
      <c r="K286" s="7">
        <v>2611206</v>
      </c>
      <c r="L286" s="7" t="s">
        <v>2492</v>
      </c>
      <c r="M286" s="7">
        <v>10734</v>
      </c>
      <c r="N286" s="7" t="s">
        <v>2493</v>
      </c>
      <c r="O286" s="7" t="s">
        <v>284</v>
      </c>
      <c r="P286" s="7" t="s">
        <v>277</v>
      </c>
      <c r="Q286" s="7" t="s">
        <v>42</v>
      </c>
      <c r="R286" s="7" t="s">
        <v>139</v>
      </c>
      <c r="S286" s="30" t="s">
        <v>60</v>
      </c>
      <c r="T286" s="7">
        <v>18901</v>
      </c>
      <c r="U286" s="10">
        <v>44985</v>
      </c>
      <c r="V286" s="10">
        <v>44984</v>
      </c>
      <c r="W286" s="7" t="s">
        <v>261</v>
      </c>
      <c r="X286" s="7" t="s">
        <v>74</v>
      </c>
      <c r="Y286" s="7" t="s">
        <v>75</v>
      </c>
      <c r="Z286" s="10">
        <v>44532</v>
      </c>
      <c r="AA286" s="10">
        <v>44650</v>
      </c>
      <c r="AB286" s="7" t="s">
        <v>74</v>
      </c>
      <c r="AC286" s="7" t="s">
        <v>48</v>
      </c>
      <c r="AD286" s="7" t="s">
        <v>2494</v>
      </c>
      <c r="AE286" s="7">
        <v>42</v>
      </c>
      <c r="AF286" s="7" t="s">
        <v>2495</v>
      </c>
      <c r="AG286" s="7" t="s">
        <v>51</v>
      </c>
      <c r="AH286" s="11" t="s">
        <v>52</v>
      </c>
      <c r="AI286" s="12">
        <v>1</v>
      </c>
      <c r="AJ286" s="13">
        <v>159.13</v>
      </c>
      <c r="AK286" s="13">
        <v>79.7</v>
      </c>
      <c r="AL286" s="13">
        <v>33.71</v>
      </c>
      <c r="AN286" s="38"/>
    </row>
    <row r="287" spans="1:40" x14ac:dyDescent="0.25">
      <c r="A287" s="7">
        <v>2021</v>
      </c>
      <c r="B287" s="7">
        <v>1</v>
      </c>
      <c r="C287" s="8">
        <v>35.47</v>
      </c>
      <c r="D287" s="8">
        <v>64.47</v>
      </c>
      <c r="E287" s="8">
        <v>18.420000000000002</v>
      </c>
      <c r="F287" s="7">
        <v>0</v>
      </c>
      <c r="G287" s="7">
        <v>0</v>
      </c>
      <c r="H287" s="7">
        <v>0</v>
      </c>
      <c r="I287" s="7">
        <v>0</v>
      </c>
      <c r="J287" s="9">
        <f t="shared" si="4"/>
        <v>99.94</v>
      </c>
      <c r="K287" s="7">
        <v>7753147</v>
      </c>
      <c r="L287" s="7" t="s">
        <v>1437</v>
      </c>
      <c r="M287" s="7">
        <v>3184</v>
      </c>
      <c r="N287" s="7">
        <v>12764502</v>
      </c>
      <c r="O287" s="7" t="s">
        <v>284</v>
      </c>
      <c r="P287" s="7" t="s">
        <v>277</v>
      </c>
      <c r="Q287" s="7" t="s">
        <v>42</v>
      </c>
      <c r="R287" s="7" t="s">
        <v>139</v>
      </c>
      <c r="S287" s="30" t="s">
        <v>60</v>
      </c>
      <c r="T287" s="7">
        <v>18839</v>
      </c>
      <c r="U287" s="10">
        <v>45023</v>
      </c>
      <c r="V287" s="10">
        <v>45022</v>
      </c>
      <c r="W287" s="7" t="s">
        <v>452</v>
      </c>
      <c r="X287" s="7" t="s">
        <v>74</v>
      </c>
      <c r="Y287" s="7" t="s">
        <v>75</v>
      </c>
      <c r="Z287" s="10">
        <v>44500</v>
      </c>
      <c r="AA287" s="10">
        <v>44533</v>
      </c>
      <c r="AB287" s="7" t="s">
        <v>74</v>
      </c>
      <c r="AC287" s="7" t="s">
        <v>48</v>
      </c>
      <c r="AD287" s="7" t="s">
        <v>1438</v>
      </c>
      <c r="AE287" s="7">
        <v>42</v>
      </c>
      <c r="AF287" s="7" t="s">
        <v>1439</v>
      </c>
      <c r="AG287" s="7" t="s">
        <v>51</v>
      </c>
      <c r="AH287" s="11" t="s">
        <v>52</v>
      </c>
      <c r="AI287" s="12">
        <v>1</v>
      </c>
      <c r="AJ287" s="13">
        <v>147.5</v>
      </c>
      <c r="AK287" s="13">
        <v>81.489999999999995</v>
      </c>
      <c r="AL287" s="13">
        <v>35.5</v>
      </c>
      <c r="AN287" s="38"/>
    </row>
    <row r="288" spans="1:40" s="26" customFormat="1" x14ac:dyDescent="0.25">
      <c r="A288" s="19">
        <v>2022</v>
      </c>
      <c r="B288" s="19">
        <v>0.6</v>
      </c>
      <c r="C288" s="20">
        <v>35.47</v>
      </c>
      <c r="D288" s="20">
        <v>64.47</v>
      </c>
      <c r="E288" s="20">
        <v>18.420000000000002</v>
      </c>
      <c r="F288" s="19">
        <v>14.7903380892</v>
      </c>
      <c r="G288" s="19">
        <v>0</v>
      </c>
      <c r="H288" s="19">
        <v>0</v>
      </c>
      <c r="I288" s="19">
        <v>0</v>
      </c>
      <c r="J288" s="21">
        <f t="shared" si="4"/>
        <v>99.94</v>
      </c>
      <c r="K288" s="19">
        <v>2902476</v>
      </c>
      <c r="L288" s="19" t="s">
        <v>2585</v>
      </c>
      <c r="M288" s="19" t="s">
        <v>2586</v>
      </c>
      <c r="N288" s="19">
        <v>63031702</v>
      </c>
      <c r="O288" s="19" t="s">
        <v>415</v>
      </c>
      <c r="P288" s="19" t="s">
        <v>41</v>
      </c>
      <c r="Q288" s="19" t="s">
        <v>42</v>
      </c>
      <c r="R288" s="19" t="s">
        <v>278</v>
      </c>
      <c r="S288" s="31" t="s">
        <v>845</v>
      </c>
      <c r="T288" s="19">
        <v>18797</v>
      </c>
      <c r="U288" s="22">
        <v>45013</v>
      </c>
      <c r="V288" s="22">
        <v>45001</v>
      </c>
      <c r="W288" s="19" t="s">
        <v>2587</v>
      </c>
      <c r="X288" s="19" t="s">
        <v>124</v>
      </c>
      <c r="Y288" s="19" t="s">
        <v>75</v>
      </c>
      <c r="Z288" s="22">
        <v>44574</v>
      </c>
      <c r="AA288" s="22">
        <v>44644</v>
      </c>
      <c r="AB288" s="19" t="s">
        <v>124</v>
      </c>
      <c r="AC288" s="19" t="s">
        <v>48</v>
      </c>
      <c r="AD288" s="19" t="s">
        <v>2588</v>
      </c>
      <c r="AE288" s="19">
        <v>42</v>
      </c>
      <c r="AF288" s="19" t="s">
        <v>2589</v>
      </c>
      <c r="AG288" s="19" t="s">
        <v>51</v>
      </c>
      <c r="AH288" s="23" t="s">
        <v>52</v>
      </c>
      <c r="AI288" s="24">
        <v>1</v>
      </c>
      <c r="AJ288" s="25">
        <v>48.385316555999999</v>
      </c>
      <c r="AK288" s="25">
        <v>50.216937371999997</v>
      </c>
      <c r="AL288" s="25">
        <v>14.347696392</v>
      </c>
      <c r="AM288" s="33" t="s">
        <v>2636</v>
      </c>
      <c r="AN288" s="27" t="s">
        <v>2638</v>
      </c>
    </row>
    <row r="289" spans="1:40" x14ac:dyDescent="0.25">
      <c r="A289" s="7">
        <v>2021</v>
      </c>
      <c r="B289" s="7">
        <v>0.4</v>
      </c>
      <c r="C289" s="8">
        <v>35.47</v>
      </c>
      <c r="D289" s="8">
        <v>64.47</v>
      </c>
      <c r="E289" s="8">
        <v>18.420000000000002</v>
      </c>
      <c r="F289" s="7">
        <v>5.4338084208000001</v>
      </c>
      <c r="G289" s="7">
        <v>0</v>
      </c>
      <c r="H289" s="7">
        <v>0</v>
      </c>
      <c r="I289" s="7">
        <v>0</v>
      </c>
      <c r="J289" s="9">
        <f t="shared" si="4"/>
        <v>99.94</v>
      </c>
      <c r="K289" s="7">
        <v>7619738</v>
      </c>
      <c r="L289" s="7" t="s">
        <v>1515</v>
      </c>
      <c r="M289" s="7" t="s">
        <v>1516</v>
      </c>
      <c r="N289" s="7">
        <v>28210401</v>
      </c>
      <c r="O289" s="7" t="s">
        <v>121</v>
      </c>
      <c r="P289" s="7" t="s">
        <v>41</v>
      </c>
      <c r="Q289" s="7">
        <v>1700</v>
      </c>
      <c r="R289" s="7" t="s">
        <v>122</v>
      </c>
      <c r="S289" s="30" t="s">
        <v>60</v>
      </c>
      <c r="T289" s="7">
        <v>18666</v>
      </c>
      <c r="U289" s="10">
        <v>45012</v>
      </c>
      <c r="V289" s="10">
        <v>45008</v>
      </c>
      <c r="W289" s="7" t="s">
        <v>123</v>
      </c>
      <c r="X289" s="7" t="s">
        <v>124</v>
      </c>
      <c r="Y289" s="7" t="s">
        <v>75</v>
      </c>
      <c r="Z289" s="10">
        <v>44205</v>
      </c>
      <c r="AA289" s="10">
        <v>44226</v>
      </c>
      <c r="AB289" s="7" t="s">
        <v>124</v>
      </c>
      <c r="AC289" s="7" t="s">
        <v>125</v>
      </c>
      <c r="AD289" s="7" t="s">
        <v>1517</v>
      </c>
      <c r="AE289" s="7" t="s">
        <v>171</v>
      </c>
      <c r="AF289" s="7" t="s">
        <v>1518</v>
      </c>
      <c r="AG289" s="7" t="s">
        <v>51</v>
      </c>
      <c r="AH289" s="11" t="s">
        <v>52</v>
      </c>
      <c r="AI289" s="12">
        <v>1</v>
      </c>
      <c r="AJ289" s="13">
        <v>36.792683141399998</v>
      </c>
      <c r="AK289" s="13">
        <v>5.0293254905999998</v>
      </c>
      <c r="AL289" s="13">
        <v>1.4347696392</v>
      </c>
      <c r="AN289" s="38"/>
    </row>
    <row r="290" spans="1:40" s="26" customFormat="1" x14ac:dyDescent="0.25">
      <c r="A290" s="19">
        <v>2021</v>
      </c>
      <c r="B290" s="19">
        <v>0</v>
      </c>
      <c r="C290" s="20">
        <v>35.47</v>
      </c>
      <c r="D290" s="20">
        <v>64.47</v>
      </c>
      <c r="E290" s="20">
        <v>18.420000000000002</v>
      </c>
      <c r="F290" s="19">
        <v>7.5172770990000002</v>
      </c>
      <c r="G290" s="19">
        <v>0</v>
      </c>
      <c r="H290" s="19">
        <v>0</v>
      </c>
      <c r="I290" s="19">
        <v>0</v>
      </c>
      <c r="J290" s="21">
        <f t="shared" si="4"/>
        <v>99.94</v>
      </c>
      <c r="K290" s="19">
        <v>7941961</v>
      </c>
      <c r="L290" s="19" t="s">
        <v>1101</v>
      </c>
      <c r="M290" s="19" t="s">
        <v>1102</v>
      </c>
      <c r="N290" s="19">
        <v>17553501</v>
      </c>
      <c r="O290" s="19" t="s">
        <v>415</v>
      </c>
      <c r="P290" s="19" t="s">
        <v>41</v>
      </c>
      <c r="Q290" s="19" t="s">
        <v>42</v>
      </c>
      <c r="R290" s="19" t="s">
        <v>278</v>
      </c>
      <c r="S290" s="31" t="s">
        <v>842</v>
      </c>
      <c r="T290" s="19">
        <v>18632</v>
      </c>
      <c r="U290" s="22">
        <v>45042</v>
      </c>
      <c r="V290" s="22">
        <v>45041</v>
      </c>
      <c r="W290" s="19" t="s">
        <v>318</v>
      </c>
      <c r="X290" s="19" t="s">
        <v>124</v>
      </c>
      <c r="Y290" s="19" t="s">
        <v>75</v>
      </c>
      <c r="Z290" s="22">
        <v>44308</v>
      </c>
      <c r="AA290" s="22">
        <v>44365</v>
      </c>
      <c r="AB290" s="19" t="s">
        <v>124</v>
      </c>
      <c r="AC290" s="19" t="s">
        <v>48</v>
      </c>
      <c r="AD290" s="19" t="s">
        <v>1103</v>
      </c>
      <c r="AE290" s="19">
        <v>42</v>
      </c>
      <c r="AF290" s="19" t="s">
        <v>1104</v>
      </c>
      <c r="AG290" s="19" t="s">
        <v>51</v>
      </c>
      <c r="AH290" s="23" t="s">
        <v>52</v>
      </c>
      <c r="AI290" s="24">
        <v>1</v>
      </c>
      <c r="AJ290" s="25">
        <v>0</v>
      </c>
      <c r="AK290" s="25">
        <v>50.216937371999997</v>
      </c>
      <c r="AL290" s="25">
        <v>14.347696392</v>
      </c>
      <c r="AM290" s="33" t="s">
        <v>2636</v>
      </c>
      <c r="AN290" s="27" t="s">
        <v>2640</v>
      </c>
    </row>
    <row r="291" spans="1:40" x14ac:dyDescent="0.25">
      <c r="A291" s="7">
        <v>2020</v>
      </c>
      <c r="B291" s="7">
        <v>0.7</v>
      </c>
      <c r="C291" s="8">
        <v>35.47</v>
      </c>
      <c r="D291" s="8">
        <v>64.47</v>
      </c>
      <c r="E291" s="8">
        <v>18.420000000000002</v>
      </c>
      <c r="F291" s="7">
        <v>0</v>
      </c>
      <c r="G291" s="7">
        <v>0</v>
      </c>
      <c r="H291" s="7">
        <v>0</v>
      </c>
      <c r="I291" s="7">
        <v>0</v>
      </c>
      <c r="J291" s="9">
        <f t="shared" si="4"/>
        <v>99.94</v>
      </c>
      <c r="K291" s="7">
        <v>10487198</v>
      </c>
      <c r="L291" s="7" t="s">
        <v>663</v>
      </c>
      <c r="M291" s="7">
        <v>8916</v>
      </c>
      <c r="N291" s="7" t="s">
        <v>664</v>
      </c>
      <c r="O291" s="7" t="s">
        <v>288</v>
      </c>
      <c r="P291" s="7" t="s">
        <v>41</v>
      </c>
      <c r="Q291" s="7" t="s">
        <v>42</v>
      </c>
      <c r="R291" s="7" t="s">
        <v>278</v>
      </c>
      <c r="S291" s="30" t="s">
        <v>44</v>
      </c>
      <c r="T291" s="7">
        <v>18488</v>
      </c>
      <c r="U291" s="10">
        <v>44963</v>
      </c>
      <c r="V291" s="10">
        <v>44953</v>
      </c>
      <c r="W291" s="7" t="s">
        <v>457</v>
      </c>
      <c r="X291" s="7" t="s">
        <v>74</v>
      </c>
      <c r="Y291" s="7" t="s">
        <v>75</v>
      </c>
      <c r="Z291" s="10">
        <v>43739</v>
      </c>
      <c r="AA291" s="10">
        <v>43872</v>
      </c>
      <c r="AB291" s="7" t="s">
        <v>74</v>
      </c>
      <c r="AC291" s="7" t="s">
        <v>48</v>
      </c>
      <c r="AD291" s="7" t="s">
        <v>665</v>
      </c>
      <c r="AE291" s="7">
        <v>42</v>
      </c>
      <c r="AF291" s="7" t="s">
        <v>666</v>
      </c>
      <c r="AG291" s="7" t="s">
        <v>51</v>
      </c>
      <c r="AH291" s="11" t="s">
        <v>52</v>
      </c>
      <c r="AI291" s="12">
        <v>1</v>
      </c>
      <c r="AJ291" s="13">
        <v>85.12</v>
      </c>
      <c r="AK291" s="13">
        <v>79.56</v>
      </c>
      <c r="AL291" s="13">
        <v>33.57</v>
      </c>
    </row>
    <row r="292" spans="1:40" x14ac:dyDescent="0.25">
      <c r="A292" s="7">
        <v>2020</v>
      </c>
      <c r="B292" s="7">
        <v>0.5</v>
      </c>
      <c r="C292" s="8">
        <v>35.47</v>
      </c>
      <c r="D292" s="8">
        <v>64.47</v>
      </c>
      <c r="E292" s="8">
        <v>18.420000000000002</v>
      </c>
      <c r="F292" s="7">
        <v>0</v>
      </c>
      <c r="G292" s="7">
        <v>0</v>
      </c>
      <c r="H292" s="7">
        <v>0</v>
      </c>
      <c r="I292" s="7">
        <v>0</v>
      </c>
      <c r="J292" s="9">
        <f t="shared" si="4"/>
        <v>99.94</v>
      </c>
      <c r="K292" s="7">
        <v>10667539</v>
      </c>
      <c r="L292" s="7" t="s">
        <v>810</v>
      </c>
      <c r="M292" s="7">
        <v>246</v>
      </c>
      <c r="N292" s="7">
        <v>6953671</v>
      </c>
      <c r="O292" s="7" t="s">
        <v>288</v>
      </c>
      <c r="P292" s="7" t="s">
        <v>41</v>
      </c>
      <c r="Q292" s="7" t="s">
        <v>42</v>
      </c>
      <c r="R292" s="7" t="s">
        <v>278</v>
      </c>
      <c r="S292" s="30" t="s">
        <v>44</v>
      </c>
      <c r="T292" s="7">
        <v>18443</v>
      </c>
      <c r="U292" s="10">
        <v>44984</v>
      </c>
      <c r="V292" s="10">
        <v>44980</v>
      </c>
      <c r="W292" s="7" t="s">
        <v>188</v>
      </c>
      <c r="X292" s="7" t="s">
        <v>74</v>
      </c>
      <c r="Y292" s="7" t="s">
        <v>75</v>
      </c>
      <c r="Z292" s="10">
        <v>44063</v>
      </c>
      <c r="AA292" s="10">
        <v>44105</v>
      </c>
      <c r="AB292" s="7" t="s">
        <v>74</v>
      </c>
      <c r="AC292" s="7" t="s">
        <v>48</v>
      </c>
      <c r="AD292" s="7" t="s">
        <v>811</v>
      </c>
      <c r="AE292" s="7">
        <v>42</v>
      </c>
      <c r="AF292" s="7" t="s">
        <v>812</v>
      </c>
      <c r="AG292" s="7" t="s">
        <v>51</v>
      </c>
      <c r="AH292" s="11" t="s">
        <v>52</v>
      </c>
      <c r="AI292" s="12">
        <v>1</v>
      </c>
      <c r="AJ292" s="13">
        <v>70.5</v>
      </c>
      <c r="AK292" s="13">
        <v>81.31</v>
      </c>
      <c r="AL292" s="13">
        <v>35.32</v>
      </c>
    </row>
    <row r="293" spans="1:40" s="26" customFormat="1" x14ac:dyDescent="0.25">
      <c r="A293" s="19">
        <v>2021</v>
      </c>
      <c r="B293" s="19">
        <v>0.5</v>
      </c>
      <c r="C293" s="20">
        <v>35.47</v>
      </c>
      <c r="D293" s="20">
        <v>64.47</v>
      </c>
      <c r="E293" s="20">
        <v>18.420000000000002</v>
      </c>
      <c r="F293" s="19">
        <v>0</v>
      </c>
      <c r="G293" s="19">
        <v>0</v>
      </c>
      <c r="H293" s="19">
        <v>0</v>
      </c>
      <c r="I293" s="19">
        <v>0</v>
      </c>
      <c r="J293" s="21">
        <f t="shared" si="4"/>
        <v>99.94</v>
      </c>
      <c r="K293" s="19">
        <v>7459352</v>
      </c>
      <c r="L293" s="19" t="s">
        <v>868</v>
      </c>
      <c r="M293" s="19">
        <v>1691</v>
      </c>
      <c r="N293" s="19">
        <v>30652601</v>
      </c>
      <c r="O293" s="19" t="s">
        <v>869</v>
      </c>
      <c r="P293" s="19" t="s">
        <v>870</v>
      </c>
      <c r="Q293" s="19" t="s">
        <v>42</v>
      </c>
      <c r="R293" s="19" t="s">
        <v>871</v>
      </c>
      <c r="S293" s="31" t="s">
        <v>243</v>
      </c>
      <c r="T293" s="19">
        <v>18439</v>
      </c>
      <c r="U293" s="22">
        <v>44998</v>
      </c>
      <c r="V293" s="22">
        <v>44995</v>
      </c>
      <c r="W293" s="19" t="s">
        <v>430</v>
      </c>
      <c r="X293" s="19" t="s">
        <v>74</v>
      </c>
      <c r="Y293" s="19" t="s">
        <v>75</v>
      </c>
      <c r="Z293" s="22">
        <v>44434</v>
      </c>
      <c r="AA293" s="22">
        <v>44478</v>
      </c>
      <c r="AB293" s="19" t="s">
        <v>74</v>
      </c>
      <c r="AC293" s="19" t="s">
        <v>48</v>
      </c>
      <c r="AD293" s="19" t="s">
        <v>872</v>
      </c>
      <c r="AE293" s="19">
        <v>42</v>
      </c>
      <c r="AF293" s="19" t="s">
        <v>873</v>
      </c>
      <c r="AG293" s="19" t="s">
        <v>51</v>
      </c>
      <c r="AH293" s="23" t="s">
        <v>52</v>
      </c>
      <c r="AI293" s="24">
        <v>1</v>
      </c>
      <c r="AJ293" s="25">
        <v>91.93</v>
      </c>
      <c r="AK293" s="25">
        <v>91.84</v>
      </c>
      <c r="AL293" s="25">
        <v>45.85</v>
      </c>
      <c r="AM293" s="33" t="s">
        <v>2636</v>
      </c>
      <c r="AN293" s="27" t="s">
        <v>2639</v>
      </c>
    </row>
    <row r="294" spans="1:40" x14ac:dyDescent="0.25">
      <c r="A294" s="7">
        <v>2022</v>
      </c>
      <c r="B294" s="7">
        <v>0.5</v>
      </c>
      <c r="C294" s="8">
        <v>35.47</v>
      </c>
      <c r="D294" s="8">
        <v>64.47</v>
      </c>
      <c r="E294" s="8">
        <v>18.420000000000002</v>
      </c>
      <c r="F294" s="7">
        <v>0</v>
      </c>
      <c r="G294" s="7">
        <v>0</v>
      </c>
      <c r="H294" s="7">
        <v>0</v>
      </c>
      <c r="I294" s="7">
        <v>0</v>
      </c>
      <c r="J294" s="9">
        <f t="shared" si="4"/>
        <v>99.94</v>
      </c>
      <c r="K294" s="7">
        <v>2758847</v>
      </c>
      <c r="L294" s="7" t="s">
        <v>2190</v>
      </c>
      <c r="M294" s="7">
        <v>5477</v>
      </c>
      <c r="N294" s="7" t="s">
        <v>2191</v>
      </c>
      <c r="O294" s="7" t="s">
        <v>288</v>
      </c>
      <c r="P294" s="7" t="s">
        <v>41</v>
      </c>
      <c r="Q294" s="7" t="s">
        <v>42</v>
      </c>
      <c r="R294" s="7" t="s">
        <v>278</v>
      </c>
      <c r="S294" s="30" t="s">
        <v>44</v>
      </c>
      <c r="T294" s="7">
        <v>18431</v>
      </c>
      <c r="U294" s="10">
        <v>44999</v>
      </c>
      <c r="V294" s="10">
        <v>44991</v>
      </c>
      <c r="W294" s="7" t="s">
        <v>1693</v>
      </c>
      <c r="X294" s="7" t="s">
        <v>74</v>
      </c>
      <c r="Y294" s="7" t="s">
        <v>75</v>
      </c>
      <c r="Z294" s="10">
        <v>44614</v>
      </c>
      <c r="AA294" s="10">
        <v>44634</v>
      </c>
      <c r="AB294" s="7" t="s">
        <v>74</v>
      </c>
      <c r="AC294" s="7" t="s">
        <v>48</v>
      </c>
      <c r="AD294" s="7" t="s">
        <v>2192</v>
      </c>
      <c r="AE294" s="7">
        <v>42</v>
      </c>
      <c r="AF294" s="7" t="s">
        <v>2193</v>
      </c>
      <c r="AG294" s="7" t="s">
        <v>51</v>
      </c>
      <c r="AH294" s="11" t="s">
        <v>52</v>
      </c>
      <c r="AI294" s="12">
        <v>1</v>
      </c>
      <c r="AJ294" s="13">
        <v>74.7</v>
      </c>
      <c r="AK294" s="13">
        <v>76.8</v>
      </c>
      <c r="AL294" s="13">
        <v>30.81</v>
      </c>
    </row>
    <row r="295" spans="1:40" x14ac:dyDescent="0.25">
      <c r="A295" s="7">
        <v>2021</v>
      </c>
      <c r="B295" s="7">
        <v>0.4</v>
      </c>
      <c r="C295" s="8">
        <v>35.47</v>
      </c>
      <c r="D295" s="8">
        <v>64.47</v>
      </c>
      <c r="E295" s="8">
        <v>18.420000000000002</v>
      </c>
      <c r="F295" s="7">
        <v>0</v>
      </c>
      <c r="G295" s="7">
        <v>0</v>
      </c>
      <c r="H295" s="7">
        <v>0</v>
      </c>
      <c r="I295" s="7">
        <v>0</v>
      </c>
      <c r="J295" s="9">
        <f t="shared" si="4"/>
        <v>99.94</v>
      </c>
      <c r="K295" s="7">
        <v>7521891</v>
      </c>
      <c r="L295" s="7" t="s">
        <v>1371</v>
      </c>
      <c r="M295" s="7">
        <v>8879</v>
      </c>
      <c r="N295" s="7" t="s">
        <v>1372</v>
      </c>
      <c r="O295" s="7" t="s">
        <v>284</v>
      </c>
      <c r="P295" s="7" t="s">
        <v>277</v>
      </c>
      <c r="Q295" s="7" t="s">
        <v>42</v>
      </c>
      <c r="R295" s="7" t="s">
        <v>139</v>
      </c>
      <c r="S295" s="30" t="s">
        <v>60</v>
      </c>
      <c r="T295" s="7">
        <v>18368</v>
      </c>
      <c r="U295" s="10">
        <v>45002</v>
      </c>
      <c r="V295" s="10">
        <v>45001</v>
      </c>
      <c r="W295" s="7" t="s">
        <v>1373</v>
      </c>
      <c r="X295" s="7" t="s">
        <v>74</v>
      </c>
      <c r="Y295" s="7" t="s">
        <v>75</v>
      </c>
      <c r="Z295" s="10">
        <v>44494</v>
      </c>
      <c r="AA295" s="10">
        <v>44558</v>
      </c>
      <c r="AB295" s="7" t="s">
        <v>74</v>
      </c>
      <c r="AC295" s="7" t="s">
        <v>48</v>
      </c>
      <c r="AD295" s="7" t="s">
        <v>1374</v>
      </c>
      <c r="AE295" s="7">
        <v>42</v>
      </c>
      <c r="AF295" s="7" t="s">
        <v>1375</v>
      </c>
      <c r="AG295" s="7" t="s">
        <v>51</v>
      </c>
      <c r="AH295" s="11" t="s">
        <v>52</v>
      </c>
      <c r="AI295" s="12">
        <v>1</v>
      </c>
      <c r="AJ295" s="13">
        <v>38.130000000000003</v>
      </c>
      <c r="AK295" s="13">
        <v>64.39</v>
      </c>
      <c r="AL295" s="13">
        <v>18.399999999999999</v>
      </c>
      <c r="AN295" s="38"/>
    </row>
    <row r="296" spans="1:40" s="26" customFormat="1" x14ac:dyDescent="0.25">
      <c r="A296" s="19">
        <v>2021</v>
      </c>
      <c r="B296" s="19">
        <v>0.4</v>
      </c>
      <c r="C296" s="20">
        <v>35.47</v>
      </c>
      <c r="D296" s="20">
        <v>64.47</v>
      </c>
      <c r="E296" s="20">
        <v>18.420000000000002</v>
      </c>
      <c r="F296" s="19">
        <v>0</v>
      </c>
      <c r="G296" s="19">
        <v>0</v>
      </c>
      <c r="H296" s="19">
        <v>0</v>
      </c>
      <c r="I296" s="19">
        <v>0</v>
      </c>
      <c r="J296" s="21">
        <f t="shared" si="4"/>
        <v>99.94</v>
      </c>
      <c r="K296" s="19">
        <v>7686197</v>
      </c>
      <c r="L296" s="19" t="s">
        <v>1512</v>
      </c>
      <c r="M296" s="19">
        <v>8568</v>
      </c>
      <c r="N296" s="19">
        <v>56696302</v>
      </c>
      <c r="O296" s="19" t="s">
        <v>288</v>
      </c>
      <c r="P296" s="19" t="s">
        <v>41</v>
      </c>
      <c r="Q296" s="19" t="s">
        <v>42</v>
      </c>
      <c r="R296" s="19" t="s">
        <v>278</v>
      </c>
      <c r="S296" s="31" t="s">
        <v>845</v>
      </c>
      <c r="T296" s="19">
        <v>18266</v>
      </c>
      <c r="U296" s="22">
        <v>45016</v>
      </c>
      <c r="V296" s="22">
        <v>45014</v>
      </c>
      <c r="W296" s="19" t="s">
        <v>197</v>
      </c>
      <c r="X296" s="19" t="s">
        <v>74</v>
      </c>
      <c r="Y296" s="19" t="s">
        <v>75</v>
      </c>
      <c r="Z296" s="22">
        <v>44412</v>
      </c>
      <c r="AA296" s="22">
        <v>44443</v>
      </c>
      <c r="AB296" s="19" t="s">
        <v>74</v>
      </c>
      <c r="AC296" s="19" t="s">
        <v>48</v>
      </c>
      <c r="AD296" s="19" t="s">
        <v>1513</v>
      </c>
      <c r="AE296" s="19">
        <v>42</v>
      </c>
      <c r="AF296" s="19" t="s">
        <v>1514</v>
      </c>
      <c r="AG296" s="19" t="s">
        <v>51</v>
      </c>
      <c r="AH296" s="23" t="s">
        <v>52</v>
      </c>
      <c r="AI296" s="24">
        <v>1</v>
      </c>
      <c r="AJ296" s="25">
        <v>64.900000000000006</v>
      </c>
      <c r="AK296" s="25">
        <v>83.06</v>
      </c>
      <c r="AL296" s="25">
        <v>37.07</v>
      </c>
      <c r="AM296" s="33" t="s">
        <v>2636</v>
      </c>
      <c r="AN296" s="27" t="s">
        <v>2638</v>
      </c>
    </row>
    <row r="297" spans="1:40" x14ac:dyDescent="0.25">
      <c r="A297" s="7">
        <v>2021</v>
      </c>
      <c r="B297" s="7">
        <v>0.4</v>
      </c>
      <c r="C297" s="8">
        <v>35.47</v>
      </c>
      <c r="D297" s="8">
        <v>64.47</v>
      </c>
      <c r="E297" s="8">
        <v>18.420000000000002</v>
      </c>
      <c r="F297" s="7">
        <v>11.8750082904</v>
      </c>
      <c r="G297" s="7">
        <v>0</v>
      </c>
      <c r="H297" s="7">
        <v>0</v>
      </c>
      <c r="I297" s="7">
        <v>0</v>
      </c>
      <c r="J297" s="9">
        <f t="shared" si="4"/>
        <v>99.94</v>
      </c>
      <c r="K297" s="7">
        <v>7299706</v>
      </c>
      <c r="L297" s="7" t="s">
        <v>1008</v>
      </c>
      <c r="M297" s="7" t="s">
        <v>1009</v>
      </c>
      <c r="N297" s="7">
        <v>47600803</v>
      </c>
      <c r="O297" s="7" t="s">
        <v>385</v>
      </c>
      <c r="P297" s="7" t="s">
        <v>277</v>
      </c>
      <c r="Q297" s="7" t="s">
        <v>42</v>
      </c>
      <c r="R297" s="7" t="s">
        <v>139</v>
      </c>
      <c r="S297" s="30" t="s">
        <v>60</v>
      </c>
      <c r="T297" s="7">
        <v>18236</v>
      </c>
      <c r="U297" s="10">
        <v>44984</v>
      </c>
      <c r="V297" s="10">
        <v>44972</v>
      </c>
      <c r="W297" s="7" t="s">
        <v>123</v>
      </c>
      <c r="X297" s="7" t="s">
        <v>124</v>
      </c>
      <c r="Y297" s="7" t="s">
        <v>75</v>
      </c>
      <c r="Z297" s="10">
        <v>44472</v>
      </c>
      <c r="AA297" s="10">
        <v>44573</v>
      </c>
      <c r="AB297" s="7" t="s">
        <v>124</v>
      </c>
      <c r="AC297" s="7" t="s">
        <v>48</v>
      </c>
      <c r="AD297" s="7" t="s">
        <v>1010</v>
      </c>
      <c r="AE297" s="7">
        <v>42</v>
      </c>
      <c r="AF297" s="7" t="s">
        <v>1011</v>
      </c>
      <c r="AG297" s="7" t="s">
        <v>51</v>
      </c>
      <c r="AH297" s="11" t="s">
        <v>52</v>
      </c>
      <c r="AI297" s="12">
        <v>1</v>
      </c>
      <c r="AJ297" s="13">
        <v>41.1046238124</v>
      </c>
      <c r="AK297" s="13">
        <v>50.216937371999997</v>
      </c>
      <c r="AL297" s="13">
        <v>14.347696392</v>
      </c>
      <c r="AN297" s="38"/>
    </row>
    <row r="298" spans="1:40" x14ac:dyDescent="0.25">
      <c r="A298" s="7">
        <v>2022</v>
      </c>
      <c r="B298" s="7">
        <v>0.7</v>
      </c>
      <c r="C298" s="8">
        <v>35.47</v>
      </c>
      <c r="D298" s="8">
        <v>64.47</v>
      </c>
      <c r="E298" s="8">
        <v>18.420000000000002</v>
      </c>
      <c r="F298" s="7">
        <v>0</v>
      </c>
      <c r="G298" s="7">
        <v>0</v>
      </c>
      <c r="H298" s="7">
        <v>0</v>
      </c>
      <c r="I298" s="7">
        <v>0</v>
      </c>
      <c r="J298" s="9">
        <f t="shared" si="4"/>
        <v>99.94</v>
      </c>
      <c r="K298" s="7">
        <v>3191793</v>
      </c>
      <c r="L298" s="7" t="s">
        <v>2421</v>
      </c>
      <c r="M298" s="7">
        <v>2741</v>
      </c>
      <c r="N298" s="7" t="s">
        <v>2422</v>
      </c>
      <c r="O298" s="7" t="s">
        <v>284</v>
      </c>
      <c r="P298" s="7" t="s">
        <v>277</v>
      </c>
      <c r="Q298" s="7" t="s">
        <v>42</v>
      </c>
      <c r="R298" s="7" t="s">
        <v>139</v>
      </c>
      <c r="S298" s="30" t="s">
        <v>60</v>
      </c>
      <c r="T298" s="7">
        <v>18234</v>
      </c>
      <c r="U298" s="10">
        <v>45043</v>
      </c>
      <c r="V298" s="10">
        <v>45033</v>
      </c>
      <c r="W298" s="7" t="s">
        <v>289</v>
      </c>
      <c r="X298" s="7" t="s">
        <v>74</v>
      </c>
      <c r="Y298" s="7" t="s">
        <v>75</v>
      </c>
      <c r="Z298" s="10">
        <v>44520</v>
      </c>
      <c r="AA298" s="10">
        <v>44572</v>
      </c>
      <c r="AB298" s="7" t="s">
        <v>74</v>
      </c>
      <c r="AC298" s="7" t="s">
        <v>48</v>
      </c>
      <c r="AD298" s="7" t="s">
        <v>2423</v>
      </c>
      <c r="AE298" s="7">
        <v>42</v>
      </c>
      <c r="AF298" s="7" t="s">
        <v>2424</v>
      </c>
      <c r="AG298" s="7" t="s">
        <v>51</v>
      </c>
      <c r="AH298" s="11" t="s">
        <v>52</v>
      </c>
      <c r="AI298" s="12">
        <v>1</v>
      </c>
      <c r="AJ298" s="13">
        <v>91.14</v>
      </c>
      <c r="AK298" s="13">
        <v>78.73</v>
      </c>
      <c r="AL298" s="13">
        <v>32.74</v>
      </c>
      <c r="AN298" s="38"/>
    </row>
    <row r="299" spans="1:40" x14ac:dyDescent="0.25">
      <c r="A299" s="7">
        <v>2021</v>
      </c>
      <c r="B299" s="7">
        <v>0.6</v>
      </c>
      <c r="C299" s="8">
        <v>70.94</v>
      </c>
      <c r="D299" s="8">
        <v>128.94</v>
      </c>
      <c r="E299" s="8">
        <v>36.840000000000003</v>
      </c>
      <c r="F299" s="7">
        <v>8.4559827672000001</v>
      </c>
      <c r="G299" s="7">
        <v>0</v>
      </c>
      <c r="H299" s="7">
        <v>0</v>
      </c>
      <c r="I299" s="7">
        <v>0</v>
      </c>
      <c r="J299" s="9">
        <f t="shared" si="4"/>
        <v>199.88</v>
      </c>
      <c r="K299" s="7">
        <v>7854276</v>
      </c>
      <c r="L299" s="7" t="s">
        <v>1341</v>
      </c>
      <c r="M299" s="7" t="s">
        <v>1342</v>
      </c>
      <c r="N299" s="7">
        <v>13540507</v>
      </c>
      <c r="O299" s="7" t="s">
        <v>121</v>
      </c>
      <c r="P299" s="7" t="s">
        <v>45</v>
      </c>
      <c r="Q299" s="7">
        <v>1700</v>
      </c>
      <c r="R299" s="7" t="s">
        <v>45</v>
      </c>
      <c r="S299" s="30" t="s">
        <v>60</v>
      </c>
      <c r="T299" s="7">
        <v>18233</v>
      </c>
      <c r="U299" s="10">
        <v>45034</v>
      </c>
      <c r="V299" s="10">
        <v>45031</v>
      </c>
      <c r="W299" s="7" t="s">
        <v>123</v>
      </c>
      <c r="X299" s="7" t="s">
        <v>124</v>
      </c>
      <c r="Y299" s="7" t="s">
        <v>75</v>
      </c>
      <c r="Z299" s="10">
        <v>44419</v>
      </c>
      <c r="AA299" s="10">
        <v>44434</v>
      </c>
      <c r="AB299" s="7" t="s">
        <v>124</v>
      </c>
      <c r="AC299" s="7" t="s">
        <v>125</v>
      </c>
      <c r="AD299" s="7" t="s">
        <v>1343</v>
      </c>
      <c r="AE299" s="7">
        <v>42</v>
      </c>
      <c r="AF299" s="7" t="s">
        <v>1344</v>
      </c>
      <c r="AG299" s="7" t="s">
        <v>51</v>
      </c>
      <c r="AH299" s="11" t="s">
        <v>52</v>
      </c>
      <c r="AI299" s="12">
        <v>2</v>
      </c>
      <c r="AJ299" s="13">
        <v>55.002046753800002</v>
      </c>
      <c r="AK299" s="13">
        <v>10.0662827346</v>
      </c>
      <c r="AL299" s="13">
        <v>2.8771710318000001</v>
      </c>
      <c r="AN299" s="38"/>
    </row>
    <row r="300" spans="1:40" s="26" customFormat="1" x14ac:dyDescent="0.25">
      <c r="A300" s="19">
        <v>2021</v>
      </c>
      <c r="B300" s="19">
        <v>0.5</v>
      </c>
      <c r="C300" s="20">
        <v>35.47</v>
      </c>
      <c r="D300" s="20">
        <v>64.47</v>
      </c>
      <c r="E300" s="20">
        <v>18.420000000000002</v>
      </c>
      <c r="F300" s="19">
        <v>0</v>
      </c>
      <c r="G300" s="19">
        <v>0</v>
      </c>
      <c r="H300" s="19">
        <v>0</v>
      </c>
      <c r="I300" s="19">
        <v>0</v>
      </c>
      <c r="J300" s="21">
        <f t="shared" si="4"/>
        <v>99.94</v>
      </c>
      <c r="K300" s="19">
        <v>7252497</v>
      </c>
      <c r="L300" s="19" t="s">
        <v>1223</v>
      </c>
      <c r="M300" s="19">
        <v>8163</v>
      </c>
      <c r="N300" s="19" t="s">
        <v>1224</v>
      </c>
      <c r="O300" s="19" t="s">
        <v>869</v>
      </c>
      <c r="P300" s="19" t="s">
        <v>870</v>
      </c>
      <c r="Q300" s="19" t="s">
        <v>42</v>
      </c>
      <c r="R300" s="19" t="s">
        <v>871</v>
      </c>
      <c r="S300" s="31" t="s">
        <v>243</v>
      </c>
      <c r="T300" s="19">
        <v>18142</v>
      </c>
      <c r="U300" s="22">
        <v>44980</v>
      </c>
      <c r="V300" s="22">
        <v>44977</v>
      </c>
      <c r="W300" s="19" t="s">
        <v>151</v>
      </c>
      <c r="X300" s="19" t="s">
        <v>74</v>
      </c>
      <c r="Y300" s="19" t="s">
        <v>75</v>
      </c>
      <c r="Z300" s="22">
        <v>44480</v>
      </c>
      <c r="AA300" s="22">
        <v>44498</v>
      </c>
      <c r="AB300" s="19" t="s">
        <v>74</v>
      </c>
      <c r="AC300" s="19" t="s">
        <v>48</v>
      </c>
      <c r="AD300" s="19" t="s">
        <v>1225</v>
      </c>
      <c r="AE300" s="19">
        <v>42</v>
      </c>
      <c r="AF300" s="19" t="s">
        <v>1226</v>
      </c>
      <c r="AG300" s="19" t="s">
        <v>51</v>
      </c>
      <c r="AH300" s="23" t="s">
        <v>52</v>
      </c>
      <c r="AI300" s="24">
        <v>1</v>
      </c>
      <c r="AJ300" s="25">
        <v>65</v>
      </c>
      <c r="AK300" s="25">
        <v>75.88</v>
      </c>
      <c r="AL300" s="25">
        <v>29.89</v>
      </c>
      <c r="AM300" s="33" t="s">
        <v>2636</v>
      </c>
      <c r="AN300" s="27" t="s">
        <v>2639</v>
      </c>
    </row>
    <row r="301" spans="1:40" s="26" customFormat="1" x14ac:dyDescent="0.25">
      <c r="A301" s="19">
        <v>2022</v>
      </c>
      <c r="B301" s="19">
        <v>0.4</v>
      </c>
      <c r="C301" s="20">
        <v>35.47</v>
      </c>
      <c r="D301" s="20">
        <v>64.47</v>
      </c>
      <c r="E301" s="20">
        <v>18.420000000000002</v>
      </c>
      <c r="F301" s="19">
        <v>0</v>
      </c>
      <c r="G301" s="19">
        <v>0</v>
      </c>
      <c r="H301" s="19">
        <v>0</v>
      </c>
      <c r="I301" s="19">
        <v>0</v>
      </c>
      <c r="J301" s="21">
        <f t="shared" si="4"/>
        <v>99.94</v>
      </c>
      <c r="K301" s="19">
        <v>2744468</v>
      </c>
      <c r="L301" s="19" t="s">
        <v>2532</v>
      </c>
      <c r="M301" s="19">
        <v>6004</v>
      </c>
      <c r="N301" s="19">
        <v>66357901</v>
      </c>
      <c r="O301" s="19" t="s">
        <v>288</v>
      </c>
      <c r="P301" s="19" t="s">
        <v>41</v>
      </c>
      <c r="Q301" s="19" t="s">
        <v>42</v>
      </c>
      <c r="R301" s="19" t="s">
        <v>278</v>
      </c>
      <c r="S301" s="31" t="s">
        <v>845</v>
      </c>
      <c r="T301" s="19">
        <v>18061</v>
      </c>
      <c r="U301" s="22">
        <v>44998</v>
      </c>
      <c r="V301" s="22">
        <v>44996</v>
      </c>
      <c r="W301" s="19" t="s">
        <v>209</v>
      </c>
      <c r="X301" s="19" t="s">
        <v>74</v>
      </c>
      <c r="Y301" s="19" t="s">
        <v>75</v>
      </c>
      <c r="Z301" s="22">
        <v>44531</v>
      </c>
      <c r="AA301" s="22">
        <v>44554</v>
      </c>
      <c r="AB301" s="19" t="s">
        <v>74</v>
      </c>
      <c r="AC301" s="19" t="s">
        <v>48</v>
      </c>
      <c r="AD301" s="19" t="s">
        <v>2533</v>
      </c>
      <c r="AE301" s="19">
        <v>42</v>
      </c>
      <c r="AF301" s="19" t="s">
        <v>2534</v>
      </c>
      <c r="AG301" s="19" t="s">
        <v>51</v>
      </c>
      <c r="AH301" s="23" t="s">
        <v>52</v>
      </c>
      <c r="AI301" s="24">
        <v>1</v>
      </c>
      <c r="AJ301" s="25">
        <v>81.2</v>
      </c>
      <c r="AK301" s="25">
        <v>88.53</v>
      </c>
      <c r="AL301" s="25">
        <v>42.54</v>
      </c>
      <c r="AM301" s="33" t="s">
        <v>2636</v>
      </c>
      <c r="AN301" s="27" t="s">
        <v>2638</v>
      </c>
    </row>
    <row r="302" spans="1:40" x14ac:dyDescent="0.25">
      <c r="A302" s="7">
        <v>2020</v>
      </c>
      <c r="B302" s="7">
        <v>0.4</v>
      </c>
      <c r="C302" s="8">
        <v>35.47</v>
      </c>
      <c r="D302" s="8">
        <v>64.47</v>
      </c>
      <c r="E302" s="8">
        <v>18.420000000000002</v>
      </c>
      <c r="F302" s="7">
        <v>0</v>
      </c>
      <c r="G302" s="7">
        <v>0</v>
      </c>
      <c r="H302" s="7">
        <v>0</v>
      </c>
      <c r="I302" s="7">
        <v>0</v>
      </c>
      <c r="J302" s="9">
        <f t="shared" si="4"/>
        <v>99.94</v>
      </c>
      <c r="K302" s="7">
        <v>10813326</v>
      </c>
      <c r="L302" s="7" t="s">
        <v>565</v>
      </c>
      <c r="M302" s="7" t="s">
        <v>566</v>
      </c>
      <c r="N302" s="7" t="s">
        <v>567</v>
      </c>
      <c r="O302" s="7" t="s">
        <v>276</v>
      </c>
      <c r="P302" s="7" t="s">
        <v>277</v>
      </c>
      <c r="Q302" s="7" t="s">
        <v>42</v>
      </c>
      <c r="R302" s="7" t="s">
        <v>278</v>
      </c>
      <c r="S302" s="30" t="s">
        <v>60</v>
      </c>
      <c r="T302" s="7">
        <v>17965</v>
      </c>
      <c r="U302" s="10">
        <v>44998</v>
      </c>
      <c r="V302" s="10">
        <v>44992</v>
      </c>
      <c r="W302" s="7" t="s">
        <v>45</v>
      </c>
      <c r="X302" s="7" t="s">
        <v>87</v>
      </c>
      <c r="Y302" s="7" t="s">
        <v>56</v>
      </c>
      <c r="Z302" s="10">
        <v>43769</v>
      </c>
      <c r="AA302" s="10">
        <v>43829</v>
      </c>
      <c r="AB302" s="7" t="s">
        <v>87</v>
      </c>
      <c r="AC302" s="7" t="s">
        <v>48</v>
      </c>
      <c r="AD302" s="7" t="s">
        <v>568</v>
      </c>
      <c r="AE302" s="7">
        <v>42</v>
      </c>
      <c r="AF302" s="7" t="s">
        <v>569</v>
      </c>
      <c r="AG302" s="7" t="s">
        <v>51</v>
      </c>
      <c r="AH302" s="11" t="s">
        <v>52</v>
      </c>
      <c r="AI302" s="12">
        <v>1</v>
      </c>
      <c r="AJ302" s="13">
        <v>18.940000000000001</v>
      </c>
      <c r="AK302" s="13">
        <v>15.49</v>
      </c>
      <c r="AL302" s="13">
        <v>5.23</v>
      </c>
      <c r="AN302" s="38"/>
    </row>
    <row r="303" spans="1:40" s="26" customFormat="1" x14ac:dyDescent="0.25">
      <c r="A303" s="19">
        <v>2021</v>
      </c>
      <c r="B303" s="19">
        <v>0.4</v>
      </c>
      <c r="C303" s="20">
        <v>35.47</v>
      </c>
      <c r="D303" s="20">
        <v>64.47</v>
      </c>
      <c r="E303" s="20">
        <v>18.420000000000002</v>
      </c>
      <c r="F303" s="19">
        <v>0</v>
      </c>
      <c r="G303" s="19">
        <v>0</v>
      </c>
      <c r="H303" s="19">
        <v>0</v>
      </c>
      <c r="I303" s="19">
        <v>0</v>
      </c>
      <c r="J303" s="21">
        <f t="shared" si="4"/>
        <v>99.94</v>
      </c>
      <c r="K303" s="19">
        <v>7704894</v>
      </c>
      <c r="L303" s="19" t="s">
        <v>1168</v>
      </c>
      <c r="M303" s="19">
        <v>993</v>
      </c>
      <c r="N303" s="19">
        <v>397541</v>
      </c>
      <c r="O303" s="19" t="s">
        <v>288</v>
      </c>
      <c r="P303" s="19" t="s">
        <v>41</v>
      </c>
      <c r="Q303" s="19" t="s">
        <v>42</v>
      </c>
      <c r="R303" s="19" t="s">
        <v>278</v>
      </c>
      <c r="S303" s="31" t="s">
        <v>845</v>
      </c>
      <c r="T303" s="19">
        <v>17824</v>
      </c>
      <c r="U303" s="22">
        <v>45019</v>
      </c>
      <c r="V303" s="22">
        <v>45016</v>
      </c>
      <c r="W303" s="19" t="s">
        <v>878</v>
      </c>
      <c r="X303" s="19" t="s">
        <v>879</v>
      </c>
      <c r="Y303" s="19" t="s">
        <v>504</v>
      </c>
      <c r="Z303" s="22">
        <v>44482</v>
      </c>
      <c r="AA303" s="22">
        <v>44624</v>
      </c>
      <c r="AB303" s="19" t="s">
        <v>879</v>
      </c>
      <c r="AC303" s="19" t="s">
        <v>48</v>
      </c>
      <c r="AD303" s="19" t="s">
        <v>1169</v>
      </c>
      <c r="AE303" s="19">
        <v>42</v>
      </c>
      <c r="AF303" s="19" t="s">
        <v>1170</v>
      </c>
      <c r="AG303" s="19" t="s">
        <v>51</v>
      </c>
      <c r="AH303" s="23" t="s">
        <v>507</v>
      </c>
      <c r="AI303" s="24">
        <v>1</v>
      </c>
      <c r="AJ303" s="25">
        <v>2.5996800000000002</v>
      </c>
      <c r="AK303" s="25">
        <v>18.6881419712</v>
      </c>
      <c r="AL303" s="25">
        <v>0.88991162560000003</v>
      </c>
      <c r="AM303" s="33" t="s">
        <v>2636</v>
      </c>
      <c r="AN303" s="27" t="s">
        <v>2638</v>
      </c>
    </row>
    <row r="304" spans="1:40" s="26" customFormat="1" x14ac:dyDescent="0.25">
      <c r="A304" s="19">
        <v>2021</v>
      </c>
      <c r="B304" s="19">
        <v>0.4</v>
      </c>
      <c r="C304" s="20">
        <v>35.47</v>
      </c>
      <c r="D304" s="20">
        <v>64.47</v>
      </c>
      <c r="E304" s="20">
        <v>18.420000000000002</v>
      </c>
      <c r="F304" s="19">
        <v>0</v>
      </c>
      <c r="G304" s="19">
        <v>0</v>
      </c>
      <c r="H304" s="19">
        <v>0</v>
      </c>
      <c r="I304" s="19">
        <v>0</v>
      </c>
      <c r="J304" s="21">
        <f t="shared" si="4"/>
        <v>99.94</v>
      </c>
      <c r="K304" s="19">
        <v>7211855</v>
      </c>
      <c r="L304" s="19" t="s">
        <v>1109</v>
      </c>
      <c r="M304" s="19">
        <v>1912</v>
      </c>
      <c r="N304" s="19" t="s">
        <v>1110</v>
      </c>
      <c r="O304" s="19" t="s">
        <v>288</v>
      </c>
      <c r="P304" s="19" t="s">
        <v>41</v>
      </c>
      <c r="Q304" s="19" t="s">
        <v>42</v>
      </c>
      <c r="R304" s="19" t="s">
        <v>278</v>
      </c>
      <c r="S304" s="31" t="s">
        <v>842</v>
      </c>
      <c r="T304" s="19">
        <v>17678</v>
      </c>
      <c r="U304" s="22">
        <v>44977</v>
      </c>
      <c r="V304" s="22">
        <v>44943</v>
      </c>
      <c r="W304" s="19" t="s">
        <v>184</v>
      </c>
      <c r="X304" s="19" t="s">
        <v>74</v>
      </c>
      <c r="Y304" s="19" t="s">
        <v>75</v>
      </c>
      <c r="Z304" s="22">
        <v>44232</v>
      </c>
      <c r="AA304" s="22">
        <v>44287</v>
      </c>
      <c r="AB304" s="19" t="s">
        <v>74</v>
      </c>
      <c r="AC304" s="19" t="s">
        <v>48</v>
      </c>
      <c r="AD304" s="19" t="s">
        <v>1111</v>
      </c>
      <c r="AE304" s="19">
        <v>42</v>
      </c>
      <c r="AF304" s="19" t="s">
        <v>1112</v>
      </c>
      <c r="AG304" s="19" t="s">
        <v>51</v>
      </c>
      <c r="AH304" s="23" t="s">
        <v>52</v>
      </c>
      <c r="AI304" s="24">
        <v>1</v>
      </c>
      <c r="AJ304" s="25">
        <v>64.459999999999994</v>
      </c>
      <c r="AK304" s="25">
        <v>82.6</v>
      </c>
      <c r="AL304" s="25">
        <v>36.61</v>
      </c>
      <c r="AM304" s="33" t="s">
        <v>2636</v>
      </c>
      <c r="AN304" s="27" t="s">
        <v>2640</v>
      </c>
    </row>
    <row r="305" spans="1:40" x14ac:dyDescent="0.25">
      <c r="A305" s="7">
        <v>2022</v>
      </c>
      <c r="B305" s="7">
        <v>0.4</v>
      </c>
      <c r="C305" s="8">
        <v>35.47</v>
      </c>
      <c r="D305" s="8">
        <v>64.47</v>
      </c>
      <c r="E305" s="8">
        <v>18.420000000000002</v>
      </c>
      <c r="F305" s="7">
        <v>0</v>
      </c>
      <c r="G305" s="7">
        <v>0</v>
      </c>
      <c r="H305" s="7">
        <v>0</v>
      </c>
      <c r="I305" s="7">
        <v>0</v>
      </c>
      <c r="J305" s="9">
        <f t="shared" si="4"/>
        <v>99.94</v>
      </c>
      <c r="K305" s="7">
        <v>3021553</v>
      </c>
      <c r="L305" s="7" t="s">
        <v>2429</v>
      </c>
      <c r="M305" s="7">
        <v>6256</v>
      </c>
      <c r="N305" s="7">
        <v>70841602</v>
      </c>
      <c r="O305" s="7" t="s">
        <v>284</v>
      </c>
      <c r="P305" s="7" t="s">
        <v>277</v>
      </c>
      <c r="Q305" s="7" t="s">
        <v>42</v>
      </c>
      <c r="R305" s="7" t="s">
        <v>139</v>
      </c>
      <c r="S305" s="30" t="s">
        <v>60</v>
      </c>
      <c r="T305" s="7">
        <v>17674</v>
      </c>
      <c r="U305" s="10">
        <v>45026</v>
      </c>
      <c r="V305" s="10">
        <v>45020</v>
      </c>
      <c r="W305" s="7" t="s">
        <v>289</v>
      </c>
      <c r="X305" s="7" t="s">
        <v>74</v>
      </c>
      <c r="Y305" s="7" t="s">
        <v>75</v>
      </c>
      <c r="Z305" s="10">
        <v>44516</v>
      </c>
      <c r="AA305" s="10">
        <v>44530</v>
      </c>
      <c r="AB305" s="7" t="s">
        <v>74</v>
      </c>
      <c r="AC305" s="7" t="s">
        <v>48</v>
      </c>
      <c r="AD305" s="7" t="s">
        <v>705</v>
      </c>
      <c r="AE305" s="7">
        <v>42</v>
      </c>
      <c r="AF305" s="7" t="s">
        <v>2430</v>
      </c>
      <c r="AG305" s="7" t="s">
        <v>51</v>
      </c>
      <c r="AH305" s="11" t="s">
        <v>52</v>
      </c>
      <c r="AI305" s="12">
        <v>1</v>
      </c>
      <c r="AJ305" s="13">
        <v>52.48</v>
      </c>
      <c r="AK305" s="13">
        <v>80.209999999999994</v>
      </c>
      <c r="AL305" s="13">
        <v>34.22</v>
      </c>
      <c r="AN305" s="38"/>
    </row>
    <row r="306" spans="1:40" x14ac:dyDescent="0.25">
      <c r="A306" s="7">
        <v>2021</v>
      </c>
      <c r="B306" s="7">
        <v>0.5</v>
      </c>
      <c r="C306" s="8">
        <v>35.47</v>
      </c>
      <c r="D306" s="8">
        <v>64.47</v>
      </c>
      <c r="E306" s="8">
        <v>18.420000000000002</v>
      </c>
      <c r="F306" s="7">
        <v>0</v>
      </c>
      <c r="G306" s="7">
        <v>0</v>
      </c>
      <c r="H306" s="7">
        <v>0</v>
      </c>
      <c r="I306" s="7">
        <v>0</v>
      </c>
      <c r="J306" s="9">
        <f t="shared" si="4"/>
        <v>99.94</v>
      </c>
      <c r="K306" s="7">
        <v>7777859</v>
      </c>
      <c r="L306" s="7" t="s">
        <v>1271</v>
      </c>
      <c r="M306" s="7">
        <v>1980</v>
      </c>
      <c r="N306" s="7">
        <v>92475904</v>
      </c>
      <c r="O306" s="7" t="s">
        <v>288</v>
      </c>
      <c r="P306" s="7" t="s">
        <v>41</v>
      </c>
      <c r="Q306" s="7" t="s">
        <v>42</v>
      </c>
      <c r="R306" s="7" t="s">
        <v>278</v>
      </c>
      <c r="S306" s="30" t="s">
        <v>44</v>
      </c>
      <c r="T306" s="7">
        <v>17615</v>
      </c>
      <c r="U306" s="10">
        <v>45027</v>
      </c>
      <c r="V306" s="10">
        <v>45026</v>
      </c>
      <c r="W306" s="7" t="s">
        <v>115</v>
      </c>
      <c r="X306" s="7" t="s">
        <v>74</v>
      </c>
      <c r="Y306" s="7" t="s">
        <v>75</v>
      </c>
      <c r="Z306" s="10">
        <v>44487</v>
      </c>
      <c r="AA306" s="10">
        <v>44502</v>
      </c>
      <c r="AB306" s="7" t="s">
        <v>74</v>
      </c>
      <c r="AC306" s="7" t="s">
        <v>48</v>
      </c>
      <c r="AD306" s="7" t="s">
        <v>1272</v>
      </c>
      <c r="AE306" s="7">
        <v>42</v>
      </c>
      <c r="AF306" s="7" t="s">
        <v>1273</v>
      </c>
      <c r="AG306" s="7" t="s">
        <v>51</v>
      </c>
      <c r="AH306" s="11" t="s">
        <v>52</v>
      </c>
      <c r="AI306" s="12">
        <v>1</v>
      </c>
      <c r="AJ306" s="13">
        <v>59.5</v>
      </c>
      <c r="AK306" s="13">
        <v>75.239999999999995</v>
      </c>
      <c r="AL306" s="13">
        <v>29.25</v>
      </c>
    </row>
    <row r="307" spans="1:40" s="26" customFormat="1" x14ac:dyDescent="0.25">
      <c r="A307" s="19">
        <v>2020</v>
      </c>
      <c r="B307" s="19">
        <v>0.5</v>
      </c>
      <c r="C307" s="20">
        <v>35.47</v>
      </c>
      <c r="D307" s="20">
        <v>64.47</v>
      </c>
      <c r="E307" s="20">
        <v>18.420000000000002</v>
      </c>
      <c r="F307" s="19">
        <v>0</v>
      </c>
      <c r="G307" s="19">
        <v>0</v>
      </c>
      <c r="H307" s="19">
        <v>0</v>
      </c>
      <c r="I307" s="19">
        <v>0</v>
      </c>
      <c r="J307" s="21">
        <f t="shared" si="4"/>
        <v>99.94</v>
      </c>
      <c r="K307" s="19">
        <v>11149575</v>
      </c>
      <c r="L307" s="19" t="s">
        <v>727</v>
      </c>
      <c r="M307" s="19">
        <v>20455</v>
      </c>
      <c r="N307" s="19">
        <v>30757701</v>
      </c>
      <c r="O307" s="19" t="s">
        <v>69</v>
      </c>
      <c r="P307" s="19" t="s">
        <v>70</v>
      </c>
      <c r="Q307" s="19" t="s">
        <v>42</v>
      </c>
      <c r="R307" s="19" t="s">
        <v>71</v>
      </c>
      <c r="S307" s="31" t="s">
        <v>243</v>
      </c>
      <c r="T307" s="19">
        <v>17597</v>
      </c>
      <c r="U307" s="22">
        <v>45040</v>
      </c>
      <c r="V307" s="22">
        <v>45035</v>
      </c>
      <c r="W307" s="19" t="s">
        <v>248</v>
      </c>
      <c r="X307" s="19" t="s">
        <v>74</v>
      </c>
      <c r="Y307" s="19" t="s">
        <v>75</v>
      </c>
      <c r="Z307" s="22">
        <v>44123</v>
      </c>
      <c r="AA307" s="22">
        <v>44141</v>
      </c>
      <c r="AB307" s="19" t="s">
        <v>74</v>
      </c>
      <c r="AC307" s="19" t="s">
        <v>48</v>
      </c>
      <c r="AD307" s="19" t="s">
        <v>728</v>
      </c>
      <c r="AE307" s="19">
        <v>42</v>
      </c>
      <c r="AF307" s="19" t="s">
        <v>729</v>
      </c>
      <c r="AG307" s="19" t="s">
        <v>51</v>
      </c>
      <c r="AH307" s="23" t="s">
        <v>52</v>
      </c>
      <c r="AI307" s="24">
        <v>1</v>
      </c>
      <c r="AJ307" s="25">
        <v>76.45</v>
      </c>
      <c r="AK307" s="25">
        <v>64.39</v>
      </c>
      <c r="AL307" s="25">
        <v>18.399999999999999</v>
      </c>
      <c r="AM307" s="33" t="s">
        <v>2636</v>
      </c>
      <c r="AN307" s="27" t="s">
        <v>2639</v>
      </c>
    </row>
    <row r="308" spans="1:40" x14ac:dyDescent="0.25">
      <c r="A308" s="7">
        <v>2020</v>
      </c>
      <c r="B308" s="7">
        <v>0.6</v>
      </c>
      <c r="C308" s="8">
        <v>35.47</v>
      </c>
      <c r="D308" s="8">
        <v>64.47</v>
      </c>
      <c r="E308" s="8">
        <v>18.420000000000002</v>
      </c>
      <c r="F308" s="7">
        <v>0</v>
      </c>
      <c r="G308" s="7">
        <v>0</v>
      </c>
      <c r="H308" s="7">
        <v>0</v>
      </c>
      <c r="I308" s="7">
        <v>0</v>
      </c>
      <c r="J308" s="9">
        <f t="shared" si="4"/>
        <v>99.94</v>
      </c>
      <c r="K308" s="7">
        <v>10843023</v>
      </c>
      <c r="L308" s="7" t="s">
        <v>309</v>
      </c>
      <c r="M308" s="7">
        <v>4991</v>
      </c>
      <c r="N308" s="7" t="s">
        <v>310</v>
      </c>
      <c r="O308" s="7" t="s">
        <v>284</v>
      </c>
      <c r="P308" s="7" t="s">
        <v>277</v>
      </c>
      <c r="Q308" s="7" t="s">
        <v>42</v>
      </c>
      <c r="R308" s="7" t="s">
        <v>139</v>
      </c>
      <c r="S308" s="30" t="s">
        <v>60</v>
      </c>
      <c r="T308" s="7">
        <v>17595</v>
      </c>
      <c r="U308" s="10">
        <v>45001</v>
      </c>
      <c r="V308" s="10">
        <v>44995</v>
      </c>
      <c r="W308" s="7" t="s">
        <v>130</v>
      </c>
      <c r="X308" s="7" t="s">
        <v>74</v>
      </c>
      <c r="Y308" s="7" t="s">
        <v>75</v>
      </c>
      <c r="Z308" s="10">
        <v>43661</v>
      </c>
      <c r="AA308" s="10">
        <v>44609</v>
      </c>
      <c r="AB308" s="7" t="s">
        <v>74</v>
      </c>
      <c r="AC308" s="7" t="s">
        <v>48</v>
      </c>
      <c r="AD308" s="7" t="s">
        <v>311</v>
      </c>
      <c r="AE308" s="7">
        <v>42</v>
      </c>
      <c r="AF308" s="7" t="s">
        <v>312</v>
      </c>
      <c r="AG308" s="7" t="s">
        <v>51</v>
      </c>
      <c r="AH308" s="11" t="s">
        <v>52</v>
      </c>
      <c r="AI308" s="12">
        <v>1</v>
      </c>
      <c r="AJ308" s="13">
        <v>78</v>
      </c>
      <c r="AK308" s="13">
        <v>77.86</v>
      </c>
      <c r="AL308" s="13">
        <v>31.87</v>
      </c>
      <c r="AN308" s="38"/>
    </row>
    <row r="309" spans="1:40" x14ac:dyDescent="0.25">
      <c r="A309" s="7">
        <v>2022</v>
      </c>
      <c r="B309" s="7">
        <v>0.6</v>
      </c>
      <c r="C309" s="8">
        <v>35.47</v>
      </c>
      <c r="D309" s="8">
        <v>64.47</v>
      </c>
      <c r="E309" s="8">
        <v>18.420000000000002</v>
      </c>
      <c r="F309" s="7">
        <v>0</v>
      </c>
      <c r="G309" s="7">
        <v>0</v>
      </c>
      <c r="H309" s="7">
        <v>0</v>
      </c>
      <c r="I309" s="7">
        <v>0</v>
      </c>
      <c r="J309" s="9">
        <f t="shared" si="4"/>
        <v>99.94</v>
      </c>
      <c r="K309" s="7">
        <v>3151517</v>
      </c>
      <c r="L309" s="7" t="s">
        <v>1949</v>
      </c>
      <c r="M309" s="7">
        <v>1765</v>
      </c>
      <c r="N309" s="7" t="s">
        <v>1950</v>
      </c>
      <c r="O309" s="7" t="s">
        <v>284</v>
      </c>
      <c r="P309" s="7" t="s">
        <v>277</v>
      </c>
      <c r="Q309" s="7" t="s">
        <v>42</v>
      </c>
      <c r="R309" s="7" t="s">
        <v>139</v>
      </c>
      <c r="S309" s="30" t="s">
        <v>60</v>
      </c>
      <c r="T309" s="7">
        <v>17554</v>
      </c>
      <c r="U309" s="10">
        <v>45040</v>
      </c>
      <c r="V309" s="10">
        <v>45037</v>
      </c>
      <c r="W309" s="7" t="s">
        <v>95</v>
      </c>
      <c r="X309" s="7" t="s">
        <v>74</v>
      </c>
      <c r="Y309" s="7" t="s">
        <v>75</v>
      </c>
      <c r="Z309" s="10">
        <v>44516</v>
      </c>
      <c r="AA309" s="10">
        <v>44564</v>
      </c>
      <c r="AB309" s="7" t="s">
        <v>74</v>
      </c>
      <c r="AC309" s="7" t="s">
        <v>48</v>
      </c>
      <c r="AD309" s="7" t="s">
        <v>1951</v>
      </c>
      <c r="AE309" s="7">
        <v>42</v>
      </c>
      <c r="AF309" s="7" t="s">
        <v>1952</v>
      </c>
      <c r="AG309" s="7" t="s">
        <v>51</v>
      </c>
      <c r="AH309" s="11" t="s">
        <v>52</v>
      </c>
      <c r="AI309" s="12">
        <v>1</v>
      </c>
      <c r="AJ309" s="13">
        <v>87.68</v>
      </c>
      <c r="AK309" s="13">
        <v>86</v>
      </c>
      <c r="AL309" s="13">
        <v>40.01</v>
      </c>
      <c r="AN309" s="38"/>
    </row>
    <row r="310" spans="1:40" s="26" customFormat="1" x14ac:dyDescent="0.25">
      <c r="A310" s="19">
        <v>2021</v>
      </c>
      <c r="B310" s="19">
        <v>0.9</v>
      </c>
      <c r="C310" s="20">
        <v>35.47</v>
      </c>
      <c r="D310" s="20">
        <v>64.47</v>
      </c>
      <c r="E310" s="20">
        <v>18.420000000000002</v>
      </c>
      <c r="F310" s="19">
        <v>0</v>
      </c>
      <c r="G310" s="19">
        <v>0</v>
      </c>
      <c r="H310" s="19">
        <v>0</v>
      </c>
      <c r="I310" s="19">
        <v>0</v>
      </c>
      <c r="J310" s="21">
        <f t="shared" si="4"/>
        <v>99.94</v>
      </c>
      <c r="K310" s="19">
        <v>7474144</v>
      </c>
      <c r="L310" s="19" t="s">
        <v>1530</v>
      </c>
      <c r="M310" s="19">
        <v>20360</v>
      </c>
      <c r="N310" s="19">
        <v>70388702</v>
      </c>
      <c r="O310" s="19" t="s">
        <v>288</v>
      </c>
      <c r="P310" s="19" t="s">
        <v>41</v>
      </c>
      <c r="Q310" s="19" t="s">
        <v>42</v>
      </c>
      <c r="R310" s="19" t="s">
        <v>278</v>
      </c>
      <c r="S310" s="31" t="s">
        <v>845</v>
      </c>
      <c r="T310" s="19">
        <v>17518</v>
      </c>
      <c r="U310" s="22">
        <v>44999</v>
      </c>
      <c r="V310" s="22">
        <v>44986</v>
      </c>
      <c r="W310" s="19" t="s">
        <v>205</v>
      </c>
      <c r="X310" s="19" t="s">
        <v>74</v>
      </c>
      <c r="Y310" s="19" t="s">
        <v>75</v>
      </c>
      <c r="Z310" s="22">
        <v>44421</v>
      </c>
      <c r="AA310" s="22">
        <v>44454</v>
      </c>
      <c r="AB310" s="19" t="s">
        <v>74</v>
      </c>
      <c r="AC310" s="19" t="s">
        <v>48</v>
      </c>
      <c r="AD310" s="19" t="s">
        <v>705</v>
      </c>
      <c r="AE310" s="19">
        <v>42</v>
      </c>
      <c r="AF310" s="19" t="s">
        <v>1531</v>
      </c>
      <c r="AG310" s="19" t="s">
        <v>51</v>
      </c>
      <c r="AH310" s="23" t="s">
        <v>52</v>
      </c>
      <c r="AI310" s="24">
        <v>1</v>
      </c>
      <c r="AJ310" s="25">
        <v>121.5</v>
      </c>
      <c r="AK310" s="25">
        <v>82.69</v>
      </c>
      <c r="AL310" s="25">
        <v>36.700000000000003</v>
      </c>
      <c r="AM310" s="33" t="s">
        <v>2636</v>
      </c>
      <c r="AN310" s="27" t="s">
        <v>2638</v>
      </c>
    </row>
    <row r="311" spans="1:40" x14ac:dyDescent="0.25">
      <c r="A311" s="7">
        <v>2021</v>
      </c>
      <c r="B311" s="7">
        <v>0.6</v>
      </c>
      <c r="C311" s="8">
        <v>35.47</v>
      </c>
      <c r="D311" s="8">
        <v>64.47</v>
      </c>
      <c r="E311" s="8">
        <v>18.420000000000002</v>
      </c>
      <c r="F311" s="7">
        <v>0</v>
      </c>
      <c r="G311" s="7">
        <v>0</v>
      </c>
      <c r="H311" s="7">
        <v>0</v>
      </c>
      <c r="I311" s="7">
        <v>0</v>
      </c>
      <c r="J311" s="9">
        <f t="shared" si="4"/>
        <v>99.94</v>
      </c>
      <c r="K311" s="7">
        <v>7875965</v>
      </c>
      <c r="L311" s="7" t="s">
        <v>1479</v>
      </c>
      <c r="M311" s="7">
        <v>3874</v>
      </c>
      <c r="N311" s="7" t="s">
        <v>1480</v>
      </c>
      <c r="O311" s="7" t="s">
        <v>284</v>
      </c>
      <c r="P311" s="7" t="s">
        <v>277</v>
      </c>
      <c r="Q311" s="7" t="s">
        <v>42</v>
      </c>
      <c r="R311" s="7" t="s">
        <v>139</v>
      </c>
      <c r="S311" s="30" t="s">
        <v>60</v>
      </c>
      <c r="T311" s="7">
        <v>17472</v>
      </c>
      <c r="U311" s="10">
        <v>45036</v>
      </c>
      <c r="V311" s="10">
        <v>45036</v>
      </c>
      <c r="W311" s="7" t="s">
        <v>826</v>
      </c>
      <c r="X311" s="7" t="s">
        <v>74</v>
      </c>
      <c r="Y311" s="7" t="s">
        <v>75</v>
      </c>
      <c r="Z311" s="10">
        <v>44481</v>
      </c>
      <c r="AA311" s="10">
        <v>44520</v>
      </c>
      <c r="AB311" s="7" t="s">
        <v>74</v>
      </c>
      <c r="AC311" s="7" t="s">
        <v>48</v>
      </c>
      <c r="AD311" s="7" t="s">
        <v>808</v>
      </c>
      <c r="AE311" s="7">
        <v>42</v>
      </c>
      <c r="AF311" s="7" t="s">
        <v>1481</v>
      </c>
      <c r="AG311" s="7" t="s">
        <v>51</v>
      </c>
      <c r="AH311" s="11" t="s">
        <v>52</v>
      </c>
      <c r="AI311" s="12">
        <v>1</v>
      </c>
      <c r="AJ311" s="13">
        <v>87.9</v>
      </c>
      <c r="AK311" s="13">
        <v>83.33</v>
      </c>
      <c r="AL311" s="13">
        <v>37.340000000000003</v>
      </c>
      <c r="AN311" s="38"/>
    </row>
    <row r="312" spans="1:40" s="26" customFormat="1" x14ac:dyDescent="0.25">
      <c r="A312" s="19">
        <v>2020</v>
      </c>
      <c r="B312" s="19">
        <v>0.5</v>
      </c>
      <c r="C312" s="20">
        <v>35.47</v>
      </c>
      <c r="D312" s="20">
        <v>64.47</v>
      </c>
      <c r="E312" s="20">
        <v>18.420000000000002</v>
      </c>
      <c r="F312" s="19">
        <v>0</v>
      </c>
      <c r="G312" s="19">
        <v>0</v>
      </c>
      <c r="H312" s="19">
        <v>0</v>
      </c>
      <c r="I312" s="19">
        <v>0</v>
      </c>
      <c r="J312" s="21">
        <f t="shared" si="4"/>
        <v>99.94</v>
      </c>
      <c r="K312" s="19">
        <v>10881132</v>
      </c>
      <c r="L312" s="19" t="s">
        <v>443</v>
      </c>
      <c r="M312" s="19">
        <v>4841</v>
      </c>
      <c r="N312" s="19" t="s">
        <v>444</v>
      </c>
      <c r="O312" s="19" t="s">
        <v>69</v>
      </c>
      <c r="P312" s="19" t="s">
        <v>70</v>
      </c>
      <c r="Q312" s="19" t="s">
        <v>42</v>
      </c>
      <c r="R312" s="19" t="s">
        <v>71</v>
      </c>
      <c r="S312" s="31" t="s">
        <v>243</v>
      </c>
      <c r="T312" s="19">
        <v>17302</v>
      </c>
      <c r="U312" s="22">
        <v>45006</v>
      </c>
      <c r="V312" s="22">
        <v>45005</v>
      </c>
      <c r="W312" s="19" t="s">
        <v>289</v>
      </c>
      <c r="X312" s="19" t="s">
        <v>74</v>
      </c>
      <c r="Y312" s="19" t="s">
        <v>75</v>
      </c>
      <c r="Z312" s="22">
        <v>44055</v>
      </c>
      <c r="AA312" s="22">
        <v>44088</v>
      </c>
      <c r="AB312" s="19" t="s">
        <v>74</v>
      </c>
      <c r="AC312" s="19" t="s">
        <v>48</v>
      </c>
      <c r="AD312" s="19" t="s">
        <v>445</v>
      </c>
      <c r="AE312" s="19">
        <v>42</v>
      </c>
      <c r="AF312" s="19" t="s">
        <v>446</v>
      </c>
      <c r="AG312" s="19" t="s">
        <v>51</v>
      </c>
      <c r="AH312" s="23" t="s">
        <v>52</v>
      </c>
      <c r="AI312" s="24">
        <v>1</v>
      </c>
      <c r="AJ312" s="25">
        <v>116.38</v>
      </c>
      <c r="AK312" s="25">
        <v>92.49</v>
      </c>
      <c r="AL312" s="25">
        <v>46.5</v>
      </c>
      <c r="AM312" s="33" t="s">
        <v>2636</v>
      </c>
      <c r="AN312" s="27" t="s">
        <v>2639</v>
      </c>
    </row>
    <row r="313" spans="1:40" s="26" customFormat="1" x14ac:dyDescent="0.25">
      <c r="A313" s="19">
        <v>2021</v>
      </c>
      <c r="B313" s="19">
        <v>0.9</v>
      </c>
      <c r="C313" s="20">
        <v>35.47</v>
      </c>
      <c r="D313" s="20">
        <v>64.47</v>
      </c>
      <c r="E313" s="20">
        <v>18.420000000000002</v>
      </c>
      <c r="F313" s="19">
        <v>0</v>
      </c>
      <c r="G313" s="19">
        <v>0</v>
      </c>
      <c r="H313" s="19">
        <v>0</v>
      </c>
      <c r="I313" s="19">
        <v>0</v>
      </c>
      <c r="J313" s="21">
        <f t="shared" si="4"/>
        <v>99.94</v>
      </c>
      <c r="K313" s="19">
        <v>7685823</v>
      </c>
      <c r="L313" s="19" t="s">
        <v>1243</v>
      </c>
      <c r="M313" s="19">
        <v>7873</v>
      </c>
      <c r="N313" s="19" t="s">
        <v>1244</v>
      </c>
      <c r="O313" s="19" t="s">
        <v>288</v>
      </c>
      <c r="P313" s="19" t="s">
        <v>41</v>
      </c>
      <c r="Q313" s="19" t="s">
        <v>42</v>
      </c>
      <c r="R313" s="19" t="s">
        <v>278</v>
      </c>
      <c r="S313" s="31" t="s">
        <v>842</v>
      </c>
      <c r="T313" s="19">
        <v>17279</v>
      </c>
      <c r="U313" s="22">
        <v>45016</v>
      </c>
      <c r="V313" s="22">
        <v>45013</v>
      </c>
      <c r="W313" s="19" t="s">
        <v>184</v>
      </c>
      <c r="X313" s="19" t="s">
        <v>74</v>
      </c>
      <c r="Y313" s="19" t="s">
        <v>75</v>
      </c>
      <c r="Z313" s="22">
        <v>44321</v>
      </c>
      <c r="AA313" s="22">
        <v>44395</v>
      </c>
      <c r="AB313" s="19" t="s">
        <v>74</v>
      </c>
      <c r="AC313" s="19" t="s">
        <v>48</v>
      </c>
      <c r="AD313" s="19" t="s">
        <v>1245</v>
      </c>
      <c r="AE313" s="19">
        <v>42</v>
      </c>
      <c r="AF313" s="19" t="s">
        <v>1246</v>
      </c>
      <c r="AG313" s="19" t="s">
        <v>51</v>
      </c>
      <c r="AH313" s="23" t="s">
        <v>52</v>
      </c>
      <c r="AI313" s="24">
        <v>1</v>
      </c>
      <c r="AJ313" s="25">
        <v>175.05</v>
      </c>
      <c r="AK313" s="25">
        <v>76.62</v>
      </c>
      <c r="AL313" s="25">
        <v>30.63</v>
      </c>
      <c r="AM313" s="33" t="s">
        <v>2636</v>
      </c>
      <c r="AN313" s="27" t="s">
        <v>2640</v>
      </c>
    </row>
    <row r="314" spans="1:40" s="26" customFormat="1" x14ac:dyDescent="0.25">
      <c r="A314" s="19">
        <v>2021</v>
      </c>
      <c r="B314" s="19">
        <v>0.6</v>
      </c>
      <c r="C314" s="20">
        <v>35.47</v>
      </c>
      <c r="D314" s="20">
        <v>64.47</v>
      </c>
      <c r="E314" s="20">
        <v>18.420000000000002</v>
      </c>
      <c r="F314" s="19">
        <v>0</v>
      </c>
      <c r="G314" s="19">
        <v>0</v>
      </c>
      <c r="H314" s="19">
        <v>0</v>
      </c>
      <c r="I314" s="19">
        <v>0</v>
      </c>
      <c r="J314" s="21">
        <f t="shared" si="4"/>
        <v>99.94</v>
      </c>
      <c r="K314" s="19">
        <v>7318887</v>
      </c>
      <c r="L314" s="19" t="s">
        <v>852</v>
      </c>
      <c r="M314" s="19">
        <v>4758</v>
      </c>
      <c r="N314" s="19" t="s">
        <v>853</v>
      </c>
      <c r="O314" s="19" t="s">
        <v>288</v>
      </c>
      <c r="P314" s="19" t="s">
        <v>41</v>
      </c>
      <c r="Q314" s="19" t="s">
        <v>42</v>
      </c>
      <c r="R314" s="19" t="s">
        <v>278</v>
      </c>
      <c r="S314" s="31" t="s">
        <v>842</v>
      </c>
      <c r="T314" s="19">
        <v>17278</v>
      </c>
      <c r="U314" s="22">
        <v>44985</v>
      </c>
      <c r="V314" s="22">
        <v>44984</v>
      </c>
      <c r="W314" s="19" t="s">
        <v>201</v>
      </c>
      <c r="X314" s="19" t="s">
        <v>74</v>
      </c>
      <c r="Y314" s="19" t="s">
        <v>75</v>
      </c>
      <c r="Z314" s="22">
        <v>44326</v>
      </c>
      <c r="AA314" s="22">
        <v>44383</v>
      </c>
      <c r="AB314" s="19" t="s">
        <v>74</v>
      </c>
      <c r="AC314" s="19" t="s">
        <v>48</v>
      </c>
      <c r="AD314" s="19" t="s">
        <v>854</v>
      </c>
      <c r="AE314" s="19">
        <v>42</v>
      </c>
      <c r="AF314" s="19" t="s">
        <v>855</v>
      </c>
      <c r="AG314" s="19" t="s">
        <v>51</v>
      </c>
      <c r="AH314" s="23" t="s">
        <v>52</v>
      </c>
      <c r="AI314" s="24">
        <v>1</v>
      </c>
      <c r="AJ314" s="25">
        <v>81</v>
      </c>
      <c r="AK314" s="25">
        <v>86.55</v>
      </c>
      <c r="AL314" s="25">
        <v>40.56</v>
      </c>
      <c r="AM314" s="33" t="s">
        <v>2636</v>
      </c>
      <c r="AN314" s="27" t="s">
        <v>2640</v>
      </c>
    </row>
    <row r="315" spans="1:40" s="26" customFormat="1" x14ac:dyDescent="0.25">
      <c r="A315" s="19">
        <v>2021</v>
      </c>
      <c r="B315" s="19">
        <v>1</v>
      </c>
      <c r="C315" s="20">
        <v>35.47</v>
      </c>
      <c r="D315" s="20">
        <v>64.47</v>
      </c>
      <c r="E315" s="20">
        <v>18.420000000000002</v>
      </c>
      <c r="F315" s="19">
        <v>0</v>
      </c>
      <c r="G315" s="19">
        <v>0</v>
      </c>
      <c r="H315" s="19">
        <v>0</v>
      </c>
      <c r="I315" s="19">
        <v>0</v>
      </c>
      <c r="J315" s="21">
        <f t="shared" si="4"/>
        <v>99.94</v>
      </c>
      <c r="K315" s="19">
        <v>7787692</v>
      </c>
      <c r="L315" s="19" t="s">
        <v>1324</v>
      </c>
      <c r="M315" s="19">
        <v>2222</v>
      </c>
      <c r="N315" s="19" t="s">
        <v>1325</v>
      </c>
      <c r="O315" s="19" t="s">
        <v>288</v>
      </c>
      <c r="P315" s="19" t="s">
        <v>41</v>
      </c>
      <c r="Q315" s="19" t="s">
        <v>42</v>
      </c>
      <c r="R315" s="19" t="s">
        <v>278</v>
      </c>
      <c r="S315" s="31" t="s">
        <v>845</v>
      </c>
      <c r="T315" s="19">
        <v>17233</v>
      </c>
      <c r="U315" s="22">
        <v>45028</v>
      </c>
      <c r="V315" s="22">
        <v>45021</v>
      </c>
      <c r="W315" s="19" t="s">
        <v>115</v>
      </c>
      <c r="X315" s="19" t="s">
        <v>74</v>
      </c>
      <c r="Y315" s="19" t="s">
        <v>75</v>
      </c>
      <c r="Z315" s="22">
        <v>44309</v>
      </c>
      <c r="AA315" s="22">
        <v>44347</v>
      </c>
      <c r="AB315" s="19" t="s">
        <v>74</v>
      </c>
      <c r="AC315" s="19" t="s">
        <v>48</v>
      </c>
      <c r="AD315" s="19" t="s">
        <v>1326</v>
      </c>
      <c r="AE315" s="19">
        <v>42</v>
      </c>
      <c r="AF315" s="19" t="s">
        <v>1327</v>
      </c>
      <c r="AG315" s="19" t="s">
        <v>51</v>
      </c>
      <c r="AH315" s="23" t="s">
        <v>52</v>
      </c>
      <c r="AI315" s="24">
        <v>1</v>
      </c>
      <c r="AJ315" s="25">
        <v>129.19999999999999</v>
      </c>
      <c r="AK315" s="25">
        <v>84.67</v>
      </c>
      <c r="AL315" s="25">
        <v>38.68</v>
      </c>
      <c r="AM315" s="33" t="s">
        <v>2636</v>
      </c>
      <c r="AN315" s="27" t="s">
        <v>2638</v>
      </c>
    </row>
    <row r="316" spans="1:40" x14ac:dyDescent="0.25">
      <c r="A316" s="7">
        <v>2022</v>
      </c>
      <c r="B316" s="7">
        <v>0.7</v>
      </c>
      <c r="C316" s="8">
        <v>35.47</v>
      </c>
      <c r="D316" s="8">
        <v>64.47</v>
      </c>
      <c r="E316" s="8">
        <v>18.420000000000002</v>
      </c>
      <c r="F316" s="7">
        <v>0</v>
      </c>
      <c r="G316" s="7">
        <v>0</v>
      </c>
      <c r="H316" s="7">
        <v>0</v>
      </c>
      <c r="I316" s="7">
        <v>0</v>
      </c>
      <c r="J316" s="9">
        <f t="shared" si="4"/>
        <v>99.94</v>
      </c>
      <c r="K316" s="7">
        <v>2370554</v>
      </c>
      <c r="L316" s="7" t="s">
        <v>2167</v>
      </c>
      <c r="M316" s="7">
        <v>1686</v>
      </c>
      <c r="N316" s="7" t="s">
        <v>2168</v>
      </c>
      <c r="O316" s="7" t="s">
        <v>288</v>
      </c>
      <c r="P316" s="7" t="s">
        <v>41</v>
      </c>
      <c r="Q316" s="7" t="s">
        <v>42</v>
      </c>
      <c r="R316" s="7" t="s">
        <v>278</v>
      </c>
      <c r="S316" s="30" t="s">
        <v>44</v>
      </c>
      <c r="T316" s="7">
        <v>17183</v>
      </c>
      <c r="U316" s="10">
        <v>44963</v>
      </c>
      <c r="V316" s="10">
        <v>44957</v>
      </c>
      <c r="W316" s="7" t="s">
        <v>398</v>
      </c>
      <c r="X316" s="7" t="s">
        <v>74</v>
      </c>
      <c r="Y316" s="7" t="s">
        <v>75</v>
      </c>
      <c r="Z316" s="10">
        <v>44516</v>
      </c>
      <c r="AA316" s="10">
        <v>44565</v>
      </c>
      <c r="AB316" s="7" t="s">
        <v>74</v>
      </c>
      <c r="AC316" s="7" t="s">
        <v>48</v>
      </c>
      <c r="AD316" s="7" t="s">
        <v>2169</v>
      </c>
      <c r="AE316" s="7">
        <v>42</v>
      </c>
      <c r="AF316" s="7" t="s">
        <v>2170</v>
      </c>
      <c r="AG316" s="7" t="s">
        <v>51</v>
      </c>
      <c r="AH316" s="11" t="s">
        <v>52</v>
      </c>
      <c r="AI316" s="12">
        <v>1</v>
      </c>
      <c r="AJ316" s="13">
        <v>103.96</v>
      </c>
      <c r="AK316" s="13">
        <v>86.32</v>
      </c>
      <c r="AL316" s="13">
        <v>40.33</v>
      </c>
    </row>
    <row r="317" spans="1:40" x14ac:dyDescent="0.25">
      <c r="A317" s="7">
        <v>2022</v>
      </c>
      <c r="B317" s="7">
        <v>0.7</v>
      </c>
      <c r="C317" s="8">
        <v>35.47</v>
      </c>
      <c r="D317" s="8">
        <v>64.47</v>
      </c>
      <c r="E317" s="8">
        <v>18.420000000000002</v>
      </c>
      <c r="F317" s="7">
        <v>0</v>
      </c>
      <c r="G317" s="7">
        <v>0</v>
      </c>
      <c r="H317" s="7">
        <v>0</v>
      </c>
      <c r="I317" s="7">
        <v>0</v>
      </c>
      <c r="J317" s="9">
        <f t="shared" si="4"/>
        <v>99.94</v>
      </c>
      <c r="K317" s="7">
        <v>2535767</v>
      </c>
      <c r="L317" s="7" t="s">
        <v>2431</v>
      </c>
      <c r="M317" s="7">
        <v>3307</v>
      </c>
      <c r="N317" s="7" t="s">
        <v>2432</v>
      </c>
      <c r="O317" s="7" t="s">
        <v>69</v>
      </c>
      <c r="P317" s="7" t="s">
        <v>70</v>
      </c>
      <c r="Q317" s="7" t="s">
        <v>42</v>
      </c>
      <c r="R317" s="7" t="s">
        <v>71</v>
      </c>
      <c r="S317" s="30" t="s">
        <v>72</v>
      </c>
      <c r="T317" s="7">
        <v>17170</v>
      </c>
      <c r="U317" s="10">
        <v>44979</v>
      </c>
      <c r="V317" s="10">
        <v>44978</v>
      </c>
      <c r="W317" s="7" t="s">
        <v>248</v>
      </c>
      <c r="X317" s="7" t="s">
        <v>74</v>
      </c>
      <c r="Y317" s="7" t="s">
        <v>75</v>
      </c>
      <c r="Z317" s="10">
        <v>44719</v>
      </c>
      <c r="AA317" s="10">
        <v>44743</v>
      </c>
      <c r="AB317" s="7" t="s">
        <v>74</v>
      </c>
      <c r="AC317" s="7" t="s">
        <v>48</v>
      </c>
      <c r="AD317" s="7" t="s">
        <v>2433</v>
      </c>
      <c r="AE317" s="7">
        <v>42</v>
      </c>
      <c r="AF317" s="7" t="s">
        <v>2434</v>
      </c>
      <c r="AG317" s="7" t="s">
        <v>51</v>
      </c>
      <c r="AH317" s="11" t="s">
        <v>52</v>
      </c>
      <c r="AI317" s="12">
        <v>1</v>
      </c>
      <c r="AJ317" s="13">
        <v>108.37</v>
      </c>
      <c r="AK317" s="13">
        <v>82.92</v>
      </c>
      <c r="AL317" s="13">
        <v>36.93</v>
      </c>
      <c r="AN317" s="38"/>
    </row>
    <row r="318" spans="1:40" x14ac:dyDescent="0.25">
      <c r="A318" s="7">
        <v>2021</v>
      </c>
      <c r="B318" s="7">
        <v>0.5</v>
      </c>
      <c r="C318" s="8">
        <v>35.47</v>
      </c>
      <c r="D318" s="8">
        <v>64.47</v>
      </c>
      <c r="E318" s="8">
        <v>18.420000000000002</v>
      </c>
      <c r="F318" s="7">
        <v>0</v>
      </c>
      <c r="G318" s="7">
        <v>0</v>
      </c>
      <c r="H318" s="7">
        <v>0</v>
      </c>
      <c r="I318" s="7">
        <v>0</v>
      </c>
      <c r="J318" s="9">
        <f t="shared" si="4"/>
        <v>99.94</v>
      </c>
      <c r="K318" s="7">
        <v>7289977</v>
      </c>
      <c r="L318" s="7" t="s">
        <v>996</v>
      </c>
      <c r="M318" s="7">
        <v>962</v>
      </c>
      <c r="N318" s="7">
        <v>7380401</v>
      </c>
      <c r="O318" s="7" t="s">
        <v>288</v>
      </c>
      <c r="P318" s="7" t="s">
        <v>41</v>
      </c>
      <c r="Q318" s="7" t="s">
        <v>42</v>
      </c>
      <c r="R318" s="7" t="s">
        <v>278</v>
      </c>
      <c r="S318" s="30" t="s">
        <v>44</v>
      </c>
      <c r="T318" s="7">
        <v>17111</v>
      </c>
      <c r="U318" s="10">
        <v>44984</v>
      </c>
      <c r="V318" s="10">
        <v>44978</v>
      </c>
      <c r="W318" s="7" t="s">
        <v>184</v>
      </c>
      <c r="X318" s="7" t="s">
        <v>74</v>
      </c>
      <c r="Y318" s="7" t="s">
        <v>75</v>
      </c>
      <c r="Z318" s="10">
        <v>44267</v>
      </c>
      <c r="AA318" s="10">
        <v>44418</v>
      </c>
      <c r="AB318" s="7" t="s">
        <v>74</v>
      </c>
      <c r="AC318" s="7" t="s">
        <v>48</v>
      </c>
      <c r="AD318" s="7" t="s">
        <v>997</v>
      </c>
      <c r="AE318" s="7">
        <v>42</v>
      </c>
      <c r="AF318" s="7" t="s">
        <v>998</v>
      </c>
      <c r="AG318" s="7" t="s">
        <v>51</v>
      </c>
      <c r="AH318" s="11" t="s">
        <v>52</v>
      </c>
      <c r="AI318" s="12">
        <v>1</v>
      </c>
      <c r="AJ318" s="13">
        <v>94.87</v>
      </c>
      <c r="AK318" s="13">
        <v>75.98</v>
      </c>
      <c r="AL318" s="13">
        <v>29.99</v>
      </c>
    </row>
    <row r="319" spans="1:40" x14ac:dyDescent="0.25">
      <c r="A319" s="7">
        <v>2022</v>
      </c>
      <c r="B319" s="7">
        <v>0.5</v>
      </c>
      <c r="C319" s="8">
        <v>35.47</v>
      </c>
      <c r="D319" s="8">
        <v>64.47</v>
      </c>
      <c r="E319" s="8">
        <v>18.420000000000002</v>
      </c>
      <c r="F319" s="7">
        <v>0</v>
      </c>
      <c r="G319" s="7">
        <v>0</v>
      </c>
      <c r="H319" s="7">
        <v>0</v>
      </c>
      <c r="I319" s="7">
        <v>0</v>
      </c>
      <c r="J319" s="9">
        <f t="shared" si="4"/>
        <v>99.94</v>
      </c>
      <c r="K319" s="7">
        <v>2583576</v>
      </c>
      <c r="L319" s="7" t="s">
        <v>2508</v>
      </c>
      <c r="M319" s="7">
        <v>2694</v>
      </c>
      <c r="N319" s="7">
        <v>5432451</v>
      </c>
      <c r="O319" s="7" t="s">
        <v>288</v>
      </c>
      <c r="P319" s="7" t="s">
        <v>41</v>
      </c>
      <c r="Q319" s="7" t="s">
        <v>42</v>
      </c>
      <c r="R319" s="7" t="s">
        <v>278</v>
      </c>
      <c r="S319" s="30" t="s">
        <v>44</v>
      </c>
      <c r="T319" s="7">
        <v>17021</v>
      </c>
      <c r="U319" s="10">
        <v>44984</v>
      </c>
      <c r="V319" s="10">
        <v>44984</v>
      </c>
      <c r="W319" s="7" t="s">
        <v>289</v>
      </c>
      <c r="X319" s="7" t="s">
        <v>74</v>
      </c>
      <c r="Y319" s="7" t="s">
        <v>75</v>
      </c>
      <c r="Z319" s="10">
        <v>44529</v>
      </c>
      <c r="AA319" s="10">
        <v>44558</v>
      </c>
      <c r="AB319" s="7" t="s">
        <v>74</v>
      </c>
      <c r="AC319" s="7" t="s">
        <v>48</v>
      </c>
      <c r="AD319" s="7" t="s">
        <v>2509</v>
      </c>
      <c r="AE319" s="7">
        <v>42</v>
      </c>
      <c r="AF319" s="7" t="s">
        <v>2510</v>
      </c>
      <c r="AG319" s="7" t="s">
        <v>51</v>
      </c>
      <c r="AH319" s="11" t="s">
        <v>52</v>
      </c>
      <c r="AI319" s="12">
        <v>1</v>
      </c>
      <c r="AJ319" s="13">
        <v>65.59</v>
      </c>
      <c r="AK319" s="13">
        <v>79.52</v>
      </c>
      <c r="AL319" s="13">
        <v>33.53</v>
      </c>
    </row>
    <row r="320" spans="1:40" x14ac:dyDescent="0.25">
      <c r="A320" s="7">
        <v>2020</v>
      </c>
      <c r="B320" s="7">
        <v>0.4</v>
      </c>
      <c r="C320" s="8">
        <v>35.47</v>
      </c>
      <c r="D320" s="8">
        <v>64.47</v>
      </c>
      <c r="E320" s="8">
        <v>18.420000000000002</v>
      </c>
      <c r="F320" s="7">
        <v>0</v>
      </c>
      <c r="G320" s="7">
        <v>0</v>
      </c>
      <c r="H320" s="7">
        <v>0</v>
      </c>
      <c r="I320" s="7">
        <v>0</v>
      </c>
      <c r="J320" s="9">
        <f t="shared" si="4"/>
        <v>99.94</v>
      </c>
      <c r="K320" s="7">
        <v>10473530</v>
      </c>
      <c r="L320" s="7" t="s">
        <v>730</v>
      </c>
      <c r="M320" s="7">
        <v>4477</v>
      </c>
      <c r="N320" s="7" t="s">
        <v>731</v>
      </c>
      <c r="O320" s="7" t="s">
        <v>284</v>
      </c>
      <c r="P320" s="7" t="s">
        <v>277</v>
      </c>
      <c r="Q320" s="7" t="s">
        <v>42</v>
      </c>
      <c r="R320" s="7" t="s">
        <v>139</v>
      </c>
      <c r="S320" s="30" t="s">
        <v>60</v>
      </c>
      <c r="T320" s="7">
        <v>17007</v>
      </c>
      <c r="U320" s="10">
        <v>44960</v>
      </c>
      <c r="V320" s="10">
        <v>44930</v>
      </c>
      <c r="W320" s="7" t="s">
        <v>732</v>
      </c>
      <c r="X320" s="7" t="s">
        <v>74</v>
      </c>
      <c r="Y320" s="7" t="s">
        <v>75</v>
      </c>
      <c r="Z320" s="10">
        <v>43742</v>
      </c>
      <c r="AA320" s="10">
        <v>43915</v>
      </c>
      <c r="AB320" s="7" t="s">
        <v>74</v>
      </c>
      <c r="AC320" s="7" t="s">
        <v>48</v>
      </c>
      <c r="AD320" s="7" t="s">
        <v>733</v>
      </c>
      <c r="AE320" s="7">
        <v>42</v>
      </c>
      <c r="AF320" s="7" t="s">
        <v>734</v>
      </c>
      <c r="AG320" s="7" t="s">
        <v>51</v>
      </c>
      <c r="AH320" s="11" t="s">
        <v>52</v>
      </c>
      <c r="AI320" s="12">
        <v>1</v>
      </c>
      <c r="AJ320" s="13">
        <v>55.48</v>
      </c>
      <c r="AK320" s="13">
        <v>75.88</v>
      </c>
      <c r="AL320" s="13">
        <v>29.89</v>
      </c>
      <c r="AN320" s="38"/>
    </row>
    <row r="321" spans="1:40" x14ac:dyDescent="0.25">
      <c r="A321" s="7">
        <v>2022</v>
      </c>
      <c r="B321" s="7">
        <v>0.5</v>
      </c>
      <c r="C321" s="8">
        <v>35.47</v>
      </c>
      <c r="D321" s="8">
        <v>64.47</v>
      </c>
      <c r="E321" s="8">
        <v>18.420000000000002</v>
      </c>
      <c r="F321" s="7">
        <v>10.875248595</v>
      </c>
      <c r="G321" s="7">
        <v>0</v>
      </c>
      <c r="H321" s="7">
        <v>0</v>
      </c>
      <c r="I321" s="7">
        <v>0</v>
      </c>
      <c r="J321" s="9">
        <f t="shared" si="4"/>
        <v>99.94</v>
      </c>
      <c r="K321" s="7">
        <v>2592531</v>
      </c>
      <c r="L321" s="7" t="s">
        <v>2276</v>
      </c>
      <c r="M321" s="7" t="s">
        <v>2277</v>
      </c>
      <c r="N321" s="7" t="s">
        <v>2278</v>
      </c>
      <c r="O321" s="7" t="s">
        <v>2279</v>
      </c>
      <c r="P321" s="7" t="s">
        <v>2280</v>
      </c>
      <c r="Q321" s="7" t="s">
        <v>42</v>
      </c>
      <c r="R321" s="7" t="s">
        <v>2281</v>
      </c>
      <c r="S321" s="30" t="s">
        <v>101</v>
      </c>
      <c r="T321" s="7">
        <v>16887</v>
      </c>
      <c r="U321" s="10">
        <v>44984</v>
      </c>
      <c r="V321" s="10">
        <v>44984</v>
      </c>
      <c r="W321" s="7" t="s">
        <v>123</v>
      </c>
      <c r="X321" s="7" t="s">
        <v>124</v>
      </c>
      <c r="Y321" s="7" t="s">
        <v>75</v>
      </c>
      <c r="Z321" s="10">
        <v>44658</v>
      </c>
      <c r="AA321" s="10">
        <v>44683</v>
      </c>
      <c r="AB321" s="7" t="s">
        <v>124</v>
      </c>
      <c r="AC321" s="7" t="s">
        <v>48</v>
      </c>
      <c r="AD321" s="7" t="s">
        <v>2282</v>
      </c>
      <c r="AE321" s="7">
        <v>42</v>
      </c>
      <c r="AF321" s="7" t="s">
        <v>2283</v>
      </c>
      <c r="AG321" s="7" t="s">
        <v>51</v>
      </c>
      <c r="AH321" s="11" t="s">
        <v>52</v>
      </c>
      <c r="AI321" s="12">
        <v>1</v>
      </c>
      <c r="AJ321" s="13">
        <v>40.936725237600001</v>
      </c>
      <c r="AK321" s="13">
        <v>42.745450793400003</v>
      </c>
      <c r="AL321" s="13">
        <v>12.21080544</v>
      </c>
      <c r="AN321" s="38"/>
    </row>
    <row r="322" spans="1:40" x14ac:dyDescent="0.25">
      <c r="A322" s="7">
        <v>2022</v>
      </c>
      <c r="B322" s="7">
        <v>0.4</v>
      </c>
      <c r="C322" s="8">
        <v>35.47</v>
      </c>
      <c r="D322" s="8">
        <v>64.47</v>
      </c>
      <c r="E322" s="8">
        <v>18.420000000000002</v>
      </c>
      <c r="F322" s="7">
        <v>0</v>
      </c>
      <c r="G322" s="7">
        <v>0</v>
      </c>
      <c r="H322" s="7">
        <v>0</v>
      </c>
      <c r="I322" s="7">
        <v>0</v>
      </c>
      <c r="J322" s="9">
        <f t="shared" ref="J322:J385" si="5">SUM(C322+D322)</f>
        <v>99.94</v>
      </c>
      <c r="K322" s="7">
        <v>2441195</v>
      </c>
      <c r="L322" s="7" t="s">
        <v>1737</v>
      </c>
      <c r="M322" s="7">
        <v>478</v>
      </c>
      <c r="N322" s="7" t="s">
        <v>1738</v>
      </c>
      <c r="O322" s="7" t="s">
        <v>284</v>
      </c>
      <c r="P322" s="7" t="s">
        <v>277</v>
      </c>
      <c r="Q322" s="7" t="s">
        <v>42</v>
      </c>
      <c r="R322" s="7" t="s">
        <v>139</v>
      </c>
      <c r="S322" s="30" t="s">
        <v>60</v>
      </c>
      <c r="T322" s="7">
        <v>16814</v>
      </c>
      <c r="U322" s="10">
        <v>44970</v>
      </c>
      <c r="V322" s="10">
        <v>44970</v>
      </c>
      <c r="W322" s="7" t="s">
        <v>151</v>
      </c>
      <c r="X322" s="7" t="s">
        <v>74</v>
      </c>
      <c r="Y322" s="7" t="s">
        <v>75</v>
      </c>
      <c r="Z322" s="10">
        <v>44754</v>
      </c>
      <c r="AA322" s="10">
        <v>44800</v>
      </c>
      <c r="AB322" s="7" t="s">
        <v>74</v>
      </c>
      <c r="AC322" s="7" t="s">
        <v>48</v>
      </c>
      <c r="AD322" s="7" t="s">
        <v>1739</v>
      </c>
      <c r="AE322" s="7">
        <v>42</v>
      </c>
      <c r="AF322" s="7" t="s">
        <v>1740</v>
      </c>
      <c r="AG322" s="7" t="s">
        <v>51</v>
      </c>
      <c r="AH322" s="11" t="s">
        <v>52</v>
      </c>
      <c r="AI322" s="12">
        <v>1</v>
      </c>
      <c r="AJ322" s="13">
        <v>70.599999999999994</v>
      </c>
      <c r="AK322" s="13">
        <v>75.88</v>
      </c>
      <c r="AL322" s="13">
        <v>29.89</v>
      </c>
      <c r="AN322" s="38"/>
    </row>
    <row r="323" spans="1:40" x14ac:dyDescent="0.25">
      <c r="A323" s="7">
        <v>2022</v>
      </c>
      <c r="B323" s="7">
        <v>0.5</v>
      </c>
      <c r="C323" s="8">
        <v>35.47</v>
      </c>
      <c r="D323" s="8">
        <v>64.47</v>
      </c>
      <c r="E323" s="8">
        <v>18.420000000000002</v>
      </c>
      <c r="F323" s="7">
        <v>0</v>
      </c>
      <c r="G323" s="7">
        <v>0</v>
      </c>
      <c r="H323" s="7">
        <v>0</v>
      </c>
      <c r="I323" s="7">
        <v>0</v>
      </c>
      <c r="J323" s="9">
        <f t="shared" si="5"/>
        <v>99.94</v>
      </c>
      <c r="K323" s="7">
        <v>2987593</v>
      </c>
      <c r="L323" s="7" t="s">
        <v>1791</v>
      </c>
      <c r="M323" s="7">
        <v>3140</v>
      </c>
      <c r="N323" s="7" t="s">
        <v>1792</v>
      </c>
      <c r="O323" s="7" t="s">
        <v>288</v>
      </c>
      <c r="P323" s="7" t="s">
        <v>41</v>
      </c>
      <c r="Q323" s="7" t="s">
        <v>42</v>
      </c>
      <c r="R323" s="7" t="s">
        <v>278</v>
      </c>
      <c r="S323" s="30" t="s">
        <v>44</v>
      </c>
      <c r="T323" s="7">
        <v>16732</v>
      </c>
      <c r="U323" s="10">
        <v>45021</v>
      </c>
      <c r="V323" s="10">
        <v>45012</v>
      </c>
      <c r="W323" s="7" t="s">
        <v>1793</v>
      </c>
      <c r="X323" s="7" t="s">
        <v>74</v>
      </c>
      <c r="Y323" s="7" t="s">
        <v>75</v>
      </c>
      <c r="Z323" s="10">
        <v>44517</v>
      </c>
      <c r="AA323" s="10">
        <v>44573</v>
      </c>
      <c r="AB323" s="7" t="s">
        <v>74</v>
      </c>
      <c r="AC323" s="7" t="s">
        <v>48</v>
      </c>
      <c r="AD323" s="7" t="s">
        <v>1794</v>
      </c>
      <c r="AE323" s="7">
        <v>42</v>
      </c>
      <c r="AF323" s="7" t="s">
        <v>1795</v>
      </c>
      <c r="AG323" s="7" t="s">
        <v>51</v>
      </c>
      <c r="AH323" s="11" t="s">
        <v>52</v>
      </c>
      <c r="AI323" s="12">
        <v>1</v>
      </c>
      <c r="AJ323" s="13">
        <v>82.5</v>
      </c>
      <c r="AK323" s="13">
        <v>90</v>
      </c>
      <c r="AL323" s="13">
        <v>44.01</v>
      </c>
    </row>
    <row r="324" spans="1:40" x14ac:dyDescent="0.25">
      <c r="A324" s="7">
        <v>2022</v>
      </c>
      <c r="B324" s="7">
        <v>0.5</v>
      </c>
      <c r="C324" s="8">
        <v>35.47</v>
      </c>
      <c r="D324" s="8">
        <v>64.47</v>
      </c>
      <c r="E324" s="8">
        <v>18.420000000000002</v>
      </c>
      <c r="F324" s="7">
        <v>0</v>
      </c>
      <c r="G324" s="7">
        <v>0</v>
      </c>
      <c r="H324" s="7">
        <v>0</v>
      </c>
      <c r="I324" s="7">
        <v>0</v>
      </c>
      <c r="J324" s="9">
        <f t="shared" si="5"/>
        <v>99.94</v>
      </c>
      <c r="K324" s="7">
        <v>3060855</v>
      </c>
      <c r="L324" s="7" t="s">
        <v>2415</v>
      </c>
      <c r="M324" s="7">
        <v>11846</v>
      </c>
      <c r="N324" s="7">
        <v>9043903</v>
      </c>
      <c r="O324" s="7" t="s">
        <v>288</v>
      </c>
      <c r="P324" s="7" t="s">
        <v>41</v>
      </c>
      <c r="Q324" s="7" t="s">
        <v>42</v>
      </c>
      <c r="R324" s="7" t="s">
        <v>278</v>
      </c>
      <c r="S324" s="30" t="s">
        <v>44</v>
      </c>
      <c r="T324" s="7">
        <v>16676</v>
      </c>
      <c r="U324" s="10">
        <v>45029</v>
      </c>
      <c r="V324" s="10">
        <v>45027</v>
      </c>
      <c r="W324" s="7" t="s">
        <v>184</v>
      </c>
      <c r="X324" s="7" t="s">
        <v>74</v>
      </c>
      <c r="Y324" s="7" t="s">
        <v>75</v>
      </c>
      <c r="Z324" s="10">
        <v>44672</v>
      </c>
      <c r="AA324" s="10">
        <v>44687</v>
      </c>
      <c r="AB324" s="7" t="s">
        <v>74</v>
      </c>
      <c r="AC324" s="7" t="s">
        <v>48</v>
      </c>
      <c r="AD324" s="7" t="s">
        <v>2416</v>
      </c>
      <c r="AE324" s="7">
        <v>42</v>
      </c>
      <c r="AF324" s="7" t="s">
        <v>2417</v>
      </c>
      <c r="AG324" s="7" t="s">
        <v>51</v>
      </c>
      <c r="AH324" s="11" t="s">
        <v>52</v>
      </c>
      <c r="AI324" s="12">
        <v>1</v>
      </c>
      <c r="AJ324" s="13">
        <v>71.069999999999993</v>
      </c>
      <c r="AK324" s="13">
        <v>72.34</v>
      </c>
      <c r="AL324" s="13">
        <v>26.35</v>
      </c>
    </row>
    <row r="325" spans="1:40" x14ac:dyDescent="0.25">
      <c r="A325" s="7">
        <v>2021</v>
      </c>
      <c r="B325" s="7">
        <v>1</v>
      </c>
      <c r="C325" s="8">
        <v>35.47</v>
      </c>
      <c r="D325" s="8">
        <v>64.47</v>
      </c>
      <c r="E325" s="8">
        <v>18.420000000000002</v>
      </c>
      <c r="F325" s="7">
        <v>0</v>
      </c>
      <c r="G325" s="7">
        <v>0</v>
      </c>
      <c r="H325" s="7">
        <v>0</v>
      </c>
      <c r="I325" s="7">
        <v>0</v>
      </c>
      <c r="J325" s="9">
        <f t="shared" si="5"/>
        <v>99.94</v>
      </c>
      <c r="K325" s="7">
        <v>7877605</v>
      </c>
      <c r="L325" s="7" t="s">
        <v>903</v>
      </c>
      <c r="M325" s="7">
        <v>6939</v>
      </c>
      <c r="N325" s="7">
        <v>9158141</v>
      </c>
      <c r="O325" s="7" t="s">
        <v>284</v>
      </c>
      <c r="P325" s="7" t="s">
        <v>277</v>
      </c>
      <c r="Q325" s="7" t="s">
        <v>42</v>
      </c>
      <c r="R325" s="7" t="s">
        <v>139</v>
      </c>
      <c r="S325" s="30" t="s">
        <v>60</v>
      </c>
      <c r="T325" s="7">
        <v>16671</v>
      </c>
      <c r="U325" s="10">
        <v>45036</v>
      </c>
      <c r="V325" s="10">
        <v>45030</v>
      </c>
      <c r="W325" s="7" t="s">
        <v>261</v>
      </c>
      <c r="X325" s="7" t="s">
        <v>74</v>
      </c>
      <c r="Y325" s="7" t="s">
        <v>75</v>
      </c>
      <c r="Z325" s="10">
        <v>44497</v>
      </c>
      <c r="AA325" s="10">
        <v>44543</v>
      </c>
      <c r="AB325" s="7" t="s">
        <v>74</v>
      </c>
      <c r="AC325" s="7" t="s">
        <v>48</v>
      </c>
      <c r="AD325" s="7" t="s">
        <v>904</v>
      </c>
      <c r="AE325" s="7">
        <v>42</v>
      </c>
      <c r="AF325" s="7" t="s">
        <v>905</v>
      </c>
      <c r="AG325" s="7" t="s">
        <v>51</v>
      </c>
      <c r="AH325" s="11" t="s">
        <v>52</v>
      </c>
      <c r="AI325" s="12">
        <v>1</v>
      </c>
      <c r="AJ325" s="13">
        <v>96.64</v>
      </c>
      <c r="AK325" s="13">
        <v>78.23</v>
      </c>
      <c r="AL325" s="13">
        <v>32.24</v>
      </c>
      <c r="AN325" s="38"/>
    </row>
    <row r="326" spans="1:40" s="26" customFormat="1" x14ac:dyDescent="0.25">
      <c r="A326" s="19">
        <v>2021</v>
      </c>
      <c r="B326" s="19">
        <v>0.4</v>
      </c>
      <c r="C326" s="20">
        <v>35.47</v>
      </c>
      <c r="D326" s="20">
        <v>64.47</v>
      </c>
      <c r="E326" s="20">
        <v>18.420000000000002</v>
      </c>
      <c r="F326" s="19">
        <v>4.9072174361999998</v>
      </c>
      <c r="G326" s="19">
        <v>0</v>
      </c>
      <c r="H326" s="19">
        <v>0</v>
      </c>
      <c r="I326" s="19">
        <v>0</v>
      </c>
      <c r="J326" s="21">
        <f t="shared" si="5"/>
        <v>99.94</v>
      </c>
      <c r="K326" s="19">
        <v>7481394</v>
      </c>
      <c r="L326" s="19" t="s">
        <v>1328</v>
      </c>
      <c r="M326" s="19" t="s">
        <v>1329</v>
      </c>
      <c r="N326" s="19" t="s">
        <v>1330</v>
      </c>
      <c r="O326" s="19" t="s">
        <v>415</v>
      </c>
      <c r="P326" s="19" t="s">
        <v>45</v>
      </c>
      <c r="Q326" s="19" t="s">
        <v>236</v>
      </c>
      <c r="R326" s="19" t="s">
        <v>45</v>
      </c>
      <c r="S326" s="31" t="s">
        <v>845</v>
      </c>
      <c r="T326" s="19">
        <v>16590</v>
      </c>
      <c r="U326" s="22">
        <v>44999</v>
      </c>
      <c r="V326" s="22">
        <v>44998</v>
      </c>
      <c r="W326" s="19" t="s">
        <v>216</v>
      </c>
      <c r="X326" s="19" t="s">
        <v>124</v>
      </c>
      <c r="Y326" s="19" t="s">
        <v>75</v>
      </c>
      <c r="Z326" s="22">
        <v>44253</v>
      </c>
      <c r="AA326" s="22">
        <v>44292</v>
      </c>
      <c r="AB326" s="19" t="s">
        <v>124</v>
      </c>
      <c r="AC326" s="19" t="s">
        <v>48</v>
      </c>
      <c r="AD326" s="19" t="s">
        <v>1331</v>
      </c>
      <c r="AE326" s="19">
        <v>82</v>
      </c>
      <c r="AF326" s="19" t="s">
        <v>1332</v>
      </c>
      <c r="AG326" s="19" t="s">
        <v>51</v>
      </c>
      <c r="AH326" s="23" t="s">
        <v>52</v>
      </c>
      <c r="AI326" s="24">
        <v>1</v>
      </c>
      <c r="AJ326" s="25">
        <v>47.8968843384</v>
      </c>
      <c r="AK326" s="25">
        <v>50.216937371999997</v>
      </c>
      <c r="AL326" s="25">
        <v>14.347696392</v>
      </c>
      <c r="AM326" s="33" t="s">
        <v>2636</v>
      </c>
      <c r="AN326" s="27" t="s">
        <v>2638</v>
      </c>
    </row>
    <row r="327" spans="1:40" x14ac:dyDescent="0.25">
      <c r="A327" s="7">
        <v>2020</v>
      </c>
      <c r="B327" s="7">
        <v>0.7</v>
      </c>
      <c r="C327" s="8">
        <v>35.47</v>
      </c>
      <c r="D327" s="8">
        <v>64.47</v>
      </c>
      <c r="E327" s="8">
        <v>18.420000000000002</v>
      </c>
      <c r="F327" s="7">
        <v>19.6441332516</v>
      </c>
      <c r="G327" s="7">
        <v>0</v>
      </c>
      <c r="H327" s="7">
        <v>0</v>
      </c>
      <c r="I327" s="7">
        <v>0</v>
      </c>
      <c r="J327" s="9">
        <f t="shared" si="5"/>
        <v>99.94</v>
      </c>
      <c r="K327" s="7">
        <v>10872913</v>
      </c>
      <c r="L327" s="7" t="s">
        <v>761</v>
      </c>
      <c r="M327" s="7" t="s">
        <v>762</v>
      </c>
      <c r="N327" s="7">
        <v>10240001</v>
      </c>
      <c r="O327" s="7" t="s">
        <v>415</v>
      </c>
      <c r="P327" s="7" t="s">
        <v>41</v>
      </c>
      <c r="Q327" s="7" t="s">
        <v>42</v>
      </c>
      <c r="R327" s="7" t="s">
        <v>278</v>
      </c>
      <c r="S327" s="30" t="s">
        <v>44</v>
      </c>
      <c r="T327" s="7">
        <v>16562</v>
      </c>
      <c r="U327" s="10">
        <v>45005</v>
      </c>
      <c r="V327" s="10">
        <v>45005</v>
      </c>
      <c r="W327" s="7" t="s">
        <v>318</v>
      </c>
      <c r="X327" s="7" t="s">
        <v>124</v>
      </c>
      <c r="Y327" s="7" t="s">
        <v>75</v>
      </c>
      <c r="Z327" s="10">
        <v>44146</v>
      </c>
      <c r="AA327" s="10">
        <v>44182</v>
      </c>
      <c r="AB327" s="7" t="s">
        <v>124</v>
      </c>
      <c r="AC327" s="7" t="s">
        <v>48</v>
      </c>
      <c r="AD327" s="7" t="s">
        <v>763</v>
      </c>
      <c r="AE327" s="7">
        <v>42</v>
      </c>
      <c r="AF327" s="7" t="s">
        <v>764</v>
      </c>
      <c r="AG327" s="7" t="s">
        <v>51</v>
      </c>
      <c r="AH327" s="11" t="s">
        <v>52</v>
      </c>
      <c r="AI327" s="12">
        <v>1</v>
      </c>
      <c r="AJ327" s="13">
        <v>80.965271820599995</v>
      </c>
      <c r="AK327" s="13">
        <v>50.216937371999997</v>
      </c>
      <c r="AL327" s="13">
        <v>14.347696392</v>
      </c>
    </row>
    <row r="328" spans="1:40" x14ac:dyDescent="0.25">
      <c r="A328" s="7">
        <v>2021</v>
      </c>
      <c r="B328" s="7">
        <v>1.5</v>
      </c>
      <c r="C328" s="8">
        <v>35.47</v>
      </c>
      <c r="D328" s="8">
        <v>64.47</v>
      </c>
      <c r="E328" s="8">
        <v>18.420000000000002</v>
      </c>
      <c r="F328" s="7">
        <v>0</v>
      </c>
      <c r="G328" s="7">
        <v>0</v>
      </c>
      <c r="H328" s="7">
        <v>0</v>
      </c>
      <c r="I328" s="7">
        <v>0</v>
      </c>
      <c r="J328" s="9">
        <f t="shared" si="5"/>
        <v>99.94</v>
      </c>
      <c r="K328" s="7">
        <v>7459252</v>
      </c>
      <c r="L328" s="7" t="s">
        <v>864</v>
      </c>
      <c r="M328" s="7">
        <v>1521</v>
      </c>
      <c r="N328" s="7" t="s">
        <v>865</v>
      </c>
      <c r="O328" s="7" t="s">
        <v>69</v>
      </c>
      <c r="P328" s="7" t="s">
        <v>70</v>
      </c>
      <c r="Q328" s="7" t="s">
        <v>42</v>
      </c>
      <c r="R328" s="7" t="s">
        <v>71</v>
      </c>
      <c r="S328" s="30" t="s">
        <v>94</v>
      </c>
      <c r="T328" s="7">
        <v>16500</v>
      </c>
      <c r="U328" s="10">
        <v>44998</v>
      </c>
      <c r="V328" s="10">
        <v>44986</v>
      </c>
      <c r="W328" s="7" t="s">
        <v>452</v>
      </c>
      <c r="X328" s="7" t="s">
        <v>74</v>
      </c>
      <c r="Y328" s="7" t="s">
        <v>75</v>
      </c>
      <c r="Z328" s="10">
        <v>44515</v>
      </c>
      <c r="AA328" s="10">
        <v>44651</v>
      </c>
      <c r="AB328" s="7" t="s">
        <v>74</v>
      </c>
      <c r="AC328" s="7" t="s">
        <v>48</v>
      </c>
      <c r="AD328" s="7" t="s">
        <v>866</v>
      </c>
      <c r="AE328" s="7">
        <v>42</v>
      </c>
      <c r="AF328" s="7" t="s">
        <v>867</v>
      </c>
      <c r="AG328" s="7" t="s">
        <v>51</v>
      </c>
      <c r="AH328" s="11" t="s">
        <v>52</v>
      </c>
      <c r="AI328" s="12">
        <v>1</v>
      </c>
      <c r="AJ328" s="13">
        <v>203.16</v>
      </c>
      <c r="AK328" s="13">
        <v>75.88</v>
      </c>
      <c r="AL328" s="13">
        <v>29.89</v>
      </c>
      <c r="AN328" s="38"/>
    </row>
    <row r="329" spans="1:40" x14ac:dyDescent="0.25">
      <c r="A329" s="7">
        <v>2022</v>
      </c>
      <c r="B329" s="7">
        <v>0.5</v>
      </c>
      <c r="C329" s="8">
        <v>35.47</v>
      </c>
      <c r="D329" s="8">
        <v>64.47</v>
      </c>
      <c r="E329" s="8">
        <v>18.420000000000002</v>
      </c>
      <c r="F329" s="7">
        <v>0</v>
      </c>
      <c r="G329" s="7">
        <v>0</v>
      </c>
      <c r="H329" s="7">
        <v>0</v>
      </c>
      <c r="I329" s="7">
        <v>0</v>
      </c>
      <c r="J329" s="9">
        <f t="shared" si="5"/>
        <v>99.94</v>
      </c>
      <c r="K329" s="7">
        <v>2945116</v>
      </c>
      <c r="L329" s="7" t="s">
        <v>2211</v>
      </c>
      <c r="M329" s="7">
        <v>4500</v>
      </c>
      <c r="N329" s="7">
        <v>6917301</v>
      </c>
      <c r="O329" s="7" t="s">
        <v>288</v>
      </c>
      <c r="P329" s="7" t="s">
        <v>41</v>
      </c>
      <c r="Q329" s="7" t="s">
        <v>42</v>
      </c>
      <c r="R329" s="7" t="s">
        <v>278</v>
      </c>
      <c r="S329" s="30" t="s">
        <v>44</v>
      </c>
      <c r="T329" s="7">
        <v>16448</v>
      </c>
      <c r="U329" s="10">
        <v>45016</v>
      </c>
      <c r="V329" s="10">
        <v>44991</v>
      </c>
      <c r="W329" s="7" t="s">
        <v>248</v>
      </c>
      <c r="X329" s="7" t="s">
        <v>74</v>
      </c>
      <c r="Y329" s="7" t="s">
        <v>75</v>
      </c>
      <c r="Z329" s="10">
        <v>44662</v>
      </c>
      <c r="AA329" s="10">
        <v>44685</v>
      </c>
      <c r="AB329" s="7" t="s">
        <v>74</v>
      </c>
      <c r="AC329" s="7" t="s">
        <v>48</v>
      </c>
      <c r="AD329" s="7" t="s">
        <v>2212</v>
      </c>
      <c r="AE329" s="7">
        <v>42</v>
      </c>
      <c r="AF329" s="7" t="s">
        <v>2213</v>
      </c>
      <c r="AG329" s="7" t="s">
        <v>51</v>
      </c>
      <c r="AH329" s="11" t="s">
        <v>52</v>
      </c>
      <c r="AI329" s="12">
        <v>1</v>
      </c>
      <c r="AJ329" s="13">
        <v>73.16</v>
      </c>
      <c r="AK329" s="13">
        <v>79.56</v>
      </c>
      <c r="AL329" s="13">
        <v>33.57</v>
      </c>
    </row>
    <row r="330" spans="1:40" x14ac:dyDescent="0.25">
      <c r="A330" s="7">
        <v>2022</v>
      </c>
      <c r="B330" s="7">
        <v>0.4</v>
      </c>
      <c r="C330" s="8">
        <v>35.47</v>
      </c>
      <c r="D330" s="8">
        <v>64.47</v>
      </c>
      <c r="E330" s="8">
        <v>18.420000000000002</v>
      </c>
      <c r="F330" s="7">
        <v>0</v>
      </c>
      <c r="G330" s="7">
        <v>0</v>
      </c>
      <c r="H330" s="7">
        <v>0</v>
      </c>
      <c r="I330" s="7">
        <v>0</v>
      </c>
      <c r="J330" s="9">
        <f t="shared" si="5"/>
        <v>99.94</v>
      </c>
      <c r="K330" s="7">
        <v>3191866</v>
      </c>
      <c r="L330" s="7" t="s">
        <v>2425</v>
      </c>
      <c r="M330" s="7">
        <v>2295</v>
      </c>
      <c r="N330" s="7" t="s">
        <v>2426</v>
      </c>
      <c r="O330" s="7" t="s">
        <v>284</v>
      </c>
      <c r="P330" s="7" t="s">
        <v>277</v>
      </c>
      <c r="Q330" s="7" t="s">
        <v>42</v>
      </c>
      <c r="R330" s="7" t="s">
        <v>139</v>
      </c>
      <c r="S330" s="30" t="s">
        <v>60</v>
      </c>
      <c r="T330" s="7">
        <v>16443</v>
      </c>
      <c r="U330" s="10">
        <v>45043</v>
      </c>
      <c r="V330" s="10">
        <v>45043</v>
      </c>
      <c r="W330" s="7" t="s">
        <v>115</v>
      </c>
      <c r="X330" s="7" t="s">
        <v>74</v>
      </c>
      <c r="Y330" s="7" t="s">
        <v>75</v>
      </c>
      <c r="Z330" s="10">
        <v>44647</v>
      </c>
      <c r="AA330" s="10">
        <v>44651</v>
      </c>
      <c r="AB330" s="7" t="s">
        <v>74</v>
      </c>
      <c r="AC330" s="7" t="s">
        <v>48</v>
      </c>
      <c r="AD330" s="7" t="s">
        <v>2427</v>
      </c>
      <c r="AE330" s="7">
        <v>42</v>
      </c>
      <c r="AF330" s="7" t="s">
        <v>2428</v>
      </c>
      <c r="AG330" s="7" t="s">
        <v>51</v>
      </c>
      <c r="AH330" s="11" t="s">
        <v>52</v>
      </c>
      <c r="AI330" s="12">
        <v>1</v>
      </c>
      <c r="AJ330" s="13">
        <v>44.95</v>
      </c>
      <c r="AK330" s="13">
        <v>80.34</v>
      </c>
      <c r="AL330" s="13">
        <v>34.35</v>
      </c>
      <c r="AN330" s="38"/>
    </row>
    <row r="331" spans="1:40" x14ac:dyDescent="0.25">
      <c r="A331" s="7">
        <v>2021</v>
      </c>
      <c r="B331" s="7">
        <v>0.8</v>
      </c>
      <c r="C331" s="8">
        <v>35.47</v>
      </c>
      <c r="D331" s="8">
        <v>64.47</v>
      </c>
      <c r="E331" s="8">
        <v>18.420000000000002</v>
      </c>
      <c r="F331" s="7">
        <v>0</v>
      </c>
      <c r="G331" s="7">
        <v>0</v>
      </c>
      <c r="H331" s="7">
        <v>0</v>
      </c>
      <c r="I331" s="7">
        <v>0</v>
      </c>
      <c r="J331" s="9">
        <f t="shared" si="5"/>
        <v>99.94</v>
      </c>
      <c r="K331" s="7">
        <v>7793442</v>
      </c>
      <c r="L331" s="7" t="s">
        <v>1141</v>
      </c>
      <c r="M331" s="7">
        <v>6161</v>
      </c>
      <c r="N331" s="7">
        <v>2248803</v>
      </c>
      <c r="O331" s="7" t="s">
        <v>288</v>
      </c>
      <c r="P331" s="7" t="s">
        <v>41</v>
      </c>
      <c r="Q331" s="7" t="s">
        <v>42</v>
      </c>
      <c r="R331" s="7" t="s">
        <v>278</v>
      </c>
      <c r="S331" s="30" t="s">
        <v>44</v>
      </c>
      <c r="T331" s="7">
        <v>16388</v>
      </c>
      <c r="U331" s="10">
        <v>45028</v>
      </c>
      <c r="V331" s="10">
        <v>45027</v>
      </c>
      <c r="W331" s="7" t="s">
        <v>884</v>
      </c>
      <c r="X331" s="7" t="s">
        <v>74</v>
      </c>
      <c r="Y331" s="7" t="s">
        <v>75</v>
      </c>
      <c r="Z331" s="10">
        <v>44421</v>
      </c>
      <c r="AA331" s="10">
        <v>44452</v>
      </c>
      <c r="AB331" s="7" t="s">
        <v>74</v>
      </c>
      <c r="AC331" s="7" t="s">
        <v>48</v>
      </c>
      <c r="AD331" s="7" t="s">
        <v>1142</v>
      </c>
      <c r="AE331" s="7">
        <v>42</v>
      </c>
      <c r="AF331" s="7" t="s">
        <v>1143</v>
      </c>
      <c r="AG331" s="7" t="s">
        <v>51</v>
      </c>
      <c r="AH331" s="11" t="s">
        <v>52</v>
      </c>
      <c r="AI331" s="12">
        <v>1</v>
      </c>
      <c r="AJ331" s="13">
        <v>112</v>
      </c>
      <c r="AK331" s="13">
        <v>81.400000000000006</v>
      </c>
      <c r="AL331" s="13">
        <v>35.409999999999997</v>
      </c>
    </row>
    <row r="332" spans="1:40" x14ac:dyDescent="0.25">
      <c r="A332" s="7">
        <v>2021</v>
      </c>
      <c r="B332" s="7">
        <v>0.6</v>
      </c>
      <c r="C332" s="8">
        <v>35.47</v>
      </c>
      <c r="D332" s="8">
        <v>64.47</v>
      </c>
      <c r="E332" s="8">
        <v>18.420000000000002</v>
      </c>
      <c r="F332" s="7">
        <v>16.703204505199999</v>
      </c>
      <c r="G332" s="7">
        <v>0</v>
      </c>
      <c r="H332" s="7">
        <v>0</v>
      </c>
      <c r="I332" s="7">
        <v>0</v>
      </c>
      <c r="J332" s="9">
        <f t="shared" si="5"/>
        <v>99.94</v>
      </c>
      <c r="K332" s="7">
        <v>7234989</v>
      </c>
      <c r="L332" s="7" t="s">
        <v>1012</v>
      </c>
      <c r="M332" s="7" t="s">
        <v>1013</v>
      </c>
      <c r="N332" s="7" t="s">
        <v>1014</v>
      </c>
      <c r="O332" s="7" t="s">
        <v>284</v>
      </c>
      <c r="P332" s="7" t="s">
        <v>277</v>
      </c>
      <c r="Q332" s="7" t="s">
        <v>42</v>
      </c>
      <c r="R332" s="7" t="s">
        <v>139</v>
      </c>
      <c r="S332" s="30" t="s">
        <v>60</v>
      </c>
      <c r="T332" s="7">
        <v>16302</v>
      </c>
      <c r="U332" s="10">
        <v>44978</v>
      </c>
      <c r="V332" s="10">
        <v>44977</v>
      </c>
      <c r="W332" s="7" t="s">
        <v>1015</v>
      </c>
      <c r="X332" s="7" t="s">
        <v>257</v>
      </c>
      <c r="Y332" s="7" t="s">
        <v>75</v>
      </c>
      <c r="Z332" s="10">
        <v>44503</v>
      </c>
      <c r="AA332" s="10">
        <v>44578</v>
      </c>
      <c r="AB332" s="7" t="s">
        <v>257</v>
      </c>
      <c r="AC332" s="7" t="s">
        <v>48</v>
      </c>
      <c r="AD332" s="7" t="s">
        <v>1016</v>
      </c>
      <c r="AE332" s="7">
        <v>28</v>
      </c>
      <c r="AF332" s="7" t="s">
        <v>1017</v>
      </c>
      <c r="AG332" s="7" t="s">
        <v>51</v>
      </c>
      <c r="AH332" s="11" t="s">
        <v>52</v>
      </c>
      <c r="AI332" s="12">
        <v>1</v>
      </c>
      <c r="AJ332" s="13">
        <v>19.657027295999999</v>
      </c>
      <c r="AK332" s="13">
        <v>84.738839063200004</v>
      </c>
      <c r="AL332" s="13">
        <v>24.211096875199999</v>
      </c>
      <c r="AN332" s="38"/>
    </row>
    <row r="333" spans="1:40" s="26" customFormat="1" x14ac:dyDescent="0.25">
      <c r="A333" s="19">
        <v>2022</v>
      </c>
      <c r="B333" s="19">
        <v>0.7</v>
      </c>
      <c r="C333" s="20">
        <v>35.47</v>
      </c>
      <c r="D333" s="20">
        <v>64.47</v>
      </c>
      <c r="E333" s="20">
        <v>18.420000000000002</v>
      </c>
      <c r="F333" s="19">
        <v>0</v>
      </c>
      <c r="G333" s="19">
        <v>0</v>
      </c>
      <c r="H333" s="19">
        <v>0</v>
      </c>
      <c r="I333" s="19">
        <v>0</v>
      </c>
      <c r="J333" s="21">
        <f t="shared" si="5"/>
        <v>99.94</v>
      </c>
      <c r="K333" s="19">
        <v>2822979</v>
      </c>
      <c r="L333" s="19" t="s">
        <v>1781</v>
      </c>
      <c r="M333" s="19">
        <v>8512</v>
      </c>
      <c r="N333" s="19" t="s">
        <v>1782</v>
      </c>
      <c r="O333" s="19" t="s">
        <v>69</v>
      </c>
      <c r="P333" s="19" t="s">
        <v>45</v>
      </c>
      <c r="Q333" s="19" t="s">
        <v>42</v>
      </c>
      <c r="R333" s="19" t="s">
        <v>45</v>
      </c>
      <c r="S333" s="31" t="s">
        <v>243</v>
      </c>
      <c r="T333" s="19">
        <v>16300</v>
      </c>
      <c r="U333" s="22">
        <v>45006</v>
      </c>
      <c r="V333" s="22">
        <v>44848</v>
      </c>
      <c r="W333" s="19" t="s">
        <v>73</v>
      </c>
      <c r="X333" s="19" t="s">
        <v>74</v>
      </c>
      <c r="Y333" s="19" t="s">
        <v>75</v>
      </c>
      <c r="Z333" s="22">
        <v>44631</v>
      </c>
      <c r="AA333" s="22">
        <v>44716</v>
      </c>
      <c r="AB333" s="19" t="s">
        <v>74</v>
      </c>
      <c r="AC333" s="19" t="s">
        <v>48</v>
      </c>
      <c r="AD333" s="19" t="s">
        <v>1783</v>
      </c>
      <c r="AE333" s="19">
        <v>42</v>
      </c>
      <c r="AF333" s="19" t="s">
        <v>1784</v>
      </c>
      <c r="AG333" s="19" t="s">
        <v>51</v>
      </c>
      <c r="AH333" s="23" t="s">
        <v>52</v>
      </c>
      <c r="AI333" s="24">
        <v>1</v>
      </c>
      <c r="AJ333" s="25">
        <v>100.1</v>
      </c>
      <c r="AK333" s="25">
        <v>152.68</v>
      </c>
      <c r="AL333" s="25">
        <v>60.7</v>
      </c>
      <c r="AM333" s="33" t="s">
        <v>2636</v>
      </c>
      <c r="AN333" s="27" t="s">
        <v>2639</v>
      </c>
    </row>
    <row r="334" spans="1:40" x14ac:dyDescent="0.25">
      <c r="A334" s="7">
        <v>2022</v>
      </c>
      <c r="B334" s="7">
        <v>0.4</v>
      </c>
      <c r="C334" s="8">
        <v>35.47</v>
      </c>
      <c r="D334" s="8">
        <v>64.47</v>
      </c>
      <c r="E334" s="8">
        <v>18.420000000000002</v>
      </c>
      <c r="F334" s="7">
        <v>0</v>
      </c>
      <c r="G334" s="7">
        <v>0</v>
      </c>
      <c r="H334" s="7">
        <v>0</v>
      </c>
      <c r="I334" s="7">
        <v>0</v>
      </c>
      <c r="J334" s="9">
        <f t="shared" si="5"/>
        <v>99.94</v>
      </c>
      <c r="K334" s="7">
        <v>2462479</v>
      </c>
      <c r="L334" s="7" t="s">
        <v>2481</v>
      </c>
      <c r="M334" s="7">
        <v>2361</v>
      </c>
      <c r="N334" s="7">
        <v>15265502</v>
      </c>
      <c r="O334" s="7" t="s">
        <v>284</v>
      </c>
      <c r="P334" s="7" t="s">
        <v>277</v>
      </c>
      <c r="Q334" s="7" t="s">
        <v>42</v>
      </c>
      <c r="R334" s="7" t="s">
        <v>139</v>
      </c>
      <c r="S334" s="30" t="s">
        <v>60</v>
      </c>
      <c r="T334" s="7">
        <v>16300</v>
      </c>
      <c r="U334" s="10">
        <v>44972</v>
      </c>
      <c r="V334" s="10">
        <v>44943</v>
      </c>
      <c r="W334" s="7" t="s">
        <v>115</v>
      </c>
      <c r="X334" s="7" t="s">
        <v>74</v>
      </c>
      <c r="Y334" s="7" t="s">
        <v>75</v>
      </c>
      <c r="Z334" s="10">
        <v>44642</v>
      </c>
      <c r="AA334" s="10">
        <v>44658</v>
      </c>
      <c r="AB334" s="7" t="s">
        <v>74</v>
      </c>
      <c r="AC334" s="7" t="s">
        <v>48</v>
      </c>
      <c r="AD334" s="7" t="s">
        <v>2482</v>
      </c>
      <c r="AE334" s="7">
        <v>42</v>
      </c>
      <c r="AF334" s="7" t="s">
        <v>2483</v>
      </c>
      <c r="AG334" s="7" t="s">
        <v>51</v>
      </c>
      <c r="AH334" s="11" t="s">
        <v>52</v>
      </c>
      <c r="AI334" s="12">
        <v>1</v>
      </c>
      <c r="AJ334" s="13">
        <v>42.46</v>
      </c>
      <c r="AK334" s="13">
        <v>75.56</v>
      </c>
      <c r="AL334" s="13">
        <v>29.57</v>
      </c>
      <c r="AN334" s="38"/>
    </row>
    <row r="335" spans="1:40" s="26" customFormat="1" x14ac:dyDescent="0.25">
      <c r="A335" s="19">
        <v>2022</v>
      </c>
      <c r="B335" s="19">
        <v>0.7</v>
      </c>
      <c r="C335" s="20">
        <v>35.47</v>
      </c>
      <c r="D335" s="20">
        <v>64.47</v>
      </c>
      <c r="E335" s="20">
        <v>18.420000000000002</v>
      </c>
      <c r="F335" s="19">
        <v>0</v>
      </c>
      <c r="G335" s="19">
        <v>0</v>
      </c>
      <c r="H335" s="19">
        <v>0</v>
      </c>
      <c r="I335" s="19">
        <v>0</v>
      </c>
      <c r="J335" s="21">
        <f t="shared" si="5"/>
        <v>99.94</v>
      </c>
      <c r="K335" s="19">
        <v>2822979</v>
      </c>
      <c r="L335" s="19" t="s">
        <v>1781</v>
      </c>
      <c r="M335" s="19">
        <v>8512</v>
      </c>
      <c r="N335" s="19" t="s">
        <v>1782</v>
      </c>
      <c r="O335" s="19" t="s">
        <v>869</v>
      </c>
      <c r="P335" s="19" t="s">
        <v>45</v>
      </c>
      <c r="Q335" s="19" t="s">
        <v>42</v>
      </c>
      <c r="R335" s="19" t="s">
        <v>45</v>
      </c>
      <c r="S335" s="31" t="s">
        <v>243</v>
      </c>
      <c r="T335" s="19">
        <v>16300</v>
      </c>
      <c r="U335" s="22">
        <v>45006</v>
      </c>
      <c r="V335" s="22">
        <v>44848</v>
      </c>
      <c r="W335" s="19" t="s">
        <v>73</v>
      </c>
      <c r="X335" s="19" t="s">
        <v>74</v>
      </c>
      <c r="Y335" s="19" t="s">
        <v>75</v>
      </c>
      <c r="Z335" s="22">
        <v>44631</v>
      </c>
      <c r="AA335" s="22">
        <v>44716</v>
      </c>
      <c r="AB335" s="19" t="s">
        <v>74</v>
      </c>
      <c r="AC335" s="19" t="s">
        <v>48</v>
      </c>
      <c r="AD335" s="19" t="s">
        <v>1783</v>
      </c>
      <c r="AE335" s="19">
        <v>42</v>
      </c>
      <c r="AF335" s="19" t="s">
        <v>1784</v>
      </c>
      <c r="AG335" s="19" t="s">
        <v>51</v>
      </c>
      <c r="AH335" s="23" t="s">
        <v>52</v>
      </c>
      <c r="AI335" s="24">
        <v>1</v>
      </c>
      <c r="AJ335" s="25">
        <v>100.1</v>
      </c>
      <c r="AK335" s="25">
        <v>152.68</v>
      </c>
      <c r="AL335" s="25">
        <v>60.7</v>
      </c>
      <c r="AM335" s="33" t="s">
        <v>2636</v>
      </c>
      <c r="AN335" s="27" t="s">
        <v>2639</v>
      </c>
    </row>
    <row r="336" spans="1:40" x14ac:dyDescent="0.25">
      <c r="A336" s="7">
        <v>2020</v>
      </c>
      <c r="B336" s="7">
        <v>0.6</v>
      </c>
      <c r="C336" s="8">
        <v>35.47</v>
      </c>
      <c r="D336" s="8">
        <v>64.47</v>
      </c>
      <c r="E336" s="8">
        <v>18.420000000000002</v>
      </c>
      <c r="F336" s="7">
        <v>0</v>
      </c>
      <c r="G336" s="7">
        <v>0</v>
      </c>
      <c r="H336" s="7">
        <v>0</v>
      </c>
      <c r="I336" s="7">
        <v>0</v>
      </c>
      <c r="J336" s="9">
        <f t="shared" si="5"/>
        <v>99.94</v>
      </c>
      <c r="K336" s="7">
        <v>10641766</v>
      </c>
      <c r="L336" s="7" t="s">
        <v>590</v>
      </c>
      <c r="M336" s="7">
        <v>2707</v>
      </c>
      <c r="N336" s="7" t="s">
        <v>591</v>
      </c>
      <c r="O336" s="7" t="s">
        <v>284</v>
      </c>
      <c r="P336" s="7" t="s">
        <v>277</v>
      </c>
      <c r="Q336" s="7" t="s">
        <v>42</v>
      </c>
      <c r="R336" s="7" t="s">
        <v>139</v>
      </c>
      <c r="S336" s="30" t="s">
        <v>60</v>
      </c>
      <c r="T336" s="7">
        <v>16200</v>
      </c>
      <c r="U336" s="10">
        <v>44980</v>
      </c>
      <c r="V336" s="10">
        <v>44978</v>
      </c>
      <c r="W336" s="7" t="s">
        <v>289</v>
      </c>
      <c r="X336" s="7" t="s">
        <v>74</v>
      </c>
      <c r="Y336" s="7" t="s">
        <v>75</v>
      </c>
      <c r="Z336" s="10">
        <v>43861</v>
      </c>
      <c r="AA336" s="10">
        <v>43894</v>
      </c>
      <c r="AB336" s="7" t="s">
        <v>74</v>
      </c>
      <c r="AC336" s="7" t="s">
        <v>48</v>
      </c>
      <c r="AD336" s="7" t="s">
        <v>592</v>
      </c>
      <c r="AE336" s="7">
        <v>42</v>
      </c>
      <c r="AF336" s="7" t="s">
        <v>593</v>
      </c>
      <c r="AG336" s="7" t="s">
        <v>51</v>
      </c>
      <c r="AH336" s="11" t="s">
        <v>52</v>
      </c>
      <c r="AI336" s="12">
        <v>1</v>
      </c>
      <c r="AJ336" s="13">
        <v>82.74</v>
      </c>
      <c r="AK336" s="13">
        <v>80.989999999999995</v>
      </c>
      <c r="AL336" s="13">
        <v>35</v>
      </c>
      <c r="AN336" s="38"/>
    </row>
    <row r="337" spans="1:40" x14ac:dyDescent="0.25">
      <c r="A337" s="7">
        <v>2022</v>
      </c>
      <c r="B337" s="7">
        <v>0.7</v>
      </c>
      <c r="C337" s="8">
        <v>70.94</v>
      </c>
      <c r="D337" s="8">
        <v>128.94</v>
      </c>
      <c r="E337" s="8">
        <v>36.840000000000003</v>
      </c>
      <c r="F337" s="7">
        <v>0</v>
      </c>
      <c r="G337" s="7">
        <v>0</v>
      </c>
      <c r="H337" s="7">
        <v>0</v>
      </c>
      <c r="I337" s="7">
        <v>0</v>
      </c>
      <c r="J337" s="9">
        <f t="shared" si="5"/>
        <v>199.88</v>
      </c>
      <c r="K337" s="7">
        <v>2961748</v>
      </c>
      <c r="L337" s="7" t="s">
        <v>1936</v>
      </c>
      <c r="M337" s="7">
        <v>4615</v>
      </c>
      <c r="N337" s="7" t="s">
        <v>1937</v>
      </c>
      <c r="O337" s="7" t="s">
        <v>288</v>
      </c>
      <c r="P337" s="7" t="s">
        <v>41</v>
      </c>
      <c r="Q337" s="7" t="s">
        <v>42</v>
      </c>
      <c r="R337" s="7" t="s">
        <v>278</v>
      </c>
      <c r="S337" s="30" t="s">
        <v>44</v>
      </c>
      <c r="T337" s="7">
        <v>16064</v>
      </c>
      <c r="U337" s="10">
        <v>45019</v>
      </c>
      <c r="V337" s="10">
        <v>45009</v>
      </c>
      <c r="W337" s="7" t="s">
        <v>130</v>
      </c>
      <c r="X337" s="7" t="s">
        <v>74</v>
      </c>
      <c r="Y337" s="7" t="s">
        <v>75</v>
      </c>
      <c r="Z337" s="10">
        <v>44663</v>
      </c>
      <c r="AA337" s="10">
        <v>44737</v>
      </c>
      <c r="AB337" s="7" t="s">
        <v>74</v>
      </c>
      <c r="AC337" s="7" t="s">
        <v>48</v>
      </c>
      <c r="AD337" s="7" t="s">
        <v>1938</v>
      </c>
      <c r="AE337" s="7">
        <v>42</v>
      </c>
      <c r="AF337" s="7" t="s">
        <v>1939</v>
      </c>
      <c r="AG337" s="7" t="s">
        <v>51</v>
      </c>
      <c r="AH337" s="11" t="s">
        <v>52</v>
      </c>
      <c r="AI337" s="12">
        <v>2</v>
      </c>
      <c r="AJ337" s="13">
        <v>125.97</v>
      </c>
      <c r="AK337" s="13">
        <v>190.12</v>
      </c>
      <c r="AL337" s="13">
        <v>98.14</v>
      </c>
    </row>
    <row r="338" spans="1:40" x14ac:dyDescent="0.25">
      <c r="A338" s="7">
        <v>2022</v>
      </c>
      <c r="B338" s="7">
        <v>0.6</v>
      </c>
      <c r="C338" s="8">
        <v>35.47</v>
      </c>
      <c r="D338" s="8">
        <v>64.47</v>
      </c>
      <c r="E338" s="8">
        <v>18.420000000000002</v>
      </c>
      <c r="F338" s="7">
        <v>0</v>
      </c>
      <c r="G338" s="7">
        <v>0</v>
      </c>
      <c r="H338" s="7">
        <v>0</v>
      </c>
      <c r="I338" s="7">
        <v>0</v>
      </c>
      <c r="J338" s="9">
        <f t="shared" si="5"/>
        <v>99.94</v>
      </c>
      <c r="K338" s="7">
        <v>2589007</v>
      </c>
      <c r="L338" s="7" t="s">
        <v>1770</v>
      </c>
      <c r="M338" s="7">
        <v>10432</v>
      </c>
      <c r="N338" s="7" t="s">
        <v>1771</v>
      </c>
      <c r="O338" s="7" t="s">
        <v>284</v>
      </c>
      <c r="P338" s="7" t="s">
        <v>277</v>
      </c>
      <c r="Q338" s="7" t="s">
        <v>42</v>
      </c>
      <c r="R338" s="7" t="s">
        <v>139</v>
      </c>
      <c r="S338" s="30" t="s">
        <v>60</v>
      </c>
      <c r="T338" s="7">
        <v>16057</v>
      </c>
      <c r="U338" s="10">
        <v>44984</v>
      </c>
      <c r="V338" s="10">
        <v>44980</v>
      </c>
      <c r="W338" s="7" t="s">
        <v>95</v>
      </c>
      <c r="X338" s="7" t="s">
        <v>74</v>
      </c>
      <c r="Y338" s="7" t="s">
        <v>75</v>
      </c>
      <c r="Z338" s="10">
        <v>44539</v>
      </c>
      <c r="AA338" s="10">
        <v>44683</v>
      </c>
      <c r="AB338" s="7" t="s">
        <v>74</v>
      </c>
      <c r="AC338" s="7" t="s">
        <v>48</v>
      </c>
      <c r="AD338" s="7" t="s">
        <v>1772</v>
      </c>
      <c r="AE338" s="7">
        <v>42</v>
      </c>
      <c r="AF338" s="7" t="s">
        <v>1773</v>
      </c>
      <c r="AG338" s="7" t="s">
        <v>51</v>
      </c>
      <c r="AH338" s="11" t="s">
        <v>52</v>
      </c>
      <c r="AI338" s="12">
        <v>1</v>
      </c>
      <c r="AJ338" s="13">
        <v>86.49</v>
      </c>
      <c r="AK338" s="13">
        <v>82.18</v>
      </c>
      <c r="AL338" s="13">
        <v>36.19</v>
      </c>
      <c r="AN338" s="38"/>
    </row>
    <row r="339" spans="1:40" s="26" customFormat="1" x14ac:dyDescent="0.25">
      <c r="A339" s="19">
        <v>2021</v>
      </c>
      <c r="B339" s="19">
        <v>0.9</v>
      </c>
      <c r="C339" s="20">
        <v>35.47</v>
      </c>
      <c r="D339" s="20">
        <v>64.47</v>
      </c>
      <c r="E339" s="20">
        <v>18.420000000000002</v>
      </c>
      <c r="F339" s="19">
        <v>0</v>
      </c>
      <c r="G339" s="19">
        <v>0</v>
      </c>
      <c r="H339" s="19">
        <v>0</v>
      </c>
      <c r="I339" s="19">
        <v>0</v>
      </c>
      <c r="J339" s="21">
        <f t="shared" si="5"/>
        <v>99.94</v>
      </c>
      <c r="K339" s="19">
        <v>7768912</v>
      </c>
      <c r="L339" s="19" t="s">
        <v>972</v>
      </c>
      <c r="M339" s="19">
        <v>8463</v>
      </c>
      <c r="N339" s="19" t="s">
        <v>973</v>
      </c>
      <c r="O339" s="19" t="s">
        <v>288</v>
      </c>
      <c r="P339" s="19" t="s">
        <v>45</v>
      </c>
      <c r="Q339" s="19" t="s">
        <v>42</v>
      </c>
      <c r="R339" s="19" t="s">
        <v>45</v>
      </c>
      <c r="S339" s="31" t="s">
        <v>845</v>
      </c>
      <c r="T339" s="19">
        <v>16056</v>
      </c>
      <c r="U339" s="22">
        <v>45026</v>
      </c>
      <c r="V339" s="22">
        <v>45015</v>
      </c>
      <c r="W339" s="19" t="s">
        <v>261</v>
      </c>
      <c r="X339" s="19" t="s">
        <v>74</v>
      </c>
      <c r="Y339" s="19" t="s">
        <v>75</v>
      </c>
      <c r="Z339" s="22">
        <v>44516</v>
      </c>
      <c r="AA339" s="22">
        <v>44602</v>
      </c>
      <c r="AB339" s="19" t="s">
        <v>74</v>
      </c>
      <c r="AC339" s="19" t="s">
        <v>48</v>
      </c>
      <c r="AD339" s="19" t="s">
        <v>974</v>
      </c>
      <c r="AE339" s="19">
        <v>42</v>
      </c>
      <c r="AF339" s="19" t="s">
        <v>975</v>
      </c>
      <c r="AG339" s="19" t="s">
        <v>51</v>
      </c>
      <c r="AH339" s="23" t="s">
        <v>52</v>
      </c>
      <c r="AI339" s="24">
        <v>1</v>
      </c>
      <c r="AJ339" s="25">
        <v>89.01</v>
      </c>
      <c r="AK339" s="25">
        <v>73.08</v>
      </c>
      <c r="AL339" s="25">
        <v>27.09</v>
      </c>
      <c r="AM339" s="33" t="s">
        <v>2636</v>
      </c>
      <c r="AN339" s="27" t="s">
        <v>2638</v>
      </c>
    </row>
    <row r="340" spans="1:40" x14ac:dyDescent="0.25">
      <c r="A340" s="7">
        <v>2022</v>
      </c>
      <c r="B340" s="7">
        <v>0.4</v>
      </c>
      <c r="C340" s="8">
        <v>35.47</v>
      </c>
      <c r="D340" s="8">
        <v>64.47</v>
      </c>
      <c r="E340" s="8">
        <v>18.420000000000002</v>
      </c>
      <c r="F340" s="7">
        <v>16.899999999999999</v>
      </c>
      <c r="G340" s="7">
        <v>0</v>
      </c>
      <c r="H340" s="7">
        <v>0</v>
      </c>
      <c r="I340" s="7">
        <v>0</v>
      </c>
      <c r="J340" s="9">
        <f t="shared" si="5"/>
        <v>99.94</v>
      </c>
      <c r="K340" s="7">
        <v>2974432</v>
      </c>
      <c r="L340" s="7" t="s">
        <v>2535</v>
      </c>
      <c r="M340" s="7">
        <v>5626</v>
      </c>
      <c r="N340" s="7">
        <v>4115901</v>
      </c>
      <c r="O340" s="7" t="s">
        <v>284</v>
      </c>
      <c r="P340" s="7" t="s">
        <v>277</v>
      </c>
      <c r="Q340" s="7" t="s">
        <v>42</v>
      </c>
      <c r="R340" s="7" t="s">
        <v>139</v>
      </c>
      <c r="S340" s="30" t="s">
        <v>60</v>
      </c>
      <c r="T340" s="7">
        <v>16001</v>
      </c>
      <c r="U340" s="10">
        <v>45020</v>
      </c>
      <c r="V340" s="10">
        <v>45020</v>
      </c>
      <c r="W340" s="7" t="s">
        <v>184</v>
      </c>
      <c r="X340" s="7" t="s">
        <v>74</v>
      </c>
      <c r="Y340" s="7" t="s">
        <v>75</v>
      </c>
      <c r="Z340" s="10">
        <v>44513</v>
      </c>
      <c r="AA340" s="10">
        <v>44574</v>
      </c>
      <c r="AB340" s="7" t="s">
        <v>74</v>
      </c>
      <c r="AC340" s="7" t="s">
        <v>48</v>
      </c>
      <c r="AD340" s="7" t="s">
        <v>2536</v>
      </c>
      <c r="AE340" s="7">
        <v>42</v>
      </c>
      <c r="AF340" s="7" t="s">
        <v>2537</v>
      </c>
      <c r="AG340" s="7" t="s">
        <v>51</v>
      </c>
      <c r="AH340" s="11" t="s">
        <v>52</v>
      </c>
      <c r="AI340" s="12">
        <v>1</v>
      </c>
      <c r="AJ340" s="13">
        <v>77.260000000000005</v>
      </c>
      <c r="AK340" s="13">
        <v>95.8</v>
      </c>
      <c r="AL340" s="13">
        <v>49.81</v>
      </c>
      <c r="AN340" s="38"/>
    </row>
    <row r="341" spans="1:40" s="26" customFormat="1" x14ac:dyDescent="0.25">
      <c r="A341" s="19">
        <v>2020</v>
      </c>
      <c r="B341" s="19">
        <v>0.5</v>
      </c>
      <c r="C341" s="20">
        <v>35.47</v>
      </c>
      <c r="D341" s="20">
        <v>64.47</v>
      </c>
      <c r="E341" s="20">
        <v>18.420000000000002</v>
      </c>
      <c r="F341" s="19">
        <v>0</v>
      </c>
      <c r="G341" s="19">
        <v>0</v>
      </c>
      <c r="H341" s="19">
        <v>0</v>
      </c>
      <c r="I341" s="19">
        <v>0</v>
      </c>
      <c r="J341" s="21">
        <f t="shared" si="5"/>
        <v>99.94</v>
      </c>
      <c r="K341" s="19">
        <v>10773298</v>
      </c>
      <c r="L341" s="19" t="s">
        <v>439</v>
      </c>
      <c r="M341" s="19">
        <v>3897</v>
      </c>
      <c r="N341" s="19" t="s">
        <v>440</v>
      </c>
      <c r="O341" s="19" t="s">
        <v>69</v>
      </c>
      <c r="P341" s="19" t="s">
        <v>70</v>
      </c>
      <c r="Q341" s="19" t="s">
        <v>42</v>
      </c>
      <c r="R341" s="19" t="s">
        <v>71</v>
      </c>
      <c r="S341" s="31" t="s">
        <v>243</v>
      </c>
      <c r="T341" s="19">
        <v>15926</v>
      </c>
      <c r="U341" s="22">
        <v>44994</v>
      </c>
      <c r="V341" s="22">
        <v>44986</v>
      </c>
      <c r="W341" s="19" t="s">
        <v>244</v>
      </c>
      <c r="X341" s="19" t="s">
        <v>74</v>
      </c>
      <c r="Y341" s="19" t="s">
        <v>75</v>
      </c>
      <c r="Z341" s="22">
        <v>43873</v>
      </c>
      <c r="AA341" s="22">
        <v>43992</v>
      </c>
      <c r="AB341" s="19" t="s">
        <v>74</v>
      </c>
      <c r="AC341" s="19" t="s">
        <v>48</v>
      </c>
      <c r="AD341" s="19" t="s">
        <v>441</v>
      </c>
      <c r="AE341" s="19">
        <v>42</v>
      </c>
      <c r="AF341" s="19" t="s">
        <v>442</v>
      </c>
      <c r="AG341" s="19" t="s">
        <v>51</v>
      </c>
      <c r="AH341" s="23" t="s">
        <v>52</v>
      </c>
      <c r="AI341" s="24">
        <v>1</v>
      </c>
      <c r="AJ341" s="25">
        <v>77.31</v>
      </c>
      <c r="AK341" s="25">
        <v>88.81</v>
      </c>
      <c r="AL341" s="25">
        <v>42.82</v>
      </c>
      <c r="AM341" s="33" t="s">
        <v>2636</v>
      </c>
      <c r="AN341" s="27" t="s">
        <v>2639</v>
      </c>
    </row>
    <row r="342" spans="1:40" x14ac:dyDescent="0.25">
      <c r="A342" s="7">
        <v>2021</v>
      </c>
      <c r="B342" s="7">
        <v>0.4</v>
      </c>
      <c r="C342" s="8">
        <v>35.47</v>
      </c>
      <c r="D342" s="8">
        <v>64.47</v>
      </c>
      <c r="E342" s="8">
        <v>18.420000000000002</v>
      </c>
      <c r="F342" s="7">
        <v>6.6777842249999999</v>
      </c>
      <c r="G342" s="7">
        <v>0</v>
      </c>
      <c r="H342" s="7">
        <v>0</v>
      </c>
      <c r="I342" s="7">
        <v>0</v>
      </c>
      <c r="J342" s="9">
        <f t="shared" si="5"/>
        <v>99.94</v>
      </c>
      <c r="K342" s="7">
        <v>7577747</v>
      </c>
      <c r="L342" s="7" t="s">
        <v>1345</v>
      </c>
      <c r="M342" s="7" t="s">
        <v>1346</v>
      </c>
      <c r="N342" s="7">
        <v>11670705</v>
      </c>
      <c r="O342" s="7" t="s">
        <v>121</v>
      </c>
      <c r="P342" s="7" t="s">
        <v>45</v>
      </c>
      <c r="Q342" s="7">
        <v>1700</v>
      </c>
      <c r="R342" s="7" t="s">
        <v>45</v>
      </c>
      <c r="S342" s="30" t="s">
        <v>60</v>
      </c>
      <c r="T342" s="7">
        <v>15885</v>
      </c>
      <c r="U342" s="10">
        <v>45008</v>
      </c>
      <c r="V342" s="10">
        <v>45006</v>
      </c>
      <c r="W342" s="7" t="s">
        <v>318</v>
      </c>
      <c r="X342" s="7" t="s">
        <v>124</v>
      </c>
      <c r="Y342" s="7" t="s">
        <v>75</v>
      </c>
      <c r="Z342" s="10">
        <v>44368</v>
      </c>
      <c r="AA342" s="10">
        <v>44393</v>
      </c>
      <c r="AB342" s="7" t="s">
        <v>124</v>
      </c>
      <c r="AC342" s="7" t="s">
        <v>125</v>
      </c>
      <c r="AD342" s="7" t="s">
        <v>1347</v>
      </c>
      <c r="AE342" s="7">
        <v>28</v>
      </c>
      <c r="AF342" s="7" t="s">
        <v>1348</v>
      </c>
      <c r="AG342" s="7" t="s">
        <v>51</v>
      </c>
      <c r="AH342" s="11" t="s">
        <v>52</v>
      </c>
      <c r="AI342" s="12">
        <v>1</v>
      </c>
      <c r="AJ342" s="13">
        <v>39.585904885799998</v>
      </c>
      <c r="AK342" s="13">
        <v>5.0293254905999998</v>
      </c>
      <c r="AL342" s="13">
        <v>1.4347696392</v>
      </c>
      <c r="AN342" s="38"/>
    </row>
    <row r="343" spans="1:40" x14ac:dyDescent="0.25">
      <c r="A343" s="7">
        <v>2021</v>
      </c>
      <c r="B343" s="7">
        <v>0.4</v>
      </c>
      <c r="C343" s="8">
        <v>70.94</v>
      </c>
      <c r="D343" s="8">
        <v>128.94</v>
      </c>
      <c r="E343" s="8">
        <v>36.840000000000003</v>
      </c>
      <c r="F343" s="7">
        <v>0</v>
      </c>
      <c r="G343" s="7">
        <v>0</v>
      </c>
      <c r="H343" s="7">
        <v>0</v>
      </c>
      <c r="I343" s="7">
        <v>0</v>
      </c>
      <c r="J343" s="9">
        <f t="shared" si="5"/>
        <v>199.88</v>
      </c>
      <c r="K343" s="7">
        <v>7806064</v>
      </c>
      <c r="L343" s="7" t="s">
        <v>1174</v>
      </c>
      <c r="M343" s="7">
        <v>4809</v>
      </c>
      <c r="N343" s="7">
        <v>15788303</v>
      </c>
      <c r="O343" s="7" t="s">
        <v>284</v>
      </c>
      <c r="P343" s="7" t="s">
        <v>277</v>
      </c>
      <c r="Q343" s="7" t="s">
        <v>42</v>
      </c>
      <c r="R343" s="7" t="s">
        <v>139</v>
      </c>
      <c r="S343" s="30" t="s">
        <v>60</v>
      </c>
      <c r="T343" s="7">
        <v>15809</v>
      </c>
      <c r="U343" s="10">
        <v>45029</v>
      </c>
      <c r="V343" s="10">
        <v>44963</v>
      </c>
      <c r="W343" s="7" t="s">
        <v>130</v>
      </c>
      <c r="X343" s="7" t="s">
        <v>74</v>
      </c>
      <c r="Y343" s="7" t="s">
        <v>75</v>
      </c>
      <c r="Z343" s="10">
        <v>44183</v>
      </c>
      <c r="AA343" s="10">
        <v>44580</v>
      </c>
      <c r="AB343" s="7" t="s">
        <v>74</v>
      </c>
      <c r="AC343" s="7" t="s">
        <v>48</v>
      </c>
      <c r="AD343" s="7" t="s">
        <v>1175</v>
      </c>
      <c r="AE343" s="7">
        <v>42</v>
      </c>
      <c r="AF343" s="7" t="s">
        <v>1176</v>
      </c>
      <c r="AG343" s="7" t="s">
        <v>51</v>
      </c>
      <c r="AH343" s="11" t="s">
        <v>52</v>
      </c>
      <c r="AI343" s="12">
        <v>2</v>
      </c>
      <c r="AJ343" s="13">
        <v>72.400000000000006</v>
      </c>
      <c r="AK343" s="13">
        <v>187.55</v>
      </c>
      <c r="AL343" s="13">
        <v>95.57</v>
      </c>
      <c r="AN343" s="38"/>
    </row>
    <row r="344" spans="1:40" x14ac:dyDescent="0.25">
      <c r="A344" s="7">
        <v>2021</v>
      </c>
      <c r="B344" s="7">
        <v>0.6</v>
      </c>
      <c r="C344" s="8">
        <v>35.47</v>
      </c>
      <c r="D344" s="8">
        <v>64.47</v>
      </c>
      <c r="E344" s="8">
        <v>18.420000000000002</v>
      </c>
      <c r="F344" s="7">
        <v>0</v>
      </c>
      <c r="G344" s="7">
        <v>0</v>
      </c>
      <c r="H344" s="7">
        <v>0</v>
      </c>
      <c r="I344" s="7">
        <v>0</v>
      </c>
      <c r="J344" s="9">
        <f t="shared" si="5"/>
        <v>99.94</v>
      </c>
      <c r="K344" s="7">
        <v>7351875</v>
      </c>
      <c r="L344" s="7" t="s">
        <v>833</v>
      </c>
      <c r="M344" s="7">
        <v>6731</v>
      </c>
      <c r="N344" s="7">
        <v>39178912</v>
      </c>
      <c r="O344" s="7" t="s">
        <v>284</v>
      </c>
      <c r="P344" s="7" t="s">
        <v>277</v>
      </c>
      <c r="Q344" s="7" t="s">
        <v>42</v>
      </c>
      <c r="R344" s="7" t="s">
        <v>139</v>
      </c>
      <c r="S344" s="30" t="s">
        <v>60</v>
      </c>
      <c r="T344" s="7">
        <v>15700</v>
      </c>
      <c r="U344" s="10">
        <v>44988</v>
      </c>
      <c r="V344" s="10">
        <v>44965</v>
      </c>
      <c r="W344" s="7" t="s">
        <v>130</v>
      </c>
      <c r="X344" s="7" t="s">
        <v>74</v>
      </c>
      <c r="Y344" s="7" t="s">
        <v>75</v>
      </c>
      <c r="Z344" s="10">
        <v>44130</v>
      </c>
      <c r="AA344" s="10">
        <v>44404</v>
      </c>
      <c r="AB344" s="7" t="s">
        <v>74</v>
      </c>
      <c r="AC344" s="7" t="s">
        <v>48</v>
      </c>
      <c r="AD344" s="7" t="s">
        <v>834</v>
      </c>
      <c r="AE344" s="7">
        <v>42</v>
      </c>
      <c r="AF344" s="7" t="s">
        <v>835</v>
      </c>
      <c r="AG344" s="7" t="s">
        <v>51</v>
      </c>
      <c r="AH344" s="11" t="s">
        <v>52</v>
      </c>
      <c r="AI344" s="12">
        <v>1</v>
      </c>
      <c r="AJ344" s="13">
        <v>86.67</v>
      </c>
      <c r="AK344" s="13">
        <v>114.52</v>
      </c>
      <c r="AL344" s="13">
        <v>68.53</v>
      </c>
      <c r="AN344" s="38"/>
    </row>
    <row r="345" spans="1:40" x14ac:dyDescent="0.25">
      <c r="A345" s="7">
        <v>2021</v>
      </c>
      <c r="B345" s="7">
        <v>0.4</v>
      </c>
      <c r="C345" s="8">
        <v>35.47</v>
      </c>
      <c r="D345" s="8">
        <v>64.47</v>
      </c>
      <c r="E345" s="8">
        <v>18.420000000000002</v>
      </c>
      <c r="F345" s="7">
        <v>0</v>
      </c>
      <c r="G345" s="7">
        <v>0</v>
      </c>
      <c r="H345" s="7">
        <v>0</v>
      </c>
      <c r="I345" s="7">
        <v>0</v>
      </c>
      <c r="J345" s="9">
        <f t="shared" si="5"/>
        <v>99.94</v>
      </c>
      <c r="K345" s="7">
        <v>7836686</v>
      </c>
      <c r="L345" s="7" t="s">
        <v>1260</v>
      </c>
      <c r="M345" s="7">
        <v>9434</v>
      </c>
      <c r="N345" s="7">
        <v>991801</v>
      </c>
      <c r="O345" s="7" t="s">
        <v>284</v>
      </c>
      <c r="P345" s="7" t="s">
        <v>277</v>
      </c>
      <c r="Q345" s="7" t="s">
        <v>42</v>
      </c>
      <c r="R345" s="7" t="s">
        <v>139</v>
      </c>
      <c r="S345" s="30" t="s">
        <v>60</v>
      </c>
      <c r="T345" s="7">
        <v>15667</v>
      </c>
      <c r="U345" s="10">
        <v>45033</v>
      </c>
      <c r="V345" s="10">
        <v>45021</v>
      </c>
      <c r="W345" s="7" t="s">
        <v>155</v>
      </c>
      <c r="X345" s="7" t="s">
        <v>74</v>
      </c>
      <c r="Y345" s="7" t="s">
        <v>75</v>
      </c>
      <c r="Z345" s="10">
        <v>44182</v>
      </c>
      <c r="AA345" s="10">
        <v>44208</v>
      </c>
      <c r="AB345" s="7" t="s">
        <v>74</v>
      </c>
      <c r="AC345" s="7" t="s">
        <v>48</v>
      </c>
      <c r="AD345" s="7" t="s">
        <v>1261</v>
      </c>
      <c r="AE345" s="7">
        <v>42</v>
      </c>
      <c r="AF345" s="7" t="s">
        <v>1262</v>
      </c>
      <c r="AG345" s="7" t="s">
        <v>51</v>
      </c>
      <c r="AH345" s="11" t="s">
        <v>52</v>
      </c>
      <c r="AI345" s="12">
        <v>1</v>
      </c>
      <c r="AJ345" s="13">
        <v>49.6</v>
      </c>
      <c r="AK345" s="13">
        <v>69.63</v>
      </c>
      <c r="AL345" s="13">
        <v>23.64</v>
      </c>
      <c r="AN345" s="38"/>
    </row>
    <row r="346" spans="1:40" x14ac:dyDescent="0.25">
      <c r="A346" s="7">
        <v>2021</v>
      </c>
      <c r="B346" s="7">
        <v>0.4</v>
      </c>
      <c r="C346" s="8">
        <v>35.47</v>
      </c>
      <c r="D346" s="8">
        <v>64.47</v>
      </c>
      <c r="E346" s="8">
        <v>18.420000000000002</v>
      </c>
      <c r="F346" s="7">
        <v>0</v>
      </c>
      <c r="G346" s="7">
        <v>0</v>
      </c>
      <c r="H346" s="7">
        <v>0</v>
      </c>
      <c r="I346" s="7">
        <v>0</v>
      </c>
      <c r="J346" s="9">
        <f t="shared" si="5"/>
        <v>99.94</v>
      </c>
      <c r="K346" s="7">
        <v>7801176</v>
      </c>
      <c r="L346" s="7" t="s">
        <v>1465</v>
      </c>
      <c r="M346" s="7">
        <v>2967</v>
      </c>
      <c r="N346" s="7" t="s">
        <v>1466</v>
      </c>
      <c r="O346" s="7" t="s">
        <v>284</v>
      </c>
      <c r="P346" s="7" t="s">
        <v>277</v>
      </c>
      <c r="Q346" s="7" t="s">
        <v>42</v>
      </c>
      <c r="R346" s="7" t="s">
        <v>139</v>
      </c>
      <c r="S346" s="30" t="s">
        <v>60</v>
      </c>
      <c r="T346" s="7">
        <v>15649</v>
      </c>
      <c r="U346" s="10">
        <v>45029</v>
      </c>
      <c r="V346" s="10">
        <v>45027</v>
      </c>
      <c r="W346" s="7" t="s">
        <v>289</v>
      </c>
      <c r="X346" s="7" t="s">
        <v>74</v>
      </c>
      <c r="Y346" s="7" t="s">
        <v>75</v>
      </c>
      <c r="Z346" s="10">
        <v>44478</v>
      </c>
      <c r="AA346" s="10">
        <v>44518</v>
      </c>
      <c r="AB346" s="7" t="s">
        <v>74</v>
      </c>
      <c r="AC346" s="7" t="s">
        <v>48</v>
      </c>
      <c r="AD346" s="7" t="s">
        <v>1467</v>
      </c>
      <c r="AE346" s="7">
        <v>42</v>
      </c>
      <c r="AF346" s="7" t="s">
        <v>1468</v>
      </c>
      <c r="AG346" s="7" t="s">
        <v>51</v>
      </c>
      <c r="AH346" s="11" t="s">
        <v>52</v>
      </c>
      <c r="AI346" s="12">
        <v>1</v>
      </c>
      <c r="AJ346" s="13">
        <v>51.83</v>
      </c>
      <c r="AK346" s="13">
        <v>82.14</v>
      </c>
      <c r="AL346" s="13">
        <v>36.15</v>
      </c>
      <c r="AN346" s="38"/>
    </row>
    <row r="347" spans="1:40" x14ac:dyDescent="0.25">
      <c r="A347" s="7">
        <v>2021</v>
      </c>
      <c r="B347" s="7">
        <v>0.6</v>
      </c>
      <c r="C347" s="8">
        <v>35.47</v>
      </c>
      <c r="D347" s="8">
        <v>64.47</v>
      </c>
      <c r="E347" s="8">
        <v>18.420000000000002</v>
      </c>
      <c r="F347" s="7">
        <v>0</v>
      </c>
      <c r="G347" s="7">
        <v>0</v>
      </c>
      <c r="H347" s="7">
        <v>0</v>
      </c>
      <c r="I347" s="7">
        <v>0</v>
      </c>
      <c r="J347" s="9">
        <f t="shared" si="5"/>
        <v>99.94</v>
      </c>
      <c r="K347" s="7">
        <v>7385185</v>
      </c>
      <c r="L347" s="7" t="s">
        <v>1548</v>
      </c>
      <c r="M347" s="7" t="s">
        <v>1549</v>
      </c>
      <c r="N347" s="7">
        <v>93004201</v>
      </c>
      <c r="O347" s="7" t="s">
        <v>276</v>
      </c>
      <c r="P347" s="7" t="s">
        <v>277</v>
      </c>
      <c r="Q347" s="7" t="s">
        <v>42</v>
      </c>
      <c r="R347" s="7" t="s">
        <v>278</v>
      </c>
      <c r="S347" s="30" t="s">
        <v>60</v>
      </c>
      <c r="T347" s="7">
        <v>15618</v>
      </c>
      <c r="U347" s="10">
        <v>44992</v>
      </c>
      <c r="V347" s="10">
        <v>44983</v>
      </c>
      <c r="W347" s="7" t="s">
        <v>45</v>
      </c>
      <c r="X347" s="7" t="s">
        <v>180</v>
      </c>
      <c r="Y347" s="7" t="s">
        <v>47</v>
      </c>
      <c r="Z347" s="10">
        <v>44481</v>
      </c>
      <c r="AA347" s="10">
        <v>44619</v>
      </c>
      <c r="AB347" s="7" t="s">
        <v>180</v>
      </c>
      <c r="AC347" s="7" t="s">
        <v>48</v>
      </c>
      <c r="AD347" s="7" t="s">
        <v>1550</v>
      </c>
      <c r="AE347" s="7">
        <v>28</v>
      </c>
      <c r="AF347" s="7" t="s">
        <v>1551</v>
      </c>
      <c r="AG347" s="7" t="s">
        <v>51</v>
      </c>
      <c r="AH347" s="11" t="s">
        <v>52</v>
      </c>
      <c r="AI347" s="12">
        <v>1</v>
      </c>
      <c r="AJ347" s="13">
        <v>46.2</v>
      </c>
      <c r="AK347" s="13">
        <v>12.89</v>
      </c>
      <c r="AL347" s="13">
        <v>3.03</v>
      </c>
      <c r="AN347" s="38"/>
    </row>
    <row r="348" spans="1:40" x14ac:dyDescent="0.25">
      <c r="A348" s="7">
        <v>2020</v>
      </c>
      <c r="B348" s="7">
        <v>0.4</v>
      </c>
      <c r="C348" s="8">
        <v>35.47</v>
      </c>
      <c r="D348" s="8">
        <v>64.47</v>
      </c>
      <c r="E348" s="8">
        <v>18.420000000000002</v>
      </c>
      <c r="F348" s="7">
        <v>4.6324743138000004</v>
      </c>
      <c r="G348" s="7">
        <v>0</v>
      </c>
      <c r="H348" s="7">
        <v>0</v>
      </c>
      <c r="I348" s="7">
        <v>0</v>
      </c>
      <c r="J348" s="9">
        <f t="shared" si="5"/>
        <v>99.94</v>
      </c>
      <c r="K348" s="7">
        <v>10545743</v>
      </c>
      <c r="L348" s="7" t="s">
        <v>771</v>
      </c>
      <c r="M348" s="7" t="s">
        <v>772</v>
      </c>
      <c r="N348" s="7" t="s">
        <v>773</v>
      </c>
      <c r="O348" s="7" t="s">
        <v>385</v>
      </c>
      <c r="P348" s="7" t="s">
        <v>277</v>
      </c>
      <c r="Q348" s="7" t="s">
        <v>42</v>
      </c>
      <c r="R348" s="7" t="s">
        <v>139</v>
      </c>
      <c r="S348" s="30" t="s">
        <v>60</v>
      </c>
      <c r="T348" s="7">
        <v>15587</v>
      </c>
      <c r="U348" s="10">
        <v>44970</v>
      </c>
      <c r="V348" s="10">
        <v>44967</v>
      </c>
      <c r="W348" s="7" t="s">
        <v>216</v>
      </c>
      <c r="X348" s="7" t="s">
        <v>124</v>
      </c>
      <c r="Y348" s="7" t="s">
        <v>75</v>
      </c>
      <c r="Z348" s="10">
        <v>43837</v>
      </c>
      <c r="AA348" s="10">
        <v>44040</v>
      </c>
      <c r="AB348" s="7" t="s">
        <v>124</v>
      </c>
      <c r="AC348" s="7" t="s">
        <v>48</v>
      </c>
      <c r="AD348" s="7" t="s">
        <v>774</v>
      </c>
      <c r="AE348" s="7" t="s">
        <v>176</v>
      </c>
      <c r="AF348" s="7" t="s">
        <v>775</v>
      </c>
      <c r="AG348" s="7" t="s">
        <v>51</v>
      </c>
      <c r="AH348" s="11" t="s">
        <v>52</v>
      </c>
      <c r="AI348" s="12">
        <v>1</v>
      </c>
      <c r="AJ348" s="13">
        <v>42.485971177800003</v>
      </c>
      <c r="AK348" s="13">
        <v>50.216937371999997</v>
      </c>
      <c r="AL348" s="13">
        <v>14.347696392</v>
      </c>
      <c r="AN348" s="38"/>
    </row>
    <row r="349" spans="1:40" x14ac:dyDescent="0.25">
      <c r="A349" s="7">
        <v>2021</v>
      </c>
      <c r="B349" s="7">
        <v>0.7</v>
      </c>
      <c r="C349" s="8">
        <v>35.47</v>
      </c>
      <c r="D349" s="8">
        <v>64.47</v>
      </c>
      <c r="E349" s="8">
        <v>18.420000000000002</v>
      </c>
      <c r="F349" s="7">
        <v>5.9451358986000002</v>
      </c>
      <c r="G349" s="7">
        <v>0</v>
      </c>
      <c r="H349" s="7">
        <v>0</v>
      </c>
      <c r="I349" s="7">
        <v>0</v>
      </c>
      <c r="J349" s="9">
        <f t="shared" si="5"/>
        <v>99.94</v>
      </c>
      <c r="K349" s="7">
        <v>7880195</v>
      </c>
      <c r="L349" s="7" t="s">
        <v>911</v>
      </c>
      <c r="M349" s="7" t="s">
        <v>912</v>
      </c>
      <c r="N349" s="7" t="s">
        <v>913</v>
      </c>
      <c r="O349" s="7" t="s">
        <v>215</v>
      </c>
      <c r="P349" s="7" t="s">
        <v>45</v>
      </c>
      <c r="Q349" s="7" t="s">
        <v>42</v>
      </c>
      <c r="R349" s="7" t="s">
        <v>45</v>
      </c>
      <c r="S349" s="30" t="s">
        <v>94</v>
      </c>
      <c r="T349" s="7">
        <v>15581</v>
      </c>
      <c r="U349" s="10">
        <v>45036</v>
      </c>
      <c r="V349" s="10">
        <v>44914</v>
      </c>
      <c r="W349" s="7" t="s">
        <v>768</v>
      </c>
      <c r="X349" s="7" t="s">
        <v>124</v>
      </c>
      <c r="Y349" s="7" t="s">
        <v>75</v>
      </c>
      <c r="Z349" s="10">
        <v>44244</v>
      </c>
      <c r="AA349" s="10">
        <v>44485</v>
      </c>
      <c r="AB349" s="7" t="s">
        <v>124</v>
      </c>
      <c r="AC349" s="7" t="s">
        <v>48</v>
      </c>
      <c r="AD349" s="7" t="s">
        <v>914</v>
      </c>
      <c r="AE349" s="7">
        <v>42</v>
      </c>
      <c r="AF349" s="7" t="s">
        <v>915</v>
      </c>
      <c r="AG349" s="7" t="s">
        <v>51</v>
      </c>
      <c r="AH349" s="11" t="s">
        <v>52</v>
      </c>
      <c r="AI349" s="12">
        <v>1</v>
      </c>
      <c r="AJ349" s="13">
        <v>76.080949644599997</v>
      </c>
      <c r="AK349" s="13">
        <v>42.745450793400003</v>
      </c>
      <c r="AL349" s="13">
        <v>12.21080544</v>
      </c>
      <c r="AN349" s="38"/>
    </row>
    <row r="350" spans="1:40" x14ac:dyDescent="0.25">
      <c r="A350" s="7">
        <v>2021</v>
      </c>
      <c r="B350" s="7">
        <v>0.8</v>
      </c>
      <c r="C350" s="8">
        <v>35.47</v>
      </c>
      <c r="D350" s="8">
        <v>64.47</v>
      </c>
      <c r="E350" s="8">
        <v>18.420000000000002</v>
      </c>
      <c r="F350" s="7">
        <v>0</v>
      </c>
      <c r="G350" s="7">
        <v>0</v>
      </c>
      <c r="H350" s="7">
        <v>0</v>
      </c>
      <c r="I350" s="7">
        <v>0</v>
      </c>
      <c r="J350" s="9">
        <f t="shared" si="5"/>
        <v>99.94</v>
      </c>
      <c r="K350" s="7">
        <v>7791262</v>
      </c>
      <c r="L350" s="7" t="s">
        <v>1231</v>
      </c>
      <c r="M350" s="7">
        <v>2168</v>
      </c>
      <c r="N350" s="7" t="s">
        <v>1232</v>
      </c>
      <c r="O350" s="7" t="s">
        <v>288</v>
      </c>
      <c r="P350" s="7" t="s">
        <v>41</v>
      </c>
      <c r="Q350" s="7" t="s">
        <v>42</v>
      </c>
      <c r="R350" s="7" t="s">
        <v>278</v>
      </c>
      <c r="S350" s="30" t="s">
        <v>44</v>
      </c>
      <c r="T350" s="7">
        <v>15549</v>
      </c>
      <c r="U350" s="10">
        <v>45028</v>
      </c>
      <c r="V350" s="10">
        <v>45028</v>
      </c>
      <c r="W350" s="7" t="s">
        <v>115</v>
      </c>
      <c r="X350" s="7" t="s">
        <v>74</v>
      </c>
      <c r="Y350" s="7" t="s">
        <v>75</v>
      </c>
      <c r="Z350" s="10">
        <v>44496</v>
      </c>
      <c r="AA350" s="10">
        <v>44509</v>
      </c>
      <c r="AB350" s="7" t="s">
        <v>74</v>
      </c>
      <c r="AC350" s="7" t="s">
        <v>48</v>
      </c>
      <c r="AD350" s="7" t="s">
        <v>1233</v>
      </c>
      <c r="AE350" s="7">
        <v>42</v>
      </c>
      <c r="AF350" s="7" t="s">
        <v>1234</v>
      </c>
      <c r="AG350" s="7" t="s">
        <v>51</v>
      </c>
      <c r="AH350" s="11" t="s">
        <v>52</v>
      </c>
      <c r="AI350" s="12">
        <v>1</v>
      </c>
      <c r="AJ350" s="13">
        <v>94.16</v>
      </c>
      <c r="AK350" s="13">
        <v>73.77</v>
      </c>
      <c r="AL350" s="13">
        <v>27.78</v>
      </c>
    </row>
    <row r="351" spans="1:40" s="26" customFormat="1" x14ac:dyDescent="0.25">
      <c r="A351" s="19">
        <v>2021</v>
      </c>
      <c r="B351" s="19">
        <v>1</v>
      </c>
      <c r="C351" s="20">
        <v>141.88</v>
      </c>
      <c r="D351" s="20">
        <v>257.88</v>
      </c>
      <c r="E351" s="20">
        <v>73.680000000000007</v>
      </c>
      <c r="F351" s="19">
        <v>0</v>
      </c>
      <c r="G351" s="19">
        <v>0</v>
      </c>
      <c r="H351" s="19">
        <v>0</v>
      </c>
      <c r="I351" s="19">
        <v>0</v>
      </c>
      <c r="J351" s="20">
        <f t="shared" si="5"/>
        <v>399.76</v>
      </c>
      <c r="K351" s="19">
        <v>7717246</v>
      </c>
      <c r="L351" s="19" t="s">
        <v>1472</v>
      </c>
      <c r="M351" s="19">
        <v>20351</v>
      </c>
      <c r="N351" s="19">
        <v>8687062</v>
      </c>
      <c r="O351" s="19" t="s">
        <v>869</v>
      </c>
      <c r="P351" s="19" t="s">
        <v>870</v>
      </c>
      <c r="Q351" s="19" t="s">
        <v>42</v>
      </c>
      <c r="R351" s="19" t="s">
        <v>871</v>
      </c>
      <c r="S351" s="31" t="s">
        <v>243</v>
      </c>
      <c r="T351" s="19">
        <v>15526</v>
      </c>
      <c r="U351" s="22">
        <v>45020</v>
      </c>
      <c r="V351" s="22">
        <v>45003</v>
      </c>
      <c r="W351" s="19" t="s">
        <v>1473</v>
      </c>
      <c r="X351" s="19" t="s">
        <v>74</v>
      </c>
      <c r="Y351" s="19" t="s">
        <v>75</v>
      </c>
      <c r="Z351" s="22">
        <v>44508</v>
      </c>
      <c r="AA351" s="22">
        <v>44530</v>
      </c>
      <c r="AB351" s="19" t="s">
        <v>74</v>
      </c>
      <c r="AC351" s="19" t="s">
        <v>48</v>
      </c>
      <c r="AD351" s="19" t="s">
        <v>1474</v>
      </c>
      <c r="AE351" s="19">
        <v>42</v>
      </c>
      <c r="AF351" s="19" t="s">
        <v>1475</v>
      </c>
      <c r="AG351" s="19" t="s">
        <v>51</v>
      </c>
      <c r="AH351" s="23" t="s">
        <v>52</v>
      </c>
      <c r="AI351" s="24">
        <v>4</v>
      </c>
      <c r="AJ351" s="25">
        <v>134.88</v>
      </c>
      <c r="AK351" s="25">
        <v>314.76</v>
      </c>
      <c r="AL351" s="25">
        <v>130.80000000000001</v>
      </c>
      <c r="AM351" s="33" t="s">
        <v>2636</v>
      </c>
      <c r="AN351" s="38" t="s">
        <v>2639</v>
      </c>
    </row>
    <row r="352" spans="1:40" x14ac:dyDescent="0.25">
      <c r="A352" s="7">
        <v>2020</v>
      </c>
      <c r="B352" s="7">
        <v>0.4</v>
      </c>
      <c r="C352" s="8">
        <v>35.47</v>
      </c>
      <c r="D352" s="8">
        <v>64.47</v>
      </c>
      <c r="E352" s="8">
        <v>18.420000000000002</v>
      </c>
      <c r="F352" s="7">
        <v>12.0123798516</v>
      </c>
      <c r="G352" s="7">
        <v>0</v>
      </c>
      <c r="H352" s="7">
        <v>0</v>
      </c>
      <c r="I352" s="7">
        <v>0</v>
      </c>
      <c r="J352" s="9">
        <f t="shared" si="5"/>
        <v>99.94</v>
      </c>
      <c r="K352" s="7">
        <v>11195243</v>
      </c>
      <c r="L352" s="7" t="s">
        <v>640</v>
      </c>
      <c r="M352" s="7" t="s">
        <v>641</v>
      </c>
      <c r="N352" s="7">
        <v>6152702</v>
      </c>
      <c r="O352" s="7" t="s">
        <v>385</v>
      </c>
      <c r="P352" s="7" t="s">
        <v>277</v>
      </c>
      <c r="Q352" s="7" t="s">
        <v>42</v>
      </c>
      <c r="R352" s="7" t="s">
        <v>139</v>
      </c>
      <c r="S352" s="30" t="s">
        <v>60</v>
      </c>
      <c r="T352" s="7">
        <v>15452</v>
      </c>
      <c r="U352" s="10">
        <v>45044</v>
      </c>
      <c r="V352" s="10">
        <v>45020</v>
      </c>
      <c r="W352" s="7" t="s">
        <v>123</v>
      </c>
      <c r="X352" s="7" t="s">
        <v>124</v>
      </c>
      <c r="Y352" s="7" t="s">
        <v>75</v>
      </c>
      <c r="Z352" s="10">
        <v>43848</v>
      </c>
      <c r="AA352" s="10">
        <v>43936</v>
      </c>
      <c r="AB352" s="7" t="s">
        <v>124</v>
      </c>
      <c r="AC352" s="7" t="s">
        <v>48</v>
      </c>
      <c r="AD352" s="7" t="s">
        <v>642</v>
      </c>
      <c r="AE352" s="7">
        <v>42</v>
      </c>
      <c r="AF352" s="7" t="s">
        <v>643</v>
      </c>
      <c r="AG352" s="7" t="s">
        <v>51</v>
      </c>
      <c r="AH352" s="11" t="s">
        <v>52</v>
      </c>
      <c r="AI352" s="12">
        <v>1</v>
      </c>
      <c r="AJ352" s="13">
        <v>42.188332795199997</v>
      </c>
      <c r="AK352" s="13">
        <v>50.216937371999997</v>
      </c>
      <c r="AL352" s="13">
        <v>14.347696392</v>
      </c>
      <c r="AN352" s="38"/>
    </row>
    <row r="353" spans="1:40" x14ac:dyDescent="0.25">
      <c r="A353" s="7">
        <v>2022</v>
      </c>
      <c r="B353" s="7">
        <v>0.4</v>
      </c>
      <c r="C353" s="8">
        <v>35.47</v>
      </c>
      <c r="D353" s="8">
        <v>64.47</v>
      </c>
      <c r="E353" s="8">
        <v>18.420000000000002</v>
      </c>
      <c r="F353" s="7">
        <v>0</v>
      </c>
      <c r="G353" s="7">
        <v>0</v>
      </c>
      <c r="H353" s="7">
        <v>0</v>
      </c>
      <c r="I353" s="7">
        <v>0</v>
      </c>
      <c r="J353" s="9">
        <f t="shared" si="5"/>
        <v>99.94</v>
      </c>
      <c r="K353" s="7">
        <v>2769126</v>
      </c>
      <c r="L353" s="7" t="s">
        <v>2221</v>
      </c>
      <c r="M353" s="7">
        <v>4594</v>
      </c>
      <c r="N353" s="7" t="s">
        <v>2222</v>
      </c>
      <c r="O353" s="7" t="s">
        <v>284</v>
      </c>
      <c r="P353" s="7" t="s">
        <v>277</v>
      </c>
      <c r="Q353" s="7" t="s">
        <v>42</v>
      </c>
      <c r="R353" s="7" t="s">
        <v>139</v>
      </c>
      <c r="S353" s="30" t="s">
        <v>60</v>
      </c>
      <c r="T353" s="7">
        <v>15444</v>
      </c>
      <c r="U353" s="10">
        <v>45000</v>
      </c>
      <c r="V353" s="10">
        <v>44991</v>
      </c>
      <c r="W353" s="7" t="s">
        <v>289</v>
      </c>
      <c r="X353" s="7" t="s">
        <v>74</v>
      </c>
      <c r="Y353" s="7" t="s">
        <v>75</v>
      </c>
      <c r="Z353" s="10">
        <v>44641</v>
      </c>
      <c r="AA353" s="10">
        <v>44651</v>
      </c>
      <c r="AB353" s="7" t="s">
        <v>74</v>
      </c>
      <c r="AC353" s="7" t="s">
        <v>48</v>
      </c>
      <c r="AD353" s="7" t="s">
        <v>2223</v>
      </c>
      <c r="AE353" s="7">
        <v>42</v>
      </c>
      <c r="AF353" s="7" t="s">
        <v>2224</v>
      </c>
      <c r="AG353" s="7" t="s">
        <v>51</v>
      </c>
      <c r="AH353" s="11" t="s">
        <v>52</v>
      </c>
      <c r="AI353" s="12">
        <v>1</v>
      </c>
      <c r="AJ353" s="13">
        <v>69.599999999999994</v>
      </c>
      <c r="AK353" s="13">
        <v>86.78</v>
      </c>
      <c r="AL353" s="13">
        <v>40.79</v>
      </c>
      <c r="AN353" s="38"/>
    </row>
    <row r="354" spans="1:40" x14ac:dyDescent="0.25">
      <c r="A354" s="7">
        <v>2020</v>
      </c>
      <c r="B354" s="7">
        <v>0.5</v>
      </c>
      <c r="C354" s="8">
        <v>35.47</v>
      </c>
      <c r="D354" s="8">
        <v>64.47</v>
      </c>
      <c r="E354" s="8">
        <v>18.420000000000002</v>
      </c>
      <c r="F354" s="7">
        <v>0</v>
      </c>
      <c r="G354" s="7">
        <v>0</v>
      </c>
      <c r="H354" s="7">
        <v>0</v>
      </c>
      <c r="I354" s="7">
        <v>0</v>
      </c>
      <c r="J354" s="9">
        <f t="shared" si="5"/>
        <v>99.94</v>
      </c>
      <c r="K354" s="7">
        <v>10541677</v>
      </c>
      <c r="L354" s="7" t="s">
        <v>511</v>
      </c>
      <c r="M354" s="7">
        <v>4413</v>
      </c>
      <c r="N354" s="7" t="s">
        <v>512</v>
      </c>
      <c r="O354" s="7" t="s">
        <v>69</v>
      </c>
      <c r="P354" s="7" t="s">
        <v>70</v>
      </c>
      <c r="Q354" s="7" t="s">
        <v>42</v>
      </c>
      <c r="R354" s="7" t="s">
        <v>71</v>
      </c>
      <c r="S354" s="30" t="s">
        <v>94</v>
      </c>
      <c r="T354" s="7">
        <v>15371</v>
      </c>
      <c r="U354" s="10">
        <v>44970</v>
      </c>
      <c r="V354" s="10">
        <v>44959</v>
      </c>
      <c r="W354" s="7" t="s">
        <v>248</v>
      </c>
      <c r="X354" s="7" t="s">
        <v>74</v>
      </c>
      <c r="Y354" s="7" t="s">
        <v>75</v>
      </c>
      <c r="Z354" s="10">
        <v>43969</v>
      </c>
      <c r="AA354" s="10">
        <v>44111</v>
      </c>
      <c r="AB354" s="7" t="s">
        <v>74</v>
      </c>
      <c r="AC354" s="7" t="s">
        <v>48</v>
      </c>
      <c r="AD354" s="7" t="s">
        <v>513</v>
      </c>
      <c r="AE354" s="7">
        <v>28</v>
      </c>
      <c r="AF354" s="7" t="s">
        <v>514</v>
      </c>
      <c r="AG354" s="7" t="s">
        <v>51</v>
      </c>
      <c r="AH354" s="11" t="s">
        <v>52</v>
      </c>
      <c r="AI354" s="12">
        <v>1</v>
      </c>
      <c r="AJ354" s="13">
        <v>58.7</v>
      </c>
      <c r="AK354" s="13">
        <v>74.55</v>
      </c>
      <c r="AL354" s="13">
        <v>28.56</v>
      </c>
      <c r="AN354" s="38"/>
    </row>
    <row r="355" spans="1:40" x14ac:dyDescent="0.25">
      <c r="A355" s="7">
        <v>2022</v>
      </c>
      <c r="B355" s="7">
        <v>0.6</v>
      </c>
      <c r="C355" s="8">
        <v>35.47</v>
      </c>
      <c r="D355" s="8">
        <v>64.47</v>
      </c>
      <c r="E355" s="8">
        <v>18.420000000000002</v>
      </c>
      <c r="F355" s="7">
        <v>0</v>
      </c>
      <c r="G355" s="7">
        <v>0</v>
      </c>
      <c r="H355" s="7">
        <v>0</v>
      </c>
      <c r="I355" s="7">
        <v>0</v>
      </c>
      <c r="J355" s="9">
        <f t="shared" si="5"/>
        <v>99.94</v>
      </c>
      <c r="K355" s="7">
        <v>2853938</v>
      </c>
      <c r="L355" s="7" t="s">
        <v>2082</v>
      </c>
      <c r="M355" s="7">
        <v>5715</v>
      </c>
      <c r="N355" s="7">
        <v>111041</v>
      </c>
      <c r="O355" s="7" t="s">
        <v>284</v>
      </c>
      <c r="P355" s="7" t="s">
        <v>277</v>
      </c>
      <c r="Q355" s="7" t="s">
        <v>42</v>
      </c>
      <c r="R355" s="7" t="s">
        <v>139</v>
      </c>
      <c r="S355" s="30" t="s">
        <v>60</v>
      </c>
      <c r="T355" s="7">
        <v>15360</v>
      </c>
      <c r="U355" s="10">
        <v>45008</v>
      </c>
      <c r="V355" s="10">
        <v>44986</v>
      </c>
      <c r="W355" s="7" t="s">
        <v>155</v>
      </c>
      <c r="X355" s="7" t="s">
        <v>74</v>
      </c>
      <c r="Y355" s="7" t="s">
        <v>75</v>
      </c>
      <c r="Z355" s="10">
        <v>44670</v>
      </c>
      <c r="AA355" s="10">
        <v>44698</v>
      </c>
      <c r="AB355" s="7" t="s">
        <v>74</v>
      </c>
      <c r="AC355" s="7" t="s">
        <v>48</v>
      </c>
      <c r="AD355" s="7" t="s">
        <v>1973</v>
      </c>
      <c r="AE355" s="7">
        <v>42</v>
      </c>
      <c r="AF355" s="7" t="s">
        <v>2083</v>
      </c>
      <c r="AG355" s="7" t="s">
        <v>51</v>
      </c>
      <c r="AH355" s="11" t="s">
        <v>52</v>
      </c>
      <c r="AI355" s="12">
        <v>1</v>
      </c>
      <c r="AJ355" s="13">
        <v>57</v>
      </c>
      <c r="AK355" s="13">
        <v>64.39</v>
      </c>
      <c r="AL355" s="13">
        <v>18.399999999999999</v>
      </c>
      <c r="AN355" s="38"/>
    </row>
    <row r="356" spans="1:40" x14ac:dyDescent="0.25">
      <c r="A356" s="7">
        <v>2022</v>
      </c>
      <c r="B356" s="7">
        <v>1</v>
      </c>
      <c r="C356" s="8">
        <v>35.47</v>
      </c>
      <c r="D356" s="8">
        <v>64.47</v>
      </c>
      <c r="E356" s="8">
        <v>18.420000000000002</v>
      </c>
      <c r="F356" s="7">
        <v>0</v>
      </c>
      <c r="G356" s="7">
        <v>0</v>
      </c>
      <c r="H356" s="7">
        <v>0</v>
      </c>
      <c r="I356" s="7">
        <v>0</v>
      </c>
      <c r="J356" s="9">
        <f t="shared" si="5"/>
        <v>99.94</v>
      </c>
      <c r="K356" s="7">
        <v>3119068</v>
      </c>
      <c r="L356" s="7" t="s">
        <v>2261</v>
      </c>
      <c r="M356" s="7">
        <v>4573</v>
      </c>
      <c r="N356" s="7">
        <v>8219903</v>
      </c>
      <c r="O356" s="7" t="s">
        <v>288</v>
      </c>
      <c r="P356" s="7" t="s">
        <v>41</v>
      </c>
      <c r="Q356" s="7" t="s">
        <v>42</v>
      </c>
      <c r="R356" s="7" t="s">
        <v>278</v>
      </c>
      <c r="S356" s="30" t="s">
        <v>44</v>
      </c>
      <c r="T356" s="7">
        <v>15317</v>
      </c>
      <c r="U356" s="10">
        <v>45036</v>
      </c>
      <c r="V356" s="10">
        <v>45029</v>
      </c>
      <c r="W356" s="7" t="s">
        <v>95</v>
      </c>
      <c r="X356" s="7" t="s">
        <v>74</v>
      </c>
      <c r="Y356" s="7" t="s">
        <v>75</v>
      </c>
      <c r="Z356" s="10">
        <v>44623</v>
      </c>
      <c r="AA356" s="10">
        <v>44652</v>
      </c>
      <c r="AB356" s="7" t="s">
        <v>74</v>
      </c>
      <c r="AC356" s="7" t="s">
        <v>48</v>
      </c>
      <c r="AD356" s="7" t="s">
        <v>2262</v>
      </c>
      <c r="AE356" s="7">
        <v>42</v>
      </c>
      <c r="AF356" s="7" t="s">
        <v>2263</v>
      </c>
      <c r="AG356" s="7" t="s">
        <v>51</v>
      </c>
      <c r="AH356" s="11" t="s">
        <v>52</v>
      </c>
      <c r="AI356" s="12">
        <v>1</v>
      </c>
      <c r="AJ356" s="13">
        <v>132.72</v>
      </c>
      <c r="AK356" s="13">
        <v>83.98</v>
      </c>
      <c r="AL356" s="13">
        <v>37.99</v>
      </c>
    </row>
    <row r="357" spans="1:40" x14ac:dyDescent="0.25">
      <c r="A357" s="7">
        <v>2022</v>
      </c>
      <c r="B357" s="7">
        <v>0.4</v>
      </c>
      <c r="C357" s="8">
        <v>35.47</v>
      </c>
      <c r="D357" s="8">
        <v>64.47</v>
      </c>
      <c r="E357" s="8">
        <v>18.420000000000002</v>
      </c>
      <c r="F357" s="7">
        <v>0</v>
      </c>
      <c r="G357" s="7">
        <v>0</v>
      </c>
      <c r="H357" s="7">
        <v>0</v>
      </c>
      <c r="I357" s="7">
        <v>0</v>
      </c>
      <c r="J357" s="9">
        <f t="shared" si="5"/>
        <v>99.94</v>
      </c>
      <c r="K357" s="7">
        <v>2724347</v>
      </c>
      <c r="L357" s="7" t="s">
        <v>2500</v>
      </c>
      <c r="M357" s="7">
        <v>2622</v>
      </c>
      <c r="N357" s="7" t="s">
        <v>2501</v>
      </c>
      <c r="O357" s="7" t="s">
        <v>284</v>
      </c>
      <c r="P357" s="7" t="s">
        <v>277</v>
      </c>
      <c r="Q357" s="7" t="s">
        <v>42</v>
      </c>
      <c r="R357" s="7" t="s">
        <v>139</v>
      </c>
      <c r="S357" s="30" t="s">
        <v>60</v>
      </c>
      <c r="T357" s="7">
        <v>15317</v>
      </c>
      <c r="U357" s="10">
        <v>44995</v>
      </c>
      <c r="V357" s="10">
        <v>44993</v>
      </c>
      <c r="W357" s="7" t="s">
        <v>248</v>
      </c>
      <c r="X357" s="7" t="s">
        <v>74</v>
      </c>
      <c r="Y357" s="7" t="s">
        <v>75</v>
      </c>
      <c r="Z357" s="10">
        <v>44581</v>
      </c>
      <c r="AA357" s="10">
        <v>44620</v>
      </c>
      <c r="AB357" s="7" t="s">
        <v>74</v>
      </c>
      <c r="AC357" s="7" t="s">
        <v>48</v>
      </c>
      <c r="AD357" s="7" t="s">
        <v>2502</v>
      </c>
      <c r="AE357" s="7">
        <v>42</v>
      </c>
      <c r="AF357" s="7" t="s">
        <v>2503</v>
      </c>
      <c r="AG357" s="7" t="s">
        <v>51</v>
      </c>
      <c r="AH357" s="11" t="s">
        <v>52</v>
      </c>
      <c r="AI357" s="12">
        <v>1</v>
      </c>
      <c r="AJ357" s="13">
        <v>47.43</v>
      </c>
      <c r="AK357" s="13">
        <v>64.39</v>
      </c>
      <c r="AL357" s="13">
        <v>18.399999999999999</v>
      </c>
      <c r="AN357" s="38"/>
    </row>
    <row r="358" spans="1:40" x14ac:dyDescent="0.25">
      <c r="A358" s="7">
        <v>2022</v>
      </c>
      <c r="B358" s="7">
        <v>0.5</v>
      </c>
      <c r="C358" s="8">
        <v>35.47</v>
      </c>
      <c r="D358" s="8">
        <v>64.47</v>
      </c>
      <c r="E358" s="8">
        <v>18.420000000000002</v>
      </c>
      <c r="F358" s="7">
        <v>0</v>
      </c>
      <c r="G358" s="7">
        <v>0</v>
      </c>
      <c r="H358" s="7">
        <v>0</v>
      </c>
      <c r="I358" s="7">
        <v>0</v>
      </c>
      <c r="J358" s="9">
        <f t="shared" si="5"/>
        <v>99.94</v>
      </c>
      <c r="K358" s="7">
        <v>2661800</v>
      </c>
      <c r="L358" s="7" t="s">
        <v>2343</v>
      </c>
      <c r="M358" s="7">
        <v>4931</v>
      </c>
      <c r="N358" s="7" t="s">
        <v>2344</v>
      </c>
      <c r="O358" s="7" t="s">
        <v>288</v>
      </c>
      <c r="P358" s="7" t="s">
        <v>41</v>
      </c>
      <c r="Q358" s="7" t="s">
        <v>42</v>
      </c>
      <c r="R358" s="7" t="s">
        <v>278</v>
      </c>
      <c r="S358" s="30" t="s">
        <v>44</v>
      </c>
      <c r="T358" s="7">
        <v>15312</v>
      </c>
      <c r="U358" s="10">
        <v>44991</v>
      </c>
      <c r="V358" s="10">
        <v>44984</v>
      </c>
      <c r="W358" s="7" t="s">
        <v>130</v>
      </c>
      <c r="X358" s="7" t="s">
        <v>74</v>
      </c>
      <c r="Y358" s="7" t="s">
        <v>75</v>
      </c>
      <c r="Z358" s="10">
        <v>44676</v>
      </c>
      <c r="AA358" s="10">
        <v>44691</v>
      </c>
      <c r="AB358" s="7" t="s">
        <v>74</v>
      </c>
      <c r="AC358" s="7" t="s">
        <v>48</v>
      </c>
      <c r="AD358" s="7" t="s">
        <v>2345</v>
      </c>
      <c r="AE358" s="7">
        <v>42</v>
      </c>
      <c r="AF358" s="7" t="s">
        <v>2346</v>
      </c>
      <c r="AG358" s="7" t="s">
        <v>51</v>
      </c>
      <c r="AH358" s="11" t="s">
        <v>52</v>
      </c>
      <c r="AI358" s="12">
        <v>1</v>
      </c>
      <c r="AJ358" s="13">
        <v>66.2</v>
      </c>
      <c r="AK358" s="13">
        <v>85.27</v>
      </c>
      <c r="AL358" s="13">
        <v>39.28</v>
      </c>
    </row>
    <row r="359" spans="1:40" x14ac:dyDescent="0.25">
      <c r="A359" s="7">
        <v>2021</v>
      </c>
      <c r="B359" s="7">
        <v>0.6</v>
      </c>
      <c r="C359" s="8">
        <v>70.94</v>
      </c>
      <c r="D359" s="8">
        <v>128.94</v>
      </c>
      <c r="E359" s="8">
        <v>36.840000000000003</v>
      </c>
      <c r="F359" s="7">
        <v>9.0207325187999992</v>
      </c>
      <c r="G359" s="7">
        <v>0</v>
      </c>
      <c r="H359" s="7">
        <v>0</v>
      </c>
      <c r="I359" s="7">
        <v>0</v>
      </c>
      <c r="J359" s="9">
        <f t="shared" si="5"/>
        <v>199.88</v>
      </c>
      <c r="K359" s="7">
        <v>7155887</v>
      </c>
      <c r="L359" s="7" t="s">
        <v>1308</v>
      </c>
      <c r="M359" s="7" t="s">
        <v>265</v>
      </c>
      <c r="N359" s="7">
        <v>23379202</v>
      </c>
      <c r="O359" s="7" t="s">
        <v>121</v>
      </c>
      <c r="P359" s="7" t="s">
        <v>45</v>
      </c>
      <c r="Q359" s="7">
        <v>1700</v>
      </c>
      <c r="R359" s="7" t="s">
        <v>45</v>
      </c>
      <c r="S359" s="30" t="s">
        <v>60</v>
      </c>
      <c r="T359" s="7">
        <v>15140</v>
      </c>
      <c r="U359" s="10">
        <v>44971</v>
      </c>
      <c r="V359" s="10">
        <v>44970</v>
      </c>
      <c r="W359" s="7" t="s">
        <v>123</v>
      </c>
      <c r="X359" s="7" t="s">
        <v>124</v>
      </c>
      <c r="Y359" s="7" t="s">
        <v>75</v>
      </c>
      <c r="Z359" s="10">
        <v>44136</v>
      </c>
      <c r="AA359" s="10">
        <v>44330</v>
      </c>
      <c r="AB359" s="7" t="s">
        <v>124</v>
      </c>
      <c r="AC359" s="7" t="s">
        <v>125</v>
      </c>
      <c r="AD359" s="7" t="s">
        <v>1309</v>
      </c>
      <c r="AE359" s="7">
        <v>1</v>
      </c>
      <c r="AF359" s="7" t="s">
        <v>1310</v>
      </c>
      <c r="AG359" s="7" t="s">
        <v>51</v>
      </c>
      <c r="AH359" s="11" t="s">
        <v>52</v>
      </c>
      <c r="AI359" s="12">
        <v>2</v>
      </c>
      <c r="AJ359" s="13">
        <v>59.306355671399999</v>
      </c>
      <c r="AK359" s="13">
        <v>10.0662827346</v>
      </c>
      <c r="AL359" s="13">
        <v>2.8771710318000001</v>
      </c>
      <c r="AN359" s="38"/>
    </row>
    <row r="360" spans="1:40" x14ac:dyDescent="0.25">
      <c r="A360" s="7">
        <v>2022</v>
      </c>
      <c r="B360" s="7">
        <v>0.6</v>
      </c>
      <c r="C360" s="8">
        <v>35.47</v>
      </c>
      <c r="D360" s="8">
        <v>64.47</v>
      </c>
      <c r="E360" s="8">
        <v>18.420000000000002</v>
      </c>
      <c r="F360" s="7">
        <v>0</v>
      </c>
      <c r="G360" s="7">
        <v>0</v>
      </c>
      <c r="H360" s="7">
        <v>0</v>
      </c>
      <c r="I360" s="7">
        <v>0</v>
      </c>
      <c r="J360" s="9">
        <f t="shared" si="5"/>
        <v>99.94</v>
      </c>
      <c r="K360" s="7">
        <v>3151053</v>
      </c>
      <c r="L360" s="7" t="s">
        <v>2404</v>
      </c>
      <c r="M360" s="7">
        <v>2731</v>
      </c>
      <c r="N360" s="7" t="s">
        <v>2405</v>
      </c>
      <c r="O360" s="7" t="s">
        <v>284</v>
      </c>
      <c r="P360" s="7" t="s">
        <v>277</v>
      </c>
      <c r="Q360" s="7" t="s">
        <v>42</v>
      </c>
      <c r="R360" s="7" t="s">
        <v>139</v>
      </c>
      <c r="S360" s="30" t="s">
        <v>60</v>
      </c>
      <c r="T360" s="7">
        <v>15102</v>
      </c>
      <c r="U360" s="10">
        <v>45040</v>
      </c>
      <c r="V360" s="10">
        <v>45037</v>
      </c>
      <c r="W360" s="7" t="s">
        <v>289</v>
      </c>
      <c r="X360" s="7" t="s">
        <v>74</v>
      </c>
      <c r="Y360" s="7" t="s">
        <v>75</v>
      </c>
      <c r="Z360" s="10">
        <v>44570</v>
      </c>
      <c r="AA360" s="10">
        <v>44589</v>
      </c>
      <c r="AB360" s="7" t="s">
        <v>74</v>
      </c>
      <c r="AC360" s="7" t="s">
        <v>48</v>
      </c>
      <c r="AD360" s="7" t="s">
        <v>2406</v>
      </c>
      <c r="AE360" s="7">
        <v>42</v>
      </c>
      <c r="AF360" s="7" t="s">
        <v>2407</v>
      </c>
      <c r="AG360" s="7" t="s">
        <v>51</v>
      </c>
      <c r="AH360" s="11" t="s">
        <v>52</v>
      </c>
      <c r="AI360" s="12">
        <v>1</v>
      </c>
      <c r="AJ360" s="13">
        <v>77.48</v>
      </c>
      <c r="AK360" s="13">
        <v>79.150000000000006</v>
      </c>
      <c r="AL360" s="13">
        <v>33.159999999999997</v>
      </c>
      <c r="AN360" s="38"/>
    </row>
    <row r="361" spans="1:40" s="26" customFormat="1" x14ac:dyDescent="0.25">
      <c r="A361" s="19">
        <v>2021</v>
      </c>
      <c r="B361" s="19">
        <v>0.6</v>
      </c>
      <c r="C361" s="20">
        <v>35.47</v>
      </c>
      <c r="D361" s="20">
        <v>64.47</v>
      </c>
      <c r="E361" s="20">
        <v>18.420000000000002</v>
      </c>
      <c r="F361" s="19">
        <v>0</v>
      </c>
      <c r="G361" s="19">
        <v>0</v>
      </c>
      <c r="H361" s="19">
        <v>0</v>
      </c>
      <c r="I361" s="19">
        <v>0</v>
      </c>
      <c r="J361" s="21">
        <f t="shared" si="5"/>
        <v>99.94</v>
      </c>
      <c r="K361" s="19">
        <v>7657892</v>
      </c>
      <c r="L361" s="19" t="s">
        <v>1046</v>
      </c>
      <c r="M361" s="19">
        <v>4868</v>
      </c>
      <c r="N361" s="19" t="s">
        <v>1047</v>
      </c>
      <c r="O361" s="19" t="s">
        <v>288</v>
      </c>
      <c r="P361" s="19" t="s">
        <v>41</v>
      </c>
      <c r="Q361" s="19" t="s">
        <v>42</v>
      </c>
      <c r="R361" s="19" t="s">
        <v>278</v>
      </c>
      <c r="S361" s="31" t="s">
        <v>842</v>
      </c>
      <c r="T361" s="19">
        <v>14948</v>
      </c>
      <c r="U361" s="22">
        <v>45015</v>
      </c>
      <c r="V361" s="22">
        <v>45008</v>
      </c>
      <c r="W361" s="19" t="s">
        <v>457</v>
      </c>
      <c r="X361" s="19" t="s">
        <v>74</v>
      </c>
      <c r="Y361" s="19" t="s">
        <v>75</v>
      </c>
      <c r="Z361" s="22">
        <v>44347</v>
      </c>
      <c r="AA361" s="22">
        <v>44405</v>
      </c>
      <c r="AB361" s="19" t="s">
        <v>74</v>
      </c>
      <c r="AC361" s="19" t="s">
        <v>48</v>
      </c>
      <c r="AD361" s="19" t="s">
        <v>1048</v>
      </c>
      <c r="AE361" s="19">
        <v>42</v>
      </c>
      <c r="AF361" s="19" t="s">
        <v>1049</v>
      </c>
      <c r="AG361" s="19" t="s">
        <v>51</v>
      </c>
      <c r="AH361" s="23" t="s">
        <v>52</v>
      </c>
      <c r="AI361" s="24">
        <v>1</v>
      </c>
      <c r="AJ361" s="25">
        <v>80.7</v>
      </c>
      <c r="AK361" s="25">
        <v>78.41</v>
      </c>
      <c r="AL361" s="25">
        <v>32.42</v>
      </c>
      <c r="AM361" s="33" t="s">
        <v>2636</v>
      </c>
      <c r="AN361" s="27" t="s">
        <v>2640</v>
      </c>
    </row>
    <row r="362" spans="1:40" x14ac:dyDescent="0.25">
      <c r="A362" s="7">
        <v>2021</v>
      </c>
      <c r="B362" s="7">
        <v>0.6</v>
      </c>
      <c r="C362" s="8">
        <v>35.47</v>
      </c>
      <c r="D362" s="8">
        <v>64.47</v>
      </c>
      <c r="E362" s="8">
        <v>18.420000000000002</v>
      </c>
      <c r="F362" s="7">
        <v>0</v>
      </c>
      <c r="G362" s="7">
        <v>0</v>
      </c>
      <c r="H362" s="7">
        <v>0</v>
      </c>
      <c r="I362" s="7">
        <v>0</v>
      </c>
      <c r="J362" s="9">
        <f t="shared" si="5"/>
        <v>99.94</v>
      </c>
      <c r="K362" s="7">
        <v>7506114</v>
      </c>
      <c r="L362" s="7" t="s">
        <v>1171</v>
      </c>
      <c r="M362" s="7">
        <v>8990</v>
      </c>
      <c r="N362" s="7">
        <v>8999201</v>
      </c>
      <c r="O362" s="7" t="s">
        <v>284</v>
      </c>
      <c r="P362" s="7" t="s">
        <v>277</v>
      </c>
      <c r="Q362" s="7" t="s">
        <v>42</v>
      </c>
      <c r="R362" s="7" t="s">
        <v>139</v>
      </c>
      <c r="S362" s="30" t="s">
        <v>60</v>
      </c>
      <c r="T362" s="7">
        <v>14935</v>
      </c>
      <c r="U362" s="10">
        <v>45001</v>
      </c>
      <c r="V362" s="10">
        <v>45000</v>
      </c>
      <c r="W362" s="7" t="s">
        <v>457</v>
      </c>
      <c r="X362" s="7" t="s">
        <v>74</v>
      </c>
      <c r="Y362" s="7" t="s">
        <v>75</v>
      </c>
      <c r="Z362" s="10">
        <v>44143</v>
      </c>
      <c r="AA362" s="10">
        <v>44340</v>
      </c>
      <c r="AB362" s="7" t="s">
        <v>74</v>
      </c>
      <c r="AC362" s="7" t="s">
        <v>48</v>
      </c>
      <c r="AD362" s="7" t="s">
        <v>1172</v>
      </c>
      <c r="AE362" s="7">
        <v>42</v>
      </c>
      <c r="AF362" s="7" t="s">
        <v>1173</v>
      </c>
      <c r="AG362" s="7" t="s">
        <v>51</v>
      </c>
      <c r="AH362" s="11" t="s">
        <v>52</v>
      </c>
      <c r="AI362" s="12">
        <v>1</v>
      </c>
      <c r="AJ362" s="13">
        <v>99.63</v>
      </c>
      <c r="AK362" s="13">
        <v>94.37</v>
      </c>
      <c r="AL362" s="13">
        <v>48.38</v>
      </c>
      <c r="AN362" s="38"/>
    </row>
    <row r="363" spans="1:40" x14ac:dyDescent="0.25">
      <c r="A363" s="7">
        <v>2022</v>
      </c>
      <c r="B363" s="7">
        <v>0.4</v>
      </c>
      <c r="C363" s="8">
        <v>35.47</v>
      </c>
      <c r="D363" s="8">
        <v>64.47</v>
      </c>
      <c r="E363" s="8">
        <v>18.420000000000002</v>
      </c>
      <c r="F363" s="7">
        <v>5.5940752421999997</v>
      </c>
      <c r="G363" s="7">
        <v>0</v>
      </c>
      <c r="H363" s="7">
        <v>0</v>
      </c>
      <c r="I363" s="7">
        <v>0</v>
      </c>
      <c r="J363" s="9">
        <f t="shared" si="5"/>
        <v>99.94</v>
      </c>
      <c r="K363" s="7">
        <v>2792211</v>
      </c>
      <c r="L363" s="7" t="s">
        <v>1718</v>
      </c>
      <c r="M363" s="7" t="s">
        <v>1719</v>
      </c>
      <c r="N363" s="7">
        <v>52336301</v>
      </c>
      <c r="O363" s="7" t="s">
        <v>121</v>
      </c>
      <c r="P363" s="7" t="s">
        <v>41</v>
      </c>
      <c r="Q363" s="7">
        <v>1700</v>
      </c>
      <c r="R363" s="7" t="s">
        <v>122</v>
      </c>
      <c r="S363" s="30" t="s">
        <v>72</v>
      </c>
      <c r="T363" s="7">
        <v>14888</v>
      </c>
      <c r="U363" s="10">
        <v>45002</v>
      </c>
      <c r="V363" s="10">
        <v>44995</v>
      </c>
      <c r="W363" s="7" t="s">
        <v>123</v>
      </c>
      <c r="X363" s="7" t="s">
        <v>124</v>
      </c>
      <c r="Y363" s="7" t="s">
        <v>75</v>
      </c>
      <c r="Z363" s="10">
        <v>44696</v>
      </c>
      <c r="AA363" s="10">
        <v>44728</v>
      </c>
      <c r="AB363" s="7" t="s">
        <v>124</v>
      </c>
      <c r="AC363" s="7" t="s">
        <v>125</v>
      </c>
      <c r="AD363" s="7" t="s">
        <v>1720</v>
      </c>
      <c r="AE363" s="7">
        <v>42</v>
      </c>
      <c r="AF363" s="7" t="s">
        <v>1721</v>
      </c>
      <c r="AG363" s="7" t="s">
        <v>51</v>
      </c>
      <c r="AH363" s="11" t="s">
        <v>52</v>
      </c>
      <c r="AI363" s="12">
        <v>1</v>
      </c>
      <c r="AJ363" s="13">
        <v>37.9832366718</v>
      </c>
      <c r="AK363" s="13">
        <v>5.0293254905999998</v>
      </c>
      <c r="AL363" s="13">
        <v>1.4347696392</v>
      </c>
      <c r="AN363" s="38"/>
    </row>
    <row r="364" spans="1:40" x14ac:dyDescent="0.25">
      <c r="A364" s="7">
        <v>2020</v>
      </c>
      <c r="B364" s="7">
        <v>0.6</v>
      </c>
      <c r="C364" s="8">
        <v>35.47</v>
      </c>
      <c r="D364" s="8">
        <v>64.47</v>
      </c>
      <c r="E364" s="8">
        <v>18.420000000000002</v>
      </c>
      <c r="F364" s="7">
        <v>5.3727543936000002</v>
      </c>
      <c r="G364" s="7">
        <v>0</v>
      </c>
      <c r="H364" s="7">
        <v>0</v>
      </c>
      <c r="I364" s="7">
        <v>0</v>
      </c>
      <c r="J364" s="9">
        <f t="shared" si="5"/>
        <v>99.94</v>
      </c>
      <c r="K364" s="7">
        <v>11161260</v>
      </c>
      <c r="L364" s="7" t="s">
        <v>783</v>
      </c>
      <c r="M364" s="7" t="s">
        <v>784</v>
      </c>
      <c r="N364" s="7">
        <v>18949202</v>
      </c>
      <c r="O364" s="7" t="s">
        <v>385</v>
      </c>
      <c r="P364" s="7" t="s">
        <v>277</v>
      </c>
      <c r="Q364" s="7" t="s">
        <v>42</v>
      </c>
      <c r="R364" s="7" t="s">
        <v>139</v>
      </c>
      <c r="S364" s="30" t="s">
        <v>60</v>
      </c>
      <c r="T364" s="7">
        <v>14835</v>
      </c>
      <c r="U364" s="10">
        <v>45041</v>
      </c>
      <c r="V364" s="10">
        <v>45035</v>
      </c>
      <c r="W364" s="7" t="s">
        <v>768</v>
      </c>
      <c r="X364" s="7" t="s">
        <v>124</v>
      </c>
      <c r="Y364" s="7" t="s">
        <v>75</v>
      </c>
      <c r="Z364" s="10">
        <v>43854</v>
      </c>
      <c r="AA364" s="10">
        <v>44049</v>
      </c>
      <c r="AB364" s="7" t="s">
        <v>124</v>
      </c>
      <c r="AC364" s="7" t="s">
        <v>48</v>
      </c>
      <c r="AD364" s="7" t="s">
        <v>785</v>
      </c>
      <c r="AE364" s="7">
        <v>42</v>
      </c>
      <c r="AF364" s="7" t="s">
        <v>786</v>
      </c>
      <c r="AG364" s="7" t="s">
        <v>51</v>
      </c>
      <c r="AH364" s="11" t="s">
        <v>52</v>
      </c>
      <c r="AI364" s="12">
        <v>1</v>
      </c>
      <c r="AJ364" s="13">
        <v>57.169464719399997</v>
      </c>
      <c r="AK364" s="13">
        <v>50.216937371999997</v>
      </c>
      <c r="AL364" s="13">
        <v>14.347696392</v>
      </c>
      <c r="AN364" s="38"/>
    </row>
    <row r="365" spans="1:40" s="26" customFormat="1" x14ac:dyDescent="0.25">
      <c r="A365" s="19">
        <v>2021</v>
      </c>
      <c r="B365" s="19">
        <v>0.4</v>
      </c>
      <c r="C365" s="20">
        <v>35.47</v>
      </c>
      <c r="D365" s="20">
        <v>64.47</v>
      </c>
      <c r="E365" s="20">
        <v>18.420000000000002</v>
      </c>
      <c r="F365" s="19">
        <v>0</v>
      </c>
      <c r="G365" s="19">
        <v>0</v>
      </c>
      <c r="H365" s="19">
        <v>0</v>
      </c>
      <c r="I365" s="19">
        <v>0</v>
      </c>
      <c r="J365" s="21">
        <f t="shared" si="5"/>
        <v>99.94</v>
      </c>
      <c r="K365" s="19">
        <v>7782853</v>
      </c>
      <c r="L365" s="19" t="s">
        <v>1286</v>
      </c>
      <c r="M365" s="19">
        <v>8764</v>
      </c>
      <c r="N365" s="19">
        <v>4232201</v>
      </c>
      <c r="O365" s="19" t="s">
        <v>288</v>
      </c>
      <c r="P365" s="19" t="s">
        <v>41</v>
      </c>
      <c r="Q365" s="19" t="s">
        <v>42</v>
      </c>
      <c r="R365" s="19" t="s">
        <v>278</v>
      </c>
      <c r="S365" s="31" t="s">
        <v>845</v>
      </c>
      <c r="T365" s="19">
        <v>14813</v>
      </c>
      <c r="U365" s="22">
        <v>45027</v>
      </c>
      <c r="V365" s="22">
        <v>45027</v>
      </c>
      <c r="W365" s="19" t="s">
        <v>192</v>
      </c>
      <c r="X365" s="19" t="s">
        <v>74</v>
      </c>
      <c r="Y365" s="19" t="s">
        <v>75</v>
      </c>
      <c r="Z365" s="22">
        <v>44498</v>
      </c>
      <c r="AA365" s="22">
        <v>44575</v>
      </c>
      <c r="AB365" s="19" t="s">
        <v>74</v>
      </c>
      <c r="AC365" s="19" t="s">
        <v>48</v>
      </c>
      <c r="AD365" s="19" t="s">
        <v>1287</v>
      </c>
      <c r="AE365" s="19">
        <v>42</v>
      </c>
      <c r="AF365" s="19" t="s">
        <v>1288</v>
      </c>
      <c r="AG365" s="19" t="s">
        <v>51</v>
      </c>
      <c r="AH365" s="23" t="s">
        <v>52</v>
      </c>
      <c r="AI365" s="24">
        <v>1</v>
      </c>
      <c r="AJ365" s="25">
        <v>42.38</v>
      </c>
      <c r="AK365" s="25">
        <v>64.39</v>
      </c>
      <c r="AL365" s="25">
        <v>18.399999999999999</v>
      </c>
      <c r="AM365" s="33" t="s">
        <v>2636</v>
      </c>
      <c r="AN365" s="27" t="s">
        <v>2638</v>
      </c>
    </row>
    <row r="366" spans="1:40" x14ac:dyDescent="0.25">
      <c r="A366" s="7">
        <v>2022</v>
      </c>
      <c r="B366" s="7">
        <v>0.7</v>
      </c>
      <c r="C366" s="8">
        <v>35.47</v>
      </c>
      <c r="D366" s="8">
        <v>64.47</v>
      </c>
      <c r="E366" s="8">
        <v>18.420000000000002</v>
      </c>
      <c r="F366" s="7">
        <v>6.49</v>
      </c>
      <c r="G366" s="7">
        <v>0</v>
      </c>
      <c r="H366" s="7">
        <v>0</v>
      </c>
      <c r="I366" s="7">
        <v>0</v>
      </c>
      <c r="J366" s="9">
        <f t="shared" si="5"/>
        <v>99.94</v>
      </c>
      <c r="K366" s="7">
        <v>2476804</v>
      </c>
      <c r="L366" s="7" t="s">
        <v>2293</v>
      </c>
      <c r="M366" s="7">
        <v>3601</v>
      </c>
      <c r="N366" s="7">
        <v>14043202</v>
      </c>
      <c r="O366" s="7" t="s">
        <v>415</v>
      </c>
      <c r="P366" s="7" t="s">
        <v>45</v>
      </c>
      <c r="Q366" s="7" t="s">
        <v>42</v>
      </c>
      <c r="R366" s="7" t="s">
        <v>45</v>
      </c>
      <c r="S366" s="30" t="s">
        <v>44</v>
      </c>
      <c r="T366" s="7">
        <v>14713</v>
      </c>
      <c r="U366" s="10">
        <v>44973</v>
      </c>
      <c r="V366" s="10">
        <v>44965</v>
      </c>
      <c r="W366" s="7" t="s">
        <v>452</v>
      </c>
      <c r="X366" s="7" t="s">
        <v>74</v>
      </c>
      <c r="Y366" s="7" t="s">
        <v>75</v>
      </c>
      <c r="Z366" s="10">
        <v>44609</v>
      </c>
      <c r="AA366" s="10">
        <v>44624</v>
      </c>
      <c r="AB366" s="7" t="s">
        <v>74</v>
      </c>
      <c r="AC366" s="7" t="s">
        <v>48</v>
      </c>
      <c r="AD366" s="7" t="s">
        <v>2294</v>
      </c>
      <c r="AE366" s="7">
        <v>42</v>
      </c>
      <c r="AF366" s="7" t="s">
        <v>2295</v>
      </c>
      <c r="AG366" s="7" t="s">
        <v>51</v>
      </c>
      <c r="AH366" s="11" t="s">
        <v>52</v>
      </c>
      <c r="AI366" s="12">
        <v>1</v>
      </c>
      <c r="AJ366" s="13">
        <v>90.8</v>
      </c>
      <c r="AK366" s="13">
        <v>75.88</v>
      </c>
      <c r="AL366" s="13">
        <v>29.89</v>
      </c>
    </row>
    <row r="367" spans="1:40" x14ac:dyDescent="0.25">
      <c r="A367" s="7">
        <v>2021</v>
      </c>
      <c r="B367" s="7">
        <v>0.5</v>
      </c>
      <c r="C367" s="8">
        <v>35.47</v>
      </c>
      <c r="D367" s="8">
        <v>64.47</v>
      </c>
      <c r="E367" s="8">
        <v>18.420000000000002</v>
      </c>
      <c r="F367" s="7">
        <v>0</v>
      </c>
      <c r="G367" s="7">
        <v>0</v>
      </c>
      <c r="H367" s="7">
        <v>0</v>
      </c>
      <c r="I367" s="7">
        <v>0</v>
      </c>
      <c r="J367" s="9">
        <f t="shared" si="5"/>
        <v>99.94</v>
      </c>
      <c r="K367" s="7">
        <v>7879526</v>
      </c>
      <c r="L367" s="7" t="s">
        <v>1188</v>
      </c>
      <c r="M367" s="7">
        <v>11501</v>
      </c>
      <c r="N367" s="7">
        <v>20053401</v>
      </c>
      <c r="O367" s="7" t="s">
        <v>69</v>
      </c>
      <c r="P367" s="7" t="s">
        <v>70</v>
      </c>
      <c r="Q367" s="7" t="s">
        <v>42</v>
      </c>
      <c r="R367" s="7" t="s">
        <v>71</v>
      </c>
      <c r="S367" s="30" t="s">
        <v>72</v>
      </c>
      <c r="T367" s="7">
        <v>14669</v>
      </c>
      <c r="U367" s="10">
        <v>45036</v>
      </c>
      <c r="V367" s="10">
        <v>45036</v>
      </c>
      <c r="W367" s="7" t="s">
        <v>248</v>
      </c>
      <c r="X367" s="7" t="s">
        <v>74</v>
      </c>
      <c r="Y367" s="7" t="s">
        <v>75</v>
      </c>
      <c r="Z367" s="10">
        <v>44441</v>
      </c>
      <c r="AA367" s="10">
        <v>44487</v>
      </c>
      <c r="AB367" s="7" t="s">
        <v>74</v>
      </c>
      <c r="AC367" s="7" t="s">
        <v>48</v>
      </c>
      <c r="AD367" s="7" t="s">
        <v>1189</v>
      </c>
      <c r="AE367" s="7">
        <v>42</v>
      </c>
      <c r="AF367" s="7" t="s">
        <v>1190</v>
      </c>
      <c r="AG367" s="7" t="s">
        <v>51</v>
      </c>
      <c r="AH367" s="11" t="s">
        <v>52</v>
      </c>
      <c r="AI367" s="12">
        <v>1</v>
      </c>
      <c r="AJ367" s="13">
        <v>73.66</v>
      </c>
      <c r="AK367" s="13">
        <v>64.39</v>
      </c>
      <c r="AL367" s="13">
        <v>18.399999999999999</v>
      </c>
      <c r="AN367" s="38"/>
    </row>
    <row r="368" spans="1:40" x14ac:dyDescent="0.25">
      <c r="A368" s="7">
        <v>2022</v>
      </c>
      <c r="B368" s="7">
        <v>0.4</v>
      </c>
      <c r="C368" s="8">
        <v>35.47</v>
      </c>
      <c r="D368" s="8">
        <v>64.47</v>
      </c>
      <c r="E368" s="8">
        <v>18.420000000000002</v>
      </c>
      <c r="F368" s="7">
        <v>0</v>
      </c>
      <c r="G368" s="7">
        <v>0</v>
      </c>
      <c r="H368" s="7">
        <v>0</v>
      </c>
      <c r="I368" s="7">
        <v>0</v>
      </c>
      <c r="J368" s="9">
        <f t="shared" si="5"/>
        <v>99.94</v>
      </c>
      <c r="K368" s="7">
        <v>3110578</v>
      </c>
      <c r="L368" s="7" t="s">
        <v>1672</v>
      </c>
      <c r="M368" s="7">
        <v>3457</v>
      </c>
      <c r="N368" s="7">
        <v>2924781</v>
      </c>
      <c r="O368" s="7" t="s">
        <v>284</v>
      </c>
      <c r="P368" s="7" t="s">
        <v>277</v>
      </c>
      <c r="Q368" s="7" t="s">
        <v>42</v>
      </c>
      <c r="R368" s="7" t="s">
        <v>139</v>
      </c>
      <c r="S368" s="30" t="s">
        <v>60</v>
      </c>
      <c r="T368" s="7">
        <v>14639</v>
      </c>
      <c r="U368" s="10">
        <v>45035</v>
      </c>
      <c r="V368" s="10">
        <v>45030</v>
      </c>
      <c r="W368" s="7" t="s">
        <v>1638</v>
      </c>
      <c r="X368" s="7" t="s">
        <v>74</v>
      </c>
      <c r="Y368" s="7" t="s">
        <v>75</v>
      </c>
      <c r="Z368" s="10">
        <v>44540</v>
      </c>
      <c r="AA368" s="10">
        <v>44641</v>
      </c>
      <c r="AB368" s="7" t="s">
        <v>74</v>
      </c>
      <c r="AC368" s="7" t="s">
        <v>48</v>
      </c>
      <c r="AD368" s="7" t="s">
        <v>1673</v>
      </c>
      <c r="AE368" s="7">
        <v>42</v>
      </c>
      <c r="AF368" s="7" t="s">
        <v>1674</v>
      </c>
      <c r="AG368" s="7" t="s">
        <v>51</v>
      </c>
      <c r="AH368" s="11" t="s">
        <v>52</v>
      </c>
      <c r="AI368" s="12">
        <v>1</v>
      </c>
      <c r="AJ368" s="13">
        <v>52.35</v>
      </c>
      <c r="AK368" s="13">
        <v>77.95</v>
      </c>
      <c r="AL368" s="13">
        <v>31.96</v>
      </c>
      <c r="AN368" s="38"/>
    </row>
    <row r="369" spans="1:40" x14ac:dyDescent="0.25">
      <c r="A369" s="7">
        <v>2022</v>
      </c>
      <c r="B369" s="7">
        <v>0.7</v>
      </c>
      <c r="C369" s="8">
        <v>35.47</v>
      </c>
      <c r="D369" s="8">
        <v>64.47</v>
      </c>
      <c r="E369" s="8">
        <v>18.420000000000002</v>
      </c>
      <c r="F369" s="7">
        <v>0</v>
      </c>
      <c r="G369" s="7">
        <v>0</v>
      </c>
      <c r="H369" s="7">
        <v>0</v>
      </c>
      <c r="I369" s="7">
        <v>0</v>
      </c>
      <c r="J369" s="9">
        <f t="shared" si="5"/>
        <v>99.94</v>
      </c>
      <c r="K369" s="7">
        <v>3084066</v>
      </c>
      <c r="L369" s="7" t="s">
        <v>1662</v>
      </c>
      <c r="M369" s="7">
        <v>4633</v>
      </c>
      <c r="N369" s="7">
        <v>62781001</v>
      </c>
      <c r="O369" s="7" t="s">
        <v>284</v>
      </c>
      <c r="P369" s="7" t="s">
        <v>277</v>
      </c>
      <c r="Q369" s="7" t="s">
        <v>42</v>
      </c>
      <c r="R369" s="7" t="s">
        <v>139</v>
      </c>
      <c r="S369" s="30" t="s">
        <v>60</v>
      </c>
      <c r="T369" s="7">
        <v>14577</v>
      </c>
      <c r="U369" s="10">
        <v>45033</v>
      </c>
      <c r="V369" s="10">
        <v>45030</v>
      </c>
      <c r="W369" s="7" t="s">
        <v>732</v>
      </c>
      <c r="X369" s="7" t="s">
        <v>74</v>
      </c>
      <c r="Y369" s="7" t="s">
        <v>75</v>
      </c>
      <c r="Z369" s="10">
        <v>44516</v>
      </c>
      <c r="AA369" s="10">
        <v>44522</v>
      </c>
      <c r="AB369" s="7" t="s">
        <v>74</v>
      </c>
      <c r="AC369" s="7" t="s">
        <v>48</v>
      </c>
      <c r="AD369" s="7" t="s">
        <v>1663</v>
      </c>
      <c r="AE369" s="7">
        <v>42</v>
      </c>
      <c r="AF369" s="7" t="s">
        <v>1664</v>
      </c>
      <c r="AG369" s="7" t="s">
        <v>51</v>
      </c>
      <c r="AH369" s="11" t="s">
        <v>52</v>
      </c>
      <c r="AI369" s="12">
        <v>1</v>
      </c>
      <c r="AJ369" s="13">
        <v>99.49</v>
      </c>
      <c r="AK369" s="13">
        <v>92.26</v>
      </c>
      <c r="AL369" s="13">
        <v>46.27</v>
      </c>
      <c r="AN369" s="38"/>
    </row>
    <row r="370" spans="1:40" x14ac:dyDescent="0.25">
      <c r="A370" s="7">
        <v>2022</v>
      </c>
      <c r="B370" s="7">
        <v>0.4</v>
      </c>
      <c r="C370" s="8">
        <v>35.47</v>
      </c>
      <c r="D370" s="8">
        <v>64.47</v>
      </c>
      <c r="E370" s="8">
        <v>18.420000000000002</v>
      </c>
      <c r="F370" s="7">
        <v>0</v>
      </c>
      <c r="G370" s="7">
        <v>0</v>
      </c>
      <c r="H370" s="7">
        <v>0</v>
      </c>
      <c r="I370" s="7">
        <v>0</v>
      </c>
      <c r="J370" s="9">
        <f t="shared" si="5"/>
        <v>99.94</v>
      </c>
      <c r="K370" s="7">
        <v>3191976</v>
      </c>
      <c r="L370" s="7" t="s">
        <v>1835</v>
      </c>
      <c r="M370" s="7">
        <v>2381</v>
      </c>
      <c r="N370" s="7" t="s">
        <v>1836</v>
      </c>
      <c r="O370" s="7" t="s">
        <v>284</v>
      </c>
      <c r="P370" s="7" t="s">
        <v>277</v>
      </c>
      <c r="Q370" s="7" t="s">
        <v>42</v>
      </c>
      <c r="R370" s="7" t="s">
        <v>139</v>
      </c>
      <c r="S370" s="30" t="s">
        <v>60</v>
      </c>
      <c r="T370" s="7">
        <v>14500</v>
      </c>
      <c r="U370" s="10">
        <v>45043</v>
      </c>
      <c r="V370" s="10">
        <v>45043</v>
      </c>
      <c r="W370" s="7" t="s">
        <v>306</v>
      </c>
      <c r="X370" s="7" t="s">
        <v>74</v>
      </c>
      <c r="Y370" s="7" t="s">
        <v>75</v>
      </c>
      <c r="Z370" s="10">
        <v>44541</v>
      </c>
      <c r="AA370" s="10">
        <v>44816</v>
      </c>
      <c r="AB370" s="7" t="s">
        <v>74</v>
      </c>
      <c r="AC370" s="7" t="s">
        <v>48</v>
      </c>
      <c r="AD370" s="7" t="s">
        <v>1837</v>
      </c>
      <c r="AE370" s="7">
        <v>42</v>
      </c>
      <c r="AF370" s="7" t="s">
        <v>1838</v>
      </c>
      <c r="AG370" s="7" t="s">
        <v>51</v>
      </c>
      <c r="AH370" s="11" t="s">
        <v>52</v>
      </c>
      <c r="AI370" s="12">
        <v>1</v>
      </c>
      <c r="AJ370" s="13">
        <v>79.27</v>
      </c>
      <c r="AK370" s="13">
        <v>91.15</v>
      </c>
      <c r="AL370" s="13">
        <v>45.16</v>
      </c>
      <c r="AN370" s="38"/>
    </row>
    <row r="371" spans="1:40" s="26" customFormat="1" x14ac:dyDescent="0.25">
      <c r="A371" s="19">
        <v>2021</v>
      </c>
      <c r="B371" s="19">
        <v>0.4</v>
      </c>
      <c r="C371" s="20">
        <v>35.47</v>
      </c>
      <c r="D371" s="20">
        <v>64.47</v>
      </c>
      <c r="E371" s="20">
        <v>18.420000000000002</v>
      </c>
      <c r="F371" s="19">
        <v>0</v>
      </c>
      <c r="G371" s="19">
        <v>0</v>
      </c>
      <c r="H371" s="19">
        <v>0</v>
      </c>
      <c r="I371" s="19">
        <v>0</v>
      </c>
      <c r="J371" s="21">
        <f t="shared" si="5"/>
        <v>99.94</v>
      </c>
      <c r="K371" s="19">
        <v>7631213</v>
      </c>
      <c r="L371" s="19" t="s">
        <v>1227</v>
      </c>
      <c r="M371" s="19">
        <v>7282</v>
      </c>
      <c r="N371" s="19" t="s">
        <v>1228</v>
      </c>
      <c r="O371" s="19" t="s">
        <v>288</v>
      </c>
      <c r="P371" s="19" t="s">
        <v>41</v>
      </c>
      <c r="Q371" s="19" t="s">
        <v>42</v>
      </c>
      <c r="R371" s="19" t="s">
        <v>278</v>
      </c>
      <c r="S371" s="31" t="s">
        <v>842</v>
      </c>
      <c r="T371" s="19">
        <v>14492</v>
      </c>
      <c r="U371" s="22">
        <v>45013</v>
      </c>
      <c r="V371" s="22">
        <v>45008</v>
      </c>
      <c r="W371" s="19" t="s">
        <v>248</v>
      </c>
      <c r="X371" s="19" t="s">
        <v>74</v>
      </c>
      <c r="Y371" s="19" t="s">
        <v>75</v>
      </c>
      <c r="Z371" s="22">
        <v>44537</v>
      </c>
      <c r="AA371" s="22">
        <v>44592</v>
      </c>
      <c r="AB371" s="19" t="s">
        <v>74</v>
      </c>
      <c r="AC371" s="19" t="s">
        <v>48</v>
      </c>
      <c r="AD371" s="19" t="s">
        <v>1229</v>
      </c>
      <c r="AE371" s="19">
        <v>42</v>
      </c>
      <c r="AF371" s="19" t="s">
        <v>1230</v>
      </c>
      <c r="AG371" s="19" t="s">
        <v>51</v>
      </c>
      <c r="AH371" s="23" t="s">
        <v>52</v>
      </c>
      <c r="AI371" s="24">
        <v>1</v>
      </c>
      <c r="AJ371" s="25">
        <v>57.2</v>
      </c>
      <c r="AK371" s="25">
        <v>64.39</v>
      </c>
      <c r="AL371" s="25">
        <v>18.399999999999999</v>
      </c>
      <c r="AM371" s="33" t="s">
        <v>2636</v>
      </c>
      <c r="AN371" s="27" t="s">
        <v>2640</v>
      </c>
    </row>
    <row r="372" spans="1:40" x14ac:dyDescent="0.25">
      <c r="A372" s="7">
        <v>2021</v>
      </c>
      <c r="B372" s="7">
        <v>0.6</v>
      </c>
      <c r="C372" s="8">
        <v>35.47</v>
      </c>
      <c r="D372" s="8">
        <v>64.47</v>
      </c>
      <c r="E372" s="8">
        <v>18.420000000000002</v>
      </c>
      <c r="F372" s="7">
        <v>0</v>
      </c>
      <c r="G372" s="7">
        <v>0</v>
      </c>
      <c r="H372" s="7">
        <v>0</v>
      </c>
      <c r="I372" s="7">
        <v>0</v>
      </c>
      <c r="J372" s="9">
        <f t="shared" si="5"/>
        <v>99.94</v>
      </c>
      <c r="K372" s="7">
        <v>7478252</v>
      </c>
      <c r="L372" s="7" t="s">
        <v>1053</v>
      </c>
      <c r="M372" s="7">
        <v>5326</v>
      </c>
      <c r="N372" s="7" t="s">
        <v>1054</v>
      </c>
      <c r="O372" s="7" t="s">
        <v>284</v>
      </c>
      <c r="P372" s="7" t="s">
        <v>277</v>
      </c>
      <c r="Q372" s="7" t="s">
        <v>42</v>
      </c>
      <c r="R372" s="7" t="s">
        <v>139</v>
      </c>
      <c r="S372" s="30" t="s">
        <v>60</v>
      </c>
      <c r="T372" s="7">
        <v>14448</v>
      </c>
      <c r="U372" s="10">
        <v>44999</v>
      </c>
      <c r="V372" s="10">
        <v>44995</v>
      </c>
      <c r="W372" s="7" t="s">
        <v>130</v>
      </c>
      <c r="X372" s="7" t="s">
        <v>74</v>
      </c>
      <c r="Y372" s="7" t="s">
        <v>75</v>
      </c>
      <c r="Z372" s="10">
        <v>44480</v>
      </c>
      <c r="AA372" s="10">
        <v>44505</v>
      </c>
      <c r="AB372" s="7" t="s">
        <v>74</v>
      </c>
      <c r="AC372" s="7" t="s">
        <v>48</v>
      </c>
      <c r="AD372" s="7" t="s">
        <v>1055</v>
      </c>
      <c r="AE372" s="7">
        <v>42</v>
      </c>
      <c r="AF372" s="7" t="s">
        <v>1056</v>
      </c>
      <c r="AG372" s="7" t="s">
        <v>51</v>
      </c>
      <c r="AH372" s="11" t="s">
        <v>52</v>
      </c>
      <c r="AI372" s="12">
        <v>1</v>
      </c>
      <c r="AJ372" s="13">
        <v>76.8</v>
      </c>
      <c r="AK372" s="13">
        <v>83.62</v>
      </c>
      <c r="AL372" s="13">
        <v>0</v>
      </c>
      <c r="AN372" s="38"/>
    </row>
    <row r="373" spans="1:40" x14ac:dyDescent="0.25">
      <c r="A373" s="7">
        <v>2019</v>
      </c>
      <c r="B373" s="7">
        <v>0.5</v>
      </c>
      <c r="C373" s="8">
        <v>35.47</v>
      </c>
      <c r="D373" s="8">
        <v>64.47</v>
      </c>
      <c r="E373" s="8">
        <v>18.420000000000002</v>
      </c>
      <c r="F373" s="7">
        <v>0</v>
      </c>
      <c r="G373" s="7">
        <v>0</v>
      </c>
      <c r="H373" s="7">
        <v>0</v>
      </c>
      <c r="I373" s="7">
        <v>0</v>
      </c>
      <c r="J373" s="9">
        <f t="shared" si="5"/>
        <v>99.94</v>
      </c>
      <c r="K373" s="7">
        <v>14135691</v>
      </c>
      <c r="L373" s="7" t="s">
        <v>247</v>
      </c>
      <c r="M373" s="7">
        <v>11393</v>
      </c>
      <c r="N373" s="7">
        <v>92024703</v>
      </c>
      <c r="O373" s="7" t="s">
        <v>69</v>
      </c>
      <c r="P373" s="7" t="s">
        <v>70</v>
      </c>
      <c r="Q373" s="7" t="s">
        <v>42</v>
      </c>
      <c r="R373" s="7" t="s">
        <v>71</v>
      </c>
      <c r="S373" s="30" t="s">
        <v>72</v>
      </c>
      <c r="T373" s="7">
        <v>14437</v>
      </c>
      <c r="U373" s="10">
        <v>45009</v>
      </c>
      <c r="V373" s="10">
        <v>44935</v>
      </c>
      <c r="W373" s="7" t="s">
        <v>248</v>
      </c>
      <c r="X373" s="7" t="s">
        <v>74</v>
      </c>
      <c r="Y373" s="7" t="s">
        <v>75</v>
      </c>
      <c r="Z373" s="10">
        <v>43586</v>
      </c>
      <c r="AA373" s="10">
        <v>43643</v>
      </c>
      <c r="AB373" s="7" t="s">
        <v>74</v>
      </c>
      <c r="AC373" s="7" t="s">
        <v>48</v>
      </c>
      <c r="AD373" s="7" t="s">
        <v>249</v>
      </c>
      <c r="AE373" s="7">
        <v>42</v>
      </c>
      <c r="AF373" s="7" t="s">
        <v>250</v>
      </c>
      <c r="AG373" s="7" t="s">
        <v>51</v>
      </c>
      <c r="AH373" s="11" t="s">
        <v>52</v>
      </c>
      <c r="AI373" s="12">
        <v>1</v>
      </c>
      <c r="AJ373" s="13">
        <v>73.66</v>
      </c>
      <c r="AK373" s="13">
        <v>64.39</v>
      </c>
      <c r="AL373" s="13">
        <v>18.399999999999999</v>
      </c>
      <c r="AN373" s="38"/>
    </row>
    <row r="374" spans="1:40" x14ac:dyDescent="0.25">
      <c r="A374" s="7">
        <v>2020</v>
      </c>
      <c r="B374" s="7">
        <v>0.4</v>
      </c>
      <c r="C374" s="8">
        <v>35.47</v>
      </c>
      <c r="D374" s="8">
        <v>64.47</v>
      </c>
      <c r="E374" s="8">
        <v>18.420000000000002</v>
      </c>
      <c r="F374" s="7">
        <v>0</v>
      </c>
      <c r="G374" s="7">
        <v>0</v>
      </c>
      <c r="H374" s="7">
        <v>0</v>
      </c>
      <c r="I374" s="7">
        <v>0</v>
      </c>
      <c r="J374" s="9">
        <f t="shared" si="5"/>
        <v>99.94</v>
      </c>
      <c r="K374" s="7">
        <v>10637581</v>
      </c>
      <c r="L374" s="7" t="s">
        <v>501</v>
      </c>
      <c r="M374" s="7">
        <v>50</v>
      </c>
      <c r="N374" s="7">
        <v>5456451</v>
      </c>
      <c r="O374" s="7" t="s">
        <v>284</v>
      </c>
      <c r="P374" s="7" t="s">
        <v>277</v>
      </c>
      <c r="Q374" s="7" t="s">
        <v>42</v>
      </c>
      <c r="R374" s="7" t="s">
        <v>139</v>
      </c>
      <c r="S374" s="30" t="s">
        <v>60</v>
      </c>
      <c r="T374" s="7">
        <v>14422</v>
      </c>
      <c r="U374" s="10">
        <v>44980</v>
      </c>
      <c r="V374" s="10">
        <v>44872</v>
      </c>
      <c r="W374" s="7" t="s">
        <v>502</v>
      </c>
      <c r="X374" s="7" t="s">
        <v>503</v>
      </c>
      <c r="Y374" s="7" t="s">
        <v>504</v>
      </c>
      <c r="Z374" s="10">
        <v>43701</v>
      </c>
      <c r="AA374" s="10">
        <v>44088</v>
      </c>
      <c r="AB374" s="7" t="s">
        <v>503</v>
      </c>
      <c r="AC374" s="7" t="s">
        <v>48</v>
      </c>
      <c r="AD374" s="7" t="s">
        <v>505</v>
      </c>
      <c r="AE374" s="7">
        <v>42</v>
      </c>
      <c r="AF374" s="7" t="s">
        <v>506</v>
      </c>
      <c r="AG374" s="7" t="s">
        <v>51</v>
      </c>
      <c r="AH374" s="11" t="s">
        <v>507</v>
      </c>
      <c r="AI374" s="12">
        <v>1</v>
      </c>
      <c r="AJ374" s="13">
        <v>8.5741599999999991</v>
      </c>
      <c r="AK374" s="13">
        <v>33.157670021000001</v>
      </c>
      <c r="AL374" s="13">
        <v>4.3249134810000003</v>
      </c>
      <c r="AN374" s="38"/>
    </row>
    <row r="375" spans="1:40" x14ac:dyDescent="0.25">
      <c r="A375" s="7">
        <v>2019</v>
      </c>
      <c r="B375" s="7">
        <v>0.7</v>
      </c>
      <c r="C375" s="8">
        <v>35.47</v>
      </c>
      <c r="D375" s="8">
        <v>64.47</v>
      </c>
      <c r="E375" s="8">
        <v>18.420000000000002</v>
      </c>
      <c r="F375" s="7">
        <v>8.8909927110000009</v>
      </c>
      <c r="G375" s="7">
        <v>0</v>
      </c>
      <c r="H375" s="7">
        <v>0</v>
      </c>
      <c r="I375" s="7">
        <v>0</v>
      </c>
      <c r="J375" s="9">
        <f t="shared" si="5"/>
        <v>99.94</v>
      </c>
      <c r="K375" s="7">
        <v>13998117</v>
      </c>
      <c r="L375" s="7" t="s">
        <v>233</v>
      </c>
      <c r="M375" s="7" t="s">
        <v>234</v>
      </c>
      <c r="N375" s="7" t="s">
        <v>235</v>
      </c>
      <c r="O375" s="7" t="s">
        <v>215</v>
      </c>
      <c r="P375" s="7" t="s">
        <v>45</v>
      </c>
      <c r="Q375" s="7" t="s">
        <v>236</v>
      </c>
      <c r="R375" s="7" t="s">
        <v>45</v>
      </c>
      <c r="S375" s="30" t="s">
        <v>101</v>
      </c>
      <c r="T375" s="7">
        <v>14378</v>
      </c>
      <c r="U375" s="10">
        <v>44984</v>
      </c>
      <c r="V375" s="10">
        <v>44981</v>
      </c>
      <c r="W375" s="7" t="s">
        <v>216</v>
      </c>
      <c r="X375" s="7" t="s">
        <v>124</v>
      </c>
      <c r="Y375" s="7" t="s">
        <v>75</v>
      </c>
      <c r="Z375" s="10">
        <v>43689</v>
      </c>
      <c r="AA375" s="10">
        <v>43768</v>
      </c>
      <c r="AB375" s="7" t="s">
        <v>124</v>
      </c>
      <c r="AC375" s="7" t="s">
        <v>48</v>
      </c>
      <c r="AD375" s="7" t="s">
        <v>237</v>
      </c>
      <c r="AE375" s="7">
        <v>42</v>
      </c>
      <c r="AF375" s="7" t="s">
        <v>238</v>
      </c>
      <c r="AG375" s="7" t="s">
        <v>51</v>
      </c>
      <c r="AH375" s="11" t="s">
        <v>52</v>
      </c>
      <c r="AI375" s="12">
        <v>1</v>
      </c>
      <c r="AJ375" s="13">
        <v>134.99808589259999</v>
      </c>
      <c r="AK375" s="13">
        <v>42.745450793400003</v>
      </c>
      <c r="AL375" s="13">
        <v>12.21080544</v>
      </c>
      <c r="AN375" s="38"/>
    </row>
    <row r="376" spans="1:40" x14ac:dyDescent="0.25">
      <c r="A376" s="7">
        <v>2022</v>
      </c>
      <c r="B376" s="7">
        <v>0.9</v>
      </c>
      <c r="C376" s="8">
        <v>35.47</v>
      </c>
      <c r="D376" s="8">
        <v>64.47</v>
      </c>
      <c r="E376" s="8">
        <v>18.420000000000002</v>
      </c>
      <c r="F376" s="7">
        <v>0</v>
      </c>
      <c r="G376" s="7">
        <v>0</v>
      </c>
      <c r="H376" s="7">
        <v>0</v>
      </c>
      <c r="I376" s="7">
        <v>0</v>
      </c>
      <c r="J376" s="9">
        <f t="shared" si="5"/>
        <v>99.94</v>
      </c>
      <c r="K376" s="7">
        <v>2604807</v>
      </c>
      <c r="L376" s="7" t="s">
        <v>2496</v>
      </c>
      <c r="M376" s="7">
        <v>39</v>
      </c>
      <c r="N376" s="7" t="s">
        <v>2497</v>
      </c>
      <c r="O376" s="7" t="s">
        <v>284</v>
      </c>
      <c r="P376" s="7" t="s">
        <v>277</v>
      </c>
      <c r="Q376" s="7" t="s">
        <v>42</v>
      </c>
      <c r="R376" s="7" t="s">
        <v>139</v>
      </c>
      <c r="S376" s="30" t="s">
        <v>60</v>
      </c>
      <c r="T376" s="7">
        <v>14342</v>
      </c>
      <c r="U376" s="10">
        <v>44985</v>
      </c>
      <c r="V376" s="10">
        <v>44980</v>
      </c>
      <c r="W376" s="7" t="s">
        <v>201</v>
      </c>
      <c r="X376" s="7" t="s">
        <v>74</v>
      </c>
      <c r="Y376" s="7" t="s">
        <v>75</v>
      </c>
      <c r="Z376" s="10">
        <v>44643</v>
      </c>
      <c r="AA376" s="10">
        <v>44663</v>
      </c>
      <c r="AB376" s="7" t="s">
        <v>74</v>
      </c>
      <c r="AC376" s="7" t="s">
        <v>48</v>
      </c>
      <c r="AD376" s="7" t="s">
        <v>2498</v>
      </c>
      <c r="AE376" s="7">
        <v>42</v>
      </c>
      <c r="AF376" s="7" t="s">
        <v>2499</v>
      </c>
      <c r="AG376" s="7" t="s">
        <v>51</v>
      </c>
      <c r="AH376" s="11" t="s">
        <v>52</v>
      </c>
      <c r="AI376" s="12">
        <v>1</v>
      </c>
      <c r="AJ376" s="13">
        <v>129.99</v>
      </c>
      <c r="AK376" s="13">
        <v>85.77</v>
      </c>
      <c r="AL376" s="13">
        <v>39.78</v>
      </c>
      <c r="AN376" s="38"/>
    </row>
    <row r="377" spans="1:40" s="26" customFormat="1" x14ac:dyDescent="0.25">
      <c r="A377" s="19">
        <v>2021</v>
      </c>
      <c r="B377" s="19">
        <v>0.4</v>
      </c>
      <c r="C377" s="20">
        <v>35.47</v>
      </c>
      <c r="D377" s="20">
        <v>64.47</v>
      </c>
      <c r="E377" s="20">
        <v>18.420000000000002</v>
      </c>
      <c r="F377" s="19">
        <v>8.5333722783999999</v>
      </c>
      <c r="G377" s="19">
        <v>0</v>
      </c>
      <c r="H377" s="19">
        <v>0</v>
      </c>
      <c r="I377" s="19">
        <v>0</v>
      </c>
      <c r="J377" s="21">
        <f t="shared" si="5"/>
        <v>99.94</v>
      </c>
      <c r="K377" s="19">
        <v>7301557</v>
      </c>
      <c r="L377" s="19" t="s">
        <v>1213</v>
      </c>
      <c r="M377" s="19" t="s">
        <v>1214</v>
      </c>
      <c r="N377" s="19">
        <v>5502111</v>
      </c>
      <c r="O377" s="19" t="s">
        <v>288</v>
      </c>
      <c r="P377" s="19" t="s">
        <v>41</v>
      </c>
      <c r="Q377" s="19" t="s">
        <v>42</v>
      </c>
      <c r="R377" s="19" t="s">
        <v>278</v>
      </c>
      <c r="S377" s="31" t="s">
        <v>845</v>
      </c>
      <c r="T377" s="19">
        <v>14271</v>
      </c>
      <c r="U377" s="22">
        <v>44984</v>
      </c>
      <c r="V377" s="22">
        <v>44980</v>
      </c>
      <c r="W377" s="19" t="s">
        <v>1215</v>
      </c>
      <c r="X377" s="19" t="s">
        <v>257</v>
      </c>
      <c r="Y377" s="19" t="s">
        <v>75</v>
      </c>
      <c r="Z377" s="22">
        <v>44454</v>
      </c>
      <c r="AA377" s="22">
        <v>44490</v>
      </c>
      <c r="AB377" s="19" t="s">
        <v>257</v>
      </c>
      <c r="AC377" s="19" t="s">
        <v>48</v>
      </c>
      <c r="AD377" s="19" t="s">
        <v>1216</v>
      </c>
      <c r="AE377" s="19">
        <v>42</v>
      </c>
      <c r="AF377" s="19" t="s">
        <v>1217</v>
      </c>
      <c r="AG377" s="19" t="s">
        <v>51</v>
      </c>
      <c r="AH377" s="23" t="s">
        <v>52</v>
      </c>
      <c r="AI377" s="24">
        <v>1</v>
      </c>
      <c r="AJ377" s="25">
        <v>13.104684863999999</v>
      </c>
      <c r="AK377" s="25">
        <v>40.227454958800003</v>
      </c>
      <c r="AL377" s="25">
        <v>11.4934217104</v>
      </c>
      <c r="AM377" s="33" t="s">
        <v>2636</v>
      </c>
      <c r="AN377" s="27" t="s">
        <v>2638</v>
      </c>
    </row>
    <row r="378" spans="1:40" x14ac:dyDescent="0.25">
      <c r="A378" s="7">
        <v>2021</v>
      </c>
      <c r="B378" s="7">
        <v>0.4</v>
      </c>
      <c r="C378" s="8">
        <v>35.47</v>
      </c>
      <c r="D378" s="8">
        <v>64.47</v>
      </c>
      <c r="E378" s="8">
        <v>18.420000000000002</v>
      </c>
      <c r="F378" s="7">
        <v>0</v>
      </c>
      <c r="G378" s="7">
        <v>0</v>
      </c>
      <c r="H378" s="7">
        <v>0</v>
      </c>
      <c r="I378" s="7">
        <v>0</v>
      </c>
      <c r="J378" s="9">
        <f t="shared" si="5"/>
        <v>99.94</v>
      </c>
      <c r="K378" s="7">
        <v>7934793</v>
      </c>
      <c r="L378" s="7" t="s">
        <v>1552</v>
      </c>
      <c r="M378" s="7">
        <v>4058</v>
      </c>
      <c r="N378" s="7" t="s">
        <v>1553</v>
      </c>
      <c r="O378" s="7" t="s">
        <v>284</v>
      </c>
      <c r="P378" s="7" t="s">
        <v>277</v>
      </c>
      <c r="Q378" s="7" t="s">
        <v>42</v>
      </c>
      <c r="R378" s="7" t="s">
        <v>139</v>
      </c>
      <c r="S378" s="30" t="s">
        <v>60</v>
      </c>
      <c r="T378" s="7">
        <v>14268</v>
      </c>
      <c r="U378" s="10">
        <v>45042</v>
      </c>
      <c r="V378" s="10">
        <v>45038</v>
      </c>
      <c r="W378" s="7" t="s">
        <v>184</v>
      </c>
      <c r="X378" s="7" t="s">
        <v>74</v>
      </c>
      <c r="Y378" s="7" t="s">
        <v>75</v>
      </c>
      <c r="Z378" s="10">
        <v>44225</v>
      </c>
      <c r="AA378" s="10">
        <v>44277</v>
      </c>
      <c r="AB378" s="7" t="s">
        <v>74</v>
      </c>
      <c r="AC378" s="7" t="s">
        <v>48</v>
      </c>
      <c r="AD378" s="7" t="s">
        <v>1554</v>
      </c>
      <c r="AE378" s="7" t="s">
        <v>391</v>
      </c>
      <c r="AF378" s="7" t="s">
        <v>1555</v>
      </c>
      <c r="AG378" s="7" t="s">
        <v>51</v>
      </c>
      <c r="AH378" s="11" t="s">
        <v>52</v>
      </c>
      <c r="AI378" s="12">
        <v>1</v>
      </c>
      <c r="AJ378" s="13">
        <v>72.63</v>
      </c>
      <c r="AK378" s="13">
        <v>87.24</v>
      </c>
      <c r="AL378" s="13">
        <v>41.25</v>
      </c>
      <c r="AN378" s="38"/>
    </row>
    <row r="379" spans="1:40" x14ac:dyDescent="0.25">
      <c r="A379" s="7">
        <v>2021</v>
      </c>
      <c r="B379" s="7">
        <v>0.9</v>
      </c>
      <c r="C379" s="8">
        <v>35.47</v>
      </c>
      <c r="D379" s="8">
        <v>64.47</v>
      </c>
      <c r="E379" s="8">
        <v>18.420000000000002</v>
      </c>
      <c r="F379" s="7">
        <v>0</v>
      </c>
      <c r="G379" s="7">
        <v>0</v>
      </c>
      <c r="H379" s="7">
        <v>0</v>
      </c>
      <c r="I379" s="7">
        <v>0</v>
      </c>
      <c r="J379" s="9">
        <f t="shared" si="5"/>
        <v>99.94</v>
      </c>
      <c r="K379" s="7">
        <v>7536581</v>
      </c>
      <c r="L379" s="7" t="s">
        <v>1247</v>
      </c>
      <c r="M379" s="7">
        <v>4422</v>
      </c>
      <c r="N379" s="7">
        <v>8576484</v>
      </c>
      <c r="O379" s="7" t="s">
        <v>284</v>
      </c>
      <c r="P379" s="7" t="s">
        <v>277</v>
      </c>
      <c r="Q379" s="7" t="s">
        <v>42</v>
      </c>
      <c r="R379" s="7" t="s">
        <v>139</v>
      </c>
      <c r="S379" s="30" t="s">
        <v>60</v>
      </c>
      <c r="T379" s="7">
        <v>14236</v>
      </c>
      <c r="U379" s="10">
        <v>45005</v>
      </c>
      <c r="V379" s="10">
        <v>45005</v>
      </c>
      <c r="W379" s="7" t="s">
        <v>452</v>
      </c>
      <c r="X379" s="7" t="s">
        <v>74</v>
      </c>
      <c r="Y379" s="7" t="s">
        <v>75</v>
      </c>
      <c r="Z379" s="10">
        <v>44473</v>
      </c>
      <c r="AA379" s="10">
        <v>44488</v>
      </c>
      <c r="AB379" s="7" t="s">
        <v>74</v>
      </c>
      <c r="AC379" s="7" t="s">
        <v>48</v>
      </c>
      <c r="AD379" s="7" t="s">
        <v>1248</v>
      </c>
      <c r="AE379" s="7">
        <v>42</v>
      </c>
      <c r="AF379" s="7" t="s">
        <v>1249</v>
      </c>
      <c r="AG379" s="7" t="s">
        <v>51</v>
      </c>
      <c r="AH379" s="11" t="s">
        <v>52</v>
      </c>
      <c r="AI379" s="12">
        <v>1</v>
      </c>
      <c r="AJ379" s="13">
        <v>148.01</v>
      </c>
      <c r="AK379" s="13">
        <v>81.72</v>
      </c>
      <c r="AL379" s="13">
        <v>35.729999999999997</v>
      </c>
      <c r="AN379" s="38"/>
    </row>
    <row r="380" spans="1:40" x14ac:dyDescent="0.25">
      <c r="A380" s="7">
        <v>2020</v>
      </c>
      <c r="B380" s="7">
        <v>0.4</v>
      </c>
      <c r="C380" s="8">
        <v>35.47</v>
      </c>
      <c r="D380" s="8">
        <v>64.47</v>
      </c>
      <c r="E380" s="8">
        <v>18.420000000000002</v>
      </c>
      <c r="F380" s="7">
        <v>15.6547339216</v>
      </c>
      <c r="G380" s="7">
        <v>0</v>
      </c>
      <c r="H380" s="7">
        <v>0</v>
      </c>
      <c r="I380" s="7">
        <v>0</v>
      </c>
      <c r="J380" s="9">
        <f t="shared" si="5"/>
        <v>99.94</v>
      </c>
      <c r="K380" s="7">
        <v>11143738</v>
      </c>
      <c r="L380" s="7" t="s">
        <v>281</v>
      </c>
      <c r="M380" s="7" t="s">
        <v>282</v>
      </c>
      <c r="N380" s="7" t="s">
        <v>283</v>
      </c>
      <c r="O380" s="7" t="s">
        <v>284</v>
      </c>
      <c r="P380" s="7" t="s">
        <v>277</v>
      </c>
      <c r="Q380" s="7" t="s">
        <v>42</v>
      </c>
      <c r="R380" s="7" t="s">
        <v>139</v>
      </c>
      <c r="S380" s="30" t="s">
        <v>60</v>
      </c>
      <c r="T380" s="7">
        <v>14229</v>
      </c>
      <c r="U380" s="10">
        <v>45040</v>
      </c>
      <c r="V380" s="10">
        <v>45029</v>
      </c>
      <c r="W380" s="7" t="s">
        <v>256</v>
      </c>
      <c r="X380" s="7" t="s">
        <v>257</v>
      </c>
      <c r="Y380" s="7" t="s">
        <v>75</v>
      </c>
      <c r="Z380" s="10">
        <v>43894</v>
      </c>
      <c r="AA380" s="10">
        <v>43999</v>
      </c>
      <c r="AB380" s="7" t="s">
        <v>257</v>
      </c>
      <c r="AC380" s="7" t="s">
        <v>48</v>
      </c>
      <c r="AD380" s="7" t="s">
        <v>285</v>
      </c>
      <c r="AE380" s="7">
        <v>42</v>
      </c>
      <c r="AF380" s="7" t="s">
        <v>286</v>
      </c>
      <c r="AG380" s="7" t="s">
        <v>51</v>
      </c>
      <c r="AH380" s="11" t="s">
        <v>52</v>
      </c>
      <c r="AI380" s="12">
        <v>1</v>
      </c>
      <c r="AJ380" s="13">
        <v>13.104684863999999</v>
      </c>
      <c r="AK380" s="13">
        <v>84.738839063200004</v>
      </c>
      <c r="AL380" s="13">
        <v>24.211096875199999</v>
      </c>
      <c r="AN380" s="38"/>
    </row>
    <row r="381" spans="1:40" x14ac:dyDescent="0.25">
      <c r="A381" s="7">
        <v>2020</v>
      </c>
      <c r="B381" s="7">
        <v>0.4</v>
      </c>
      <c r="C381" s="8">
        <v>35.47</v>
      </c>
      <c r="D381" s="8">
        <v>64.47</v>
      </c>
      <c r="E381" s="8">
        <v>18.420000000000002</v>
      </c>
      <c r="F381" s="7">
        <v>4.8995856827999997</v>
      </c>
      <c r="G381" s="7">
        <v>0</v>
      </c>
      <c r="H381" s="7">
        <v>0</v>
      </c>
      <c r="I381" s="7">
        <v>0</v>
      </c>
      <c r="J381" s="9">
        <f t="shared" si="5"/>
        <v>99.94</v>
      </c>
      <c r="K381" s="7">
        <v>11126967</v>
      </c>
      <c r="L381" s="7" t="s">
        <v>787</v>
      </c>
      <c r="M381" s="7" t="s">
        <v>483</v>
      </c>
      <c r="N381" s="7">
        <v>29449401</v>
      </c>
      <c r="O381" s="7" t="s">
        <v>121</v>
      </c>
      <c r="P381" s="7" t="s">
        <v>45</v>
      </c>
      <c r="Q381" s="7">
        <v>1700</v>
      </c>
      <c r="R381" s="7" t="s">
        <v>45</v>
      </c>
      <c r="S381" s="30" t="s">
        <v>60</v>
      </c>
      <c r="T381" s="7">
        <v>14197</v>
      </c>
      <c r="U381" s="10">
        <v>45036</v>
      </c>
      <c r="V381" s="10">
        <v>45035</v>
      </c>
      <c r="W381" s="7" t="s">
        <v>123</v>
      </c>
      <c r="X381" s="7" t="s">
        <v>124</v>
      </c>
      <c r="Y381" s="7" t="s">
        <v>75</v>
      </c>
      <c r="Z381" s="10">
        <v>43785</v>
      </c>
      <c r="AA381" s="10">
        <v>43986</v>
      </c>
      <c r="AB381" s="7" t="s">
        <v>124</v>
      </c>
      <c r="AC381" s="7" t="s">
        <v>125</v>
      </c>
      <c r="AD381" s="7" t="s">
        <v>788</v>
      </c>
      <c r="AE381" s="7" t="s">
        <v>171</v>
      </c>
      <c r="AF381" s="7" t="s">
        <v>789</v>
      </c>
      <c r="AG381" s="7" t="s">
        <v>51</v>
      </c>
      <c r="AH381" s="11" t="s">
        <v>52</v>
      </c>
      <c r="AI381" s="12">
        <v>1</v>
      </c>
      <c r="AJ381" s="13">
        <v>32.648641045200002</v>
      </c>
      <c r="AK381" s="13">
        <v>5.0293254905999998</v>
      </c>
      <c r="AL381" s="13">
        <v>1.4347696392</v>
      </c>
      <c r="AN381" s="38"/>
    </row>
    <row r="382" spans="1:40" x14ac:dyDescent="0.25">
      <c r="A382" s="7">
        <v>2021</v>
      </c>
      <c r="B382" s="7">
        <v>0.4</v>
      </c>
      <c r="C382" s="8">
        <v>35.47</v>
      </c>
      <c r="D382" s="8">
        <v>64.47</v>
      </c>
      <c r="E382" s="8">
        <v>18.420000000000002</v>
      </c>
      <c r="F382" s="7">
        <v>0</v>
      </c>
      <c r="G382" s="7">
        <v>0</v>
      </c>
      <c r="H382" s="7">
        <v>0</v>
      </c>
      <c r="I382" s="7">
        <v>0</v>
      </c>
      <c r="J382" s="9">
        <f t="shared" si="5"/>
        <v>99.94</v>
      </c>
      <c r="K382" s="7">
        <v>7291829</v>
      </c>
      <c r="L382" s="7" t="s">
        <v>1490</v>
      </c>
      <c r="M382" s="7">
        <v>3829</v>
      </c>
      <c r="N382" s="7" t="s">
        <v>1491</v>
      </c>
      <c r="O382" s="7" t="s">
        <v>284</v>
      </c>
      <c r="P382" s="7" t="s">
        <v>277</v>
      </c>
      <c r="Q382" s="7" t="s">
        <v>42</v>
      </c>
      <c r="R382" s="7" t="s">
        <v>139</v>
      </c>
      <c r="S382" s="30" t="s">
        <v>60</v>
      </c>
      <c r="T382" s="7">
        <v>14175</v>
      </c>
      <c r="U382" s="10">
        <v>44984</v>
      </c>
      <c r="V382" s="10">
        <v>44762</v>
      </c>
      <c r="W382" s="7" t="s">
        <v>248</v>
      </c>
      <c r="X382" s="7" t="s">
        <v>74</v>
      </c>
      <c r="Y382" s="7" t="s">
        <v>75</v>
      </c>
      <c r="Z382" s="10">
        <v>44490</v>
      </c>
      <c r="AA382" s="10">
        <v>44520</v>
      </c>
      <c r="AB382" s="7" t="s">
        <v>74</v>
      </c>
      <c r="AC382" s="7" t="s">
        <v>48</v>
      </c>
      <c r="AD382" s="7" t="s">
        <v>1492</v>
      </c>
      <c r="AE382" s="7">
        <v>42</v>
      </c>
      <c r="AF382" s="7" t="s">
        <v>1493</v>
      </c>
      <c r="AG382" s="7" t="s">
        <v>51</v>
      </c>
      <c r="AH382" s="11" t="s">
        <v>52</v>
      </c>
      <c r="AI382" s="12">
        <v>1</v>
      </c>
      <c r="AJ382" s="13">
        <v>56</v>
      </c>
      <c r="AK382" s="13">
        <v>64.39</v>
      </c>
      <c r="AL382" s="13">
        <v>18.399999999999999</v>
      </c>
      <c r="AN382" s="38"/>
    </row>
    <row r="383" spans="1:40" x14ac:dyDescent="0.25">
      <c r="A383" s="7">
        <v>2021</v>
      </c>
      <c r="B383" s="7">
        <v>0.9</v>
      </c>
      <c r="C383" s="8">
        <v>35.47</v>
      </c>
      <c r="D383" s="8">
        <v>64.47</v>
      </c>
      <c r="E383" s="8">
        <v>18.420000000000002</v>
      </c>
      <c r="F383" s="7">
        <v>0</v>
      </c>
      <c r="G383" s="7">
        <v>0</v>
      </c>
      <c r="H383" s="7">
        <v>0</v>
      </c>
      <c r="I383" s="7">
        <v>0</v>
      </c>
      <c r="J383" s="9">
        <f t="shared" si="5"/>
        <v>99.94</v>
      </c>
      <c r="K383" s="7">
        <v>7741754</v>
      </c>
      <c r="L383" s="7" t="s">
        <v>1427</v>
      </c>
      <c r="M383" s="7">
        <v>8081</v>
      </c>
      <c r="N383" s="7">
        <v>40173601</v>
      </c>
      <c r="O383" s="7" t="s">
        <v>284</v>
      </c>
      <c r="P383" s="7" t="s">
        <v>277</v>
      </c>
      <c r="Q383" s="7" t="s">
        <v>42</v>
      </c>
      <c r="R383" s="7" t="s">
        <v>139</v>
      </c>
      <c r="S383" s="30" t="s">
        <v>60</v>
      </c>
      <c r="T383" s="7">
        <v>14057</v>
      </c>
      <c r="U383" s="10">
        <v>45022</v>
      </c>
      <c r="V383" s="10">
        <v>45020</v>
      </c>
      <c r="W383" s="7" t="s">
        <v>398</v>
      </c>
      <c r="X383" s="7" t="s">
        <v>74</v>
      </c>
      <c r="Y383" s="7" t="s">
        <v>75</v>
      </c>
      <c r="Z383" s="10">
        <v>44498</v>
      </c>
      <c r="AA383" s="10">
        <v>44536</v>
      </c>
      <c r="AB383" s="7" t="s">
        <v>74</v>
      </c>
      <c r="AC383" s="7" t="s">
        <v>48</v>
      </c>
      <c r="AD383" s="7" t="s">
        <v>1428</v>
      </c>
      <c r="AE383" s="7">
        <v>42</v>
      </c>
      <c r="AF383" s="7" t="s">
        <v>1429</v>
      </c>
      <c r="AG383" s="7" t="s">
        <v>51</v>
      </c>
      <c r="AH383" s="11" t="s">
        <v>52</v>
      </c>
      <c r="AI383" s="12">
        <v>1</v>
      </c>
      <c r="AJ383" s="13">
        <v>131.76</v>
      </c>
      <c r="AK383" s="13">
        <v>88.39</v>
      </c>
      <c r="AL383" s="13">
        <v>42.4</v>
      </c>
      <c r="AN383" s="38"/>
    </row>
    <row r="384" spans="1:40" s="26" customFormat="1" x14ac:dyDescent="0.25">
      <c r="A384" s="19">
        <v>2022</v>
      </c>
      <c r="B384" s="19">
        <v>0.9</v>
      </c>
      <c r="C384" s="20">
        <v>35.47</v>
      </c>
      <c r="D384" s="20">
        <v>64.47</v>
      </c>
      <c r="E384" s="20">
        <v>18.420000000000002</v>
      </c>
      <c r="F384" s="19">
        <v>16.9959148218</v>
      </c>
      <c r="G384" s="19">
        <v>0</v>
      </c>
      <c r="H384" s="19">
        <v>0</v>
      </c>
      <c r="I384" s="19">
        <v>0</v>
      </c>
      <c r="J384" s="21">
        <f t="shared" si="5"/>
        <v>99.94</v>
      </c>
      <c r="K384" s="19">
        <v>2580800</v>
      </c>
      <c r="L384" s="19" t="s">
        <v>2127</v>
      </c>
      <c r="M384" s="19" t="s">
        <v>1844</v>
      </c>
      <c r="N384" s="19">
        <v>16982205</v>
      </c>
      <c r="O384" s="19" t="s">
        <v>230</v>
      </c>
      <c r="P384" s="19" t="s">
        <v>70</v>
      </c>
      <c r="Q384" s="19" t="s">
        <v>42</v>
      </c>
      <c r="R384" s="19" t="s">
        <v>278</v>
      </c>
      <c r="S384" s="31" t="s">
        <v>243</v>
      </c>
      <c r="T384" s="19">
        <v>14028</v>
      </c>
      <c r="U384" s="22">
        <v>44984</v>
      </c>
      <c r="V384" s="22">
        <v>44950</v>
      </c>
      <c r="W384" s="19" t="s">
        <v>123</v>
      </c>
      <c r="X384" s="19" t="s">
        <v>124</v>
      </c>
      <c r="Y384" s="19" t="s">
        <v>75</v>
      </c>
      <c r="Z384" s="22">
        <v>44617</v>
      </c>
      <c r="AA384" s="22">
        <v>44638</v>
      </c>
      <c r="AB384" s="19" t="s">
        <v>124</v>
      </c>
      <c r="AC384" s="19" t="s">
        <v>48</v>
      </c>
      <c r="AD384" s="19" t="s">
        <v>2128</v>
      </c>
      <c r="AE384" s="19">
        <v>42</v>
      </c>
      <c r="AF384" s="19" t="s">
        <v>2129</v>
      </c>
      <c r="AG384" s="19" t="s">
        <v>51</v>
      </c>
      <c r="AH384" s="23" t="s">
        <v>52</v>
      </c>
      <c r="AI384" s="24">
        <v>1</v>
      </c>
      <c r="AJ384" s="25">
        <v>75.485672879399999</v>
      </c>
      <c r="AK384" s="25">
        <v>55.246262862599998</v>
      </c>
      <c r="AL384" s="25">
        <v>15.7824660312</v>
      </c>
      <c r="AM384" s="33" t="s">
        <v>2636</v>
      </c>
      <c r="AN384" s="27" t="s">
        <v>2639</v>
      </c>
    </row>
    <row r="385" spans="1:40" s="26" customFormat="1" ht="60" x14ac:dyDescent="0.25">
      <c r="A385" s="19">
        <v>2021</v>
      </c>
      <c r="B385" s="19">
        <v>1.4</v>
      </c>
      <c r="C385" s="20">
        <v>141.88</v>
      </c>
      <c r="D385" s="20">
        <v>257.88</v>
      </c>
      <c r="E385" s="20">
        <v>73.680000000000007</v>
      </c>
      <c r="F385" s="19">
        <v>0</v>
      </c>
      <c r="G385" s="19">
        <v>0</v>
      </c>
      <c r="H385" s="19">
        <v>0</v>
      </c>
      <c r="I385" s="19">
        <v>0</v>
      </c>
      <c r="J385" s="20">
        <f t="shared" si="5"/>
        <v>399.76</v>
      </c>
      <c r="K385" s="19">
        <v>7477188</v>
      </c>
      <c r="L385" s="19" t="s">
        <v>1461</v>
      </c>
      <c r="M385" s="19">
        <v>4107</v>
      </c>
      <c r="N385" s="19">
        <v>6452401</v>
      </c>
      <c r="O385" s="19" t="s">
        <v>69</v>
      </c>
      <c r="P385" s="19" t="s">
        <v>70</v>
      </c>
      <c r="Q385" s="19" t="s">
        <v>42</v>
      </c>
      <c r="R385" s="19" t="s">
        <v>71</v>
      </c>
      <c r="S385" s="31" t="s">
        <v>72</v>
      </c>
      <c r="T385" s="19">
        <v>13898</v>
      </c>
      <c r="U385" s="22">
        <v>44999</v>
      </c>
      <c r="V385" s="22">
        <v>44981</v>
      </c>
      <c r="W385" s="19" t="s">
        <v>1462</v>
      </c>
      <c r="X385" s="19" t="s">
        <v>74</v>
      </c>
      <c r="Y385" s="19" t="s">
        <v>75</v>
      </c>
      <c r="Z385" s="22">
        <v>44385</v>
      </c>
      <c r="AA385" s="22">
        <v>44417</v>
      </c>
      <c r="AB385" s="19" t="s">
        <v>74</v>
      </c>
      <c r="AC385" s="19" t="s">
        <v>48</v>
      </c>
      <c r="AD385" s="19" t="s">
        <v>1463</v>
      </c>
      <c r="AE385" s="19">
        <v>42</v>
      </c>
      <c r="AF385" s="19" t="s">
        <v>1464</v>
      </c>
      <c r="AG385" s="19" t="s">
        <v>51</v>
      </c>
      <c r="AH385" s="23" t="s">
        <v>52</v>
      </c>
      <c r="AI385" s="24">
        <v>4</v>
      </c>
      <c r="AJ385" s="25">
        <v>158.06</v>
      </c>
      <c r="AK385" s="25">
        <v>334.81</v>
      </c>
      <c r="AL385" s="25">
        <v>150.85</v>
      </c>
      <c r="AM385" s="33" t="s">
        <v>2636</v>
      </c>
      <c r="AN385" s="38" t="s">
        <v>2669</v>
      </c>
    </row>
    <row r="386" spans="1:40" x14ac:dyDescent="0.25">
      <c r="A386" s="7">
        <v>2022</v>
      </c>
      <c r="B386" s="7">
        <v>0</v>
      </c>
      <c r="C386" s="8">
        <v>35.47</v>
      </c>
      <c r="D386" s="8">
        <v>64.47</v>
      </c>
      <c r="E386" s="8">
        <v>18.420000000000002</v>
      </c>
      <c r="F386" s="7">
        <v>0</v>
      </c>
      <c r="G386" s="7">
        <v>0</v>
      </c>
      <c r="H386" s="7">
        <v>0</v>
      </c>
      <c r="I386" s="7">
        <v>0</v>
      </c>
      <c r="J386" s="9">
        <f t="shared" ref="J386:J449" si="6">SUM(C386+D386)</f>
        <v>99.94</v>
      </c>
      <c r="K386" s="7">
        <v>2779380</v>
      </c>
      <c r="L386" s="7" t="s">
        <v>2619</v>
      </c>
      <c r="M386" s="7">
        <v>2600</v>
      </c>
      <c r="N386" s="7" t="s">
        <v>2620</v>
      </c>
      <c r="O386" s="7" t="s">
        <v>288</v>
      </c>
      <c r="P386" s="7" t="s">
        <v>41</v>
      </c>
      <c r="Q386" s="7" t="s">
        <v>42</v>
      </c>
      <c r="R386" s="7" t="s">
        <v>278</v>
      </c>
      <c r="S386" s="30" t="s">
        <v>44</v>
      </c>
      <c r="T386" s="7">
        <v>13860</v>
      </c>
      <c r="U386" s="10">
        <v>45001</v>
      </c>
      <c r="V386" s="10">
        <v>44992</v>
      </c>
      <c r="W386" s="7" t="s">
        <v>115</v>
      </c>
      <c r="X386" s="7" t="s">
        <v>74</v>
      </c>
      <c r="Y386" s="7" t="s">
        <v>75</v>
      </c>
      <c r="Z386" s="10">
        <v>44685</v>
      </c>
      <c r="AA386" s="10">
        <v>44714</v>
      </c>
      <c r="AB386" s="7" t="s">
        <v>74</v>
      </c>
      <c r="AC386" s="7" t="s">
        <v>48</v>
      </c>
      <c r="AD386" s="7" t="s">
        <v>2621</v>
      </c>
      <c r="AE386" s="7">
        <v>42</v>
      </c>
      <c r="AF386" s="7" t="s">
        <v>2622</v>
      </c>
      <c r="AG386" s="7" t="s">
        <v>51</v>
      </c>
      <c r="AH386" s="11" t="s">
        <v>52</v>
      </c>
      <c r="AI386" s="12">
        <v>1</v>
      </c>
      <c r="AJ386" s="13">
        <v>0</v>
      </c>
      <c r="AK386" s="13">
        <v>76.25</v>
      </c>
      <c r="AL386" s="13">
        <v>30.26</v>
      </c>
    </row>
    <row r="387" spans="1:40" x14ac:dyDescent="0.25">
      <c r="A387" s="7">
        <v>2020</v>
      </c>
      <c r="B387" s="7">
        <v>0.5</v>
      </c>
      <c r="C387" s="8">
        <v>35.47</v>
      </c>
      <c r="D387" s="8">
        <v>64.47</v>
      </c>
      <c r="E387" s="8">
        <v>18.420000000000002</v>
      </c>
      <c r="F387" s="7">
        <v>4.9911667236000001</v>
      </c>
      <c r="G387" s="7">
        <v>0</v>
      </c>
      <c r="H387" s="7">
        <v>0</v>
      </c>
      <c r="I387" s="7">
        <v>0</v>
      </c>
      <c r="J387" s="9">
        <f t="shared" si="6"/>
        <v>99.94</v>
      </c>
      <c r="K387" s="7">
        <v>10846354</v>
      </c>
      <c r="L387" s="7" t="s">
        <v>418</v>
      </c>
      <c r="M387" s="7" t="s">
        <v>419</v>
      </c>
      <c r="N387" s="7" t="s">
        <v>420</v>
      </c>
      <c r="O387" s="7" t="s">
        <v>415</v>
      </c>
      <c r="P387" s="7" t="s">
        <v>45</v>
      </c>
      <c r="Q387" s="7" t="s">
        <v>42</v>
      </c>
      <c r="R387" s="7" t="s">
        <v>45</v>
      </c>
      <c r="S387" s="30" t="s">
        <v>44</v>
      </c>
      <c r="T387" s="7">
        <v>13811</v>
      </c>
      <c r="U387" s="10">
        <v>45001</v>
      </c>
      <c r="V387" s="10">
        <v>45001</v>
      </c>
      <c r="W387" s="7" t="s">
        <v>421</v>
      </c>
      <c r="X387" s="7" t="s">
        <v>124</v>
      </c>
      <c r="Y387" s="7" t="s">
        <v>75</v>
      </c>
      <c r="Z387" s="10">
        <v>44131</v>
      </c>
      <c r="AA387" s="10">
        <v>44160</v>
      </c>
      <c r="AB387" s="7" t="s">
        <v>124</v>
      </c>
      <c r="AC387" s="7" t="s">
        <v>48</v>
      </c>
      <c r="AD387" s="7" t="s">
        <v>422</v>
      </c>
      <c r="AE387" s="7">
        <v>42</v>
      </c>
      <c r="AF387" s="7" t="s">
        <v>423</v>
      </c>
      <c r="AG387" s="7" t="s">
        <v>51</v>
      </c>
      <c r="AH387" s="11" t="s">
        <v>52</v>
      </c>
      <c r="AI387" s="12">
        <v>1</v>
      </c>
      <c r="AJ387" s="13">
        <v>49.614028853400001</v>
      </c>
      <c r="AK387" s="13">
        <v>50.216937371999997</v>
      </c>
      <c r="AL387" s="13">
        <v>14.347696392</v>
      </c>
    </row>
    <row r="388" spans="1:40" x14ac:dyDescent="0.25">
      <c r="A388" s="7">
        <v>2022</v>
      </c>
      <c r="B388" s="7">
        <v>0.7</v>
      </c>
      <c r="C388" s="8">
        <v>35.47</v>
      </c>
      <c r="D388" s="8">
        <v>64.47</v>
      </c>
      <c r="E388" s="8">
        <v>18.420000000000002</v>
      </c>
      <c r="F388" s="7">
        <v>5.38</v>
      </c>
      <c r="G388" s="7">
        <v>0</v>
      </c>
      <c r="H388" s="7">
        <v>0</v>
      </c>
      <c r="I388" s="7">
        <v>0</v>
      </c>
      <c r="J388" s="9">
        <f t="shared" si="6"/>
        <v>99.94</v>
      </c>
      <c r="K388" s="7">
        <v>3010199</v>
      </c>
      <c r="L388" s="7" t="s">
        <v>1665</v>
      </c>
      <c r="M388" s="7">
        <v>20147</v>
      </c>
      <c r="N388" s="7">
        <v>70079101</v>
      </c>
      <c r="O388" s="7" t="s">
        <v>288</v>
      </c>
      <c r="P388" s="7" t="s">
        <v>41</v>
      </c>
      <c r="Q388" s="7" t="s">
        <v>42</v>
      </c>
      <c r="R388" s="7" t="s">
        <v>278</v>
      </c>
      <c r="S388" s="30" t="s">
        <v>44</v>
      </c>
      <c r="T388" s="7">
        <v>13727</v>
      </c>
      <c r="U388" s="10">
        <v>45023</v>
      </c>
      <c r="V388" s="10">
        <v>45023</v>
      </c>
      <c r="W388" s="7" t="s">
        <v>452</v>
      </c>
      <c r="X388" s="7" t="s">
        <v>74</v>
      </c>
      <c r="Y388" s="7" t="s">
        <v>75</v>
      </c>
      <c r="Z388" s="10">
        <v>44622</v>
      </c>
      <c r="AA388" s="10">
        <v>44655</v>
      </c>
      <c r="AB388" s="7" t="s">
        <v>74</v>
      </c>
      <c r="AC388" s="7" t="s">
        <v>48</v>
      </c>
      <c r="AD388" s="7" t="s">
        <v>1666</v>
      </c>
      <c r="AE388" s="7">
        <v>42</v>
      </c>
      <c r="AF388" s="7" t="s">
        <v>1667</v>
      </c>
      <c r="AG388" s="7" t="s">
        <v>51</v>
      </c>
      <c r="AH388" s="11" t="s">
        <v>52</v>
      </c>
      <c r="AI388" s="12">
        <v>1</v>
      </c>
      <c r="AJ388" s="13">
        <v>75.37</v>
      </c>
      <c r="AK388" s="13">
        <v>75.88</v>
      </c>
      <c r="AL388" s="13">
        <v>29.89</v>
      </c>
    </row>
    <row r="389" spans="1:40" x14ac:dyDescent="0.25">
      <c r="A389" s="7">
        <v>2022</v>
      </c>
      <c r="B389" s="7">
        <v>1</v>
      </c>
      <c r="C389" s="8">
        <v>35.47</v>
      </c>
      <c r="D389" s="8">
        <v>64.47</v>
      </c>
      <c r="E389" s="8">
        <v>18.420000000000002</v>
      </c>
      <c r="F389" s="7">
        <v>0</v>
      </c>
      <c r="G389" s="7">
        <v>0</v>
      </c>
      <c r="H389" s="7">
        <v>0</v>
      </c>
      <c r="I389" s="7">
        <v>0</v>
      </c>
      <c r="J389" s="9">
        <f t="shared" si="6"/>
        <v>99.94</v>
      </c>
      <c r="K389" s="7">
        <v>3066749</v>
      </c>
      <c r="L389" s="7" t="s">
        <v>2385</v>
      </c>
      <c r="M389" s="7">
        <v>2157</v>
      </c>
      <c r="N389" s="7" t="s">
        <v>2386</v>
      </c>
      <c r="O389" s="7" t="s">
        <v>284</v>
      </c>
      <c r="P389" s="7" t="s">
        <v>277</v>
      </c>
      <c r="Q389" s="7" t="s">
        <v>42</v>
      </c>
      <c r="R389" s="7" t="s">
        <v>139</v>
      </c>
      <c r="S389" s="30" t="s">
        <v>60</v>
      </c>
      <c r="T389" s="7">
        <v>13681</v>
      </c>
      <c r="U389" s="10">
        <v>45030</v>
      </c>
      <c r="V389" s="10">
        <v>45029</v>
      </c>
      <c r="W389" s="7" t="s">
        <v>115</v>
      </c>
      <c r="X389" s="7" t="s">
        <v>74</v>
      </c>
      <c r="Y389" s="7" t="s">
        <v>75</v>
      </c>
      <c r="Z389" s="10">
        <v>44543</v>
      </c>
      <c r="AA389" s="10">
        <v>44698</v>
      </c>
      <c r="AB389" s="7" t="s">
        <v>74</v>
      </c>
      <c r="AC389" s="7" t="s">
        <v>48</v>
      </c>
      <c r="AD389" s="7" t="s">
        <v>2387</v>
      </c>
      <c r="AE389" s="7">
        <v>42</v>
      </c>
      <c r="AF389" s="7" t="s">
        <v>2388</v>
      </c>
      <c r="AG389" s="7" t="s">
        <v>51</v>
      </c>
      <c r="AH389" s="11" t="s">
        <v>52</v>
      </c>
      <c r="AI389" s="12">
        <v>1</v>
      </c>
      <c r="AJ389" s="13">
        <v>127.6</v>
      </c>
      <c r="AK389" s="13">
        <v>86.19</v>
      </c>
      <c r="AL389" s="13">
        <v>40.200000000000003</v>
      </c>
      <c r="AN389" s="38"/>
    </row>
    <row r="390" spans="1:40" x14ac:dyDescent="0.25">
      <c r="A390" s="7">
        <v>2020</v>
      </c>
      <c r="B390" s="7">
        <v>0.4</v>
      </c>
      <c r="C390" s="8">
        <v>35.47</v>
      </c>
      <c r="D390" s="8">
        <v>64.47</v>
      </c>
      <c r="E390" s="8">
        <v>18.420000000000002</v>
      </c>
      <c r="F390" s="7">
        <v>5.2888051061999999</v>
      </c>
      <c r="G390" s="7">
        <v>0</v>
      </c>
      <c r="H390" s="7">
        <v>0</v>
      </c>
      <c r="I390" s="7">
        <v>0</v>
      </c>
      <c r="J390" s="9">
        <f t="shared" si="6"/>
        <v>99.94</v>
      </c>
      <c r="K390" s="7">
        <v>10633915</v>
      </c>
      <c r="L390" s="7" t="s">
        <v>558</v>
      </c>
      <c r="M390" s="7" t="s">
        <v>134</v>
      </c>
      <c r="N390" s="7">
        <v>58173501</v>
      </c>
      <c r="O390" s="7" t="s">
        <v>138</v>
      </c>
      <c r="P390" s="7" t="s">
        <v>41</v>
      </c>
      <c r="Q390" s="7">
        <v>1700</v>
      </c>
      <c r="R390" s="7" t="s">
        <v>139</v>
      </c>
      <c r="S390" s="30" t="s">
        <v>101</v>
      </c>
      <c r="T390" s="7">
        <v>13670</v>
      </c>
      <c r="U390" s="10">
        <v>44979</v>
      </c>
      <c r="V390" s="10">
        <v>44979</v>
      </c>
      <c r="W390" s="7" t="s">
        <v>123</v>
      </c>
      <c r="X390" s="7" t="s">
        <v>124</v>
      </c>
      <c r="Y390" s="7" t="s">
        <v>75</v>
      </c>
      <c r="Z390" s="10">
        <v>43998</v>
      </c>
      <c r="AA390" s="10">
        <v>44245</v>
      </c>
      <c r="AB390" s="7" t="s">
        <v>124</v>
      </c>
      <c r="AC390" s="7" t="s">
        <v>125</v>
      </c>
      <c r="AD390" s="7" t="s">
        <v>559</v>
      </c>
      <c r="AE390" s="7">
        <v>68</v>
      </c>
      <c r="AF390" s="7" t="s">
        <v>560</v>
      </c>
      <c r="AG390" s="7" t="s">
        <v>51</v>
      </c>
      <c r="AH390" s="11" t="s">
        <v>52</v>
      </c>
      <c r="AI390" s="12">
        <v>1</v>
      </c>
      <c r="AJ390" s="13">
        <v>35.670815391600001</v>
      </c>
      <c r="AK390" s="13">
        <v>5.0140619837999996</v>
      </c>
      <c r="AL390" s="13">
        <v>1.4347696392</v>
      </c>
      <c r="AN390" s="38"/>
    </row>
    <row r="391" spans="1:40" x14ac:dyDescent="0.25">
      <c r="A391" s="7">
        <v>2022</v>
      </c>
      <c r="B391" s="7">
        <v>0.5</v>
      </c>
      <c r="C391" s="8">
        <v>35.47</v>
      </c>
      <c r="D391" s="8">
        <v>64.47</v>
      </c>
      <c r="E391" s="8">
        <v>18.420000000000002</v>
      </c>
      <c r="F391" s="7">
        <v>5.609338749</v>
      </c>
      <c r="G391" s="7">
        <v>0</v>
      </c>
      <c r="H391" s="7">
        <v>0</v>
      </c>
      <c r="I391" s="7">
        <v>0</v>
      </c>
      <c r="J391" s="9">
        <f t="shared" si="6"/>
        <v>99.94</v>
      </c>
      <c r="K391" s="7">
        <v>3197902</v>
      </c>
      <c r="L391" s="7" t="s">
        <v>2272</v>
      </c>
      <c r="M391" s="7" t="s">
        <v>2273</v>
      </c>
      <c r="N391" s="7">
        <v>76548402</v>
      </c>
      <c r="O391" s="7" t="s">
        <v>415</v>
      </c>
      <c r="P391" s="7" t="s">
        <v>45</v>
      </c>
      <c r="Q391" s="7">
        <v>1552</v>
      </c>
      <c r="R391" s="7" t="s">
        <v>45</v>
      </c>
      <c r="S391" s="30" t="s">
        <v>44</v>
      </c>
      <c r="T391" s="7">
        <v>13657</v>
      </c>
      <c r="U391" s="10">
        <v>45043</v>
      </c>
      <c r="V391" s="10">
        <v>45042</v>
      </c>
      <c r="W391" s="7" t="s">
        <v>216</v>
      </c>
      <c r="X391" s="7" t="s">
        <v>124</v>
      </c>
      <c r="Y391" s="7" t="s">
        <v>75</v>
      </c>
      <c r="Z391" s="10">
        <v>44659</v>
      </c>
      <c r="AA391" s="10">
        <v>44683</v>
      </c>
      <c r="AB391" s="7" t="s">
        <v>124</v>
      </c>
      <c r="AC391" s="7" t="s">
        <v>48</v>
      </c>
      <c r="AD391" s="7" t="s">
        <v>2274</v>
      </c>
      <c r="AE391" s="7">
        <v>42</v>
      </c>
      <c r="AF391" s="7" t="s">
        <v>2275</v>
      </c>
      <c r="AG391" s="7" t="s">
        <v>51</v>
      </c>
      <c r="AH391" s="11" t="s">
        <v>52</v>
      </c>
      <c r="AI391" s="12">
        <v>1</v>
      </c>
      <c r="AJ391" s="13">
        <v>62.0308916352</v>
      </c>
      <c r="AK391" s="13">
        <v>50.216937371999997</v>
      </c>
      <c r="AL391" s="13">
        <v>14.347696392</v>
      </c>
    </row>
    <row r="392" spans="1:40" s="26" customFormat="1" x14ac:dyDescent="0.25">
      <c r="A392" s="19">
        <v>2022</v>
      </c>
      <c r="B392" s="19">
        <v>0.7</v>
      </c>
      <c r="C392" s="20">
        <v>35.47</v>
      </c>
      <c r="D392" s="20">
        <v>64.47</v>
      </c>
      <c r="E392" s="20">
        <v>18.420000000000002</v>
      </c>
      <c r="F392" s="19">
        <v>0</v>
      </c>
      <c r="G392" s="19">
        <v>0</v>
      </c>
      <c r="H392" s="19">
        <v>0</v>
      </c>
      <c r="I392" s="19">
        <v>0</v>
      </c>
      <c r="J392" s="21">
        <f t="shared" si="6"/>
        <v>99.94</v>
      </c>
      <c r="K392" s="19">
        <v>2389751</v>
      </c>
      <c r="L392" s="19" t="s">
        <v>2593</v>
      </c>
      <c r="M392" s="19">
        <v>379</v>
      </c>
      <c r="N392" s="19" t="s">
        <v>2594</v>
      </c>
      <c r="O392" s="19" t="s">
        <v>288</v>
      </c>
      <c r="P392" s="19" t="s">
        <v>41</v>
      </c>
      <c r="Q392" s="19" t="s">
        <v>42</v>
      </c>
      <c r="R392" s="19" t="s">
        <v>278</v>
      </c>
      <c r="S392" s="31" t="s">
        <v>845</v>
      </c>
      <c r="T392" s="19">
        <v>13654</v>
      </c>
      <c r="U392" s="22">
        <v>44965</v>
      </c>
      <c r="V392" s="22">
        <v>44957</v>
      </c>
      <c r="W392" s="19" t="s">
        <v>115</v>
      </c>
      <c r="X392" s="19" t="s">
        <v>74</v>
      </c>
      <c r="Y392" s="19" t="s">
        <v>75</v>
      </c>
      <c r="Z392" s="22">
        <v>44645</v>
      </c>
      <c r="AA392" s="22">
        <v>44680</v>
      </c>
      <c r="AB392" s="19" t="s">
        <v>74</v>
      </c>
      <c r="AC392" s="19" t="s">
        <v>48</v>
      </c>
      <c r="AD392" s="19" t="s">
        <v>2595</v>
      </c>
      <c r="AE392" s="19">
        <v>42</v>
      </c>
      <c r="AF392" s="19" t="s">
        <v>2596</v>
      </c>
      <c r="AG392" s="19" t="s">
        <v>51</v>
      </c>
      <c r="AH392" s="23" t="s">
        <v>52</v>
      </c>
      <c r="AI392" s="24">
        <v>1</v>
      </c>
      <c r="AJ392" s="25">
        <v>88.2</v>
      </c>
      <c r="AK392" s="25">
        <v>81.63</v>
      </c>
      <c r="AL392" s="25">
        <v>35.64</v>
      </c>
      <c r="AM392" s="33" t="s">
        <v>2636</v>
      </c>
      <c r="AN392" s="27" t="s">
        <v>2638</v>
      </c>
    </row>
    <row r="393" spans="1:40" x14ac:dyDescent="0.25">
      <c r="A393" s="7">
        <v>2022</v>
      </c>
      <c r="B393" s="7">
        <v>0.9</v>
      </c>
      <c r="C393" s="8">
        <v>35.47</v>
      </c>
      <c r="D393" s="8">
        <v>64.47</v>
      </c>
      <c r="E393" s="8">
        <v>18.420000000000002</v>
      </c>
      <c r="F393" s="7">
        <v>0</v>
      </c>
      <c r="G393" s="7">
        <v>0</v>
      </c>
      <c r="H393" s="7">
        <v>0</v>
      </c>
      <c r="I393" s="7">
        <v>0</v>
      </c>
      <c r="J393" s="9">
        <f t="shared" si="6"/>
        <v>99.94</v>
      </c>
      <c r="K393" s="7">
        <v>2664029</v>
      </c>
      <c r="L393" s="7" t="s">
        <v>1902</v>
      </c>
      <c r="M393" s="7">
        <v>8053</v>
      </c>
      <c r="N393" s="7" t="s">
        <v>1903</v>
      </c>
      <c r="O393" s="7" t="s">
        <v>284</v>
      </c>
      <c r="P393" s="7" t="s">
        <v>277</v>
      </c>
      <c r="Q393" s="7" t="s">
        <v>42</v>
      </c>
      <c r="R393" s="7" t="s">
        <v>139</v>
      </c>
      <c r="S393" s="30" t="s">
        <v>60</v>
      </c>
      <c r="T393" s="7">
        <v>13556</v>
      </c>
      <c r="U393" s="10">
        <v>44991</v>
      </c>
      <c r="V393" s="10">
        <v>44991</v>
      </c>
      <c r="W393" s="7" t="s">
        <v>452</v>
      </c>
      <c r="X393" s="7" t="s">
        <v>74</v>
      </c>
      <c r="Y393" s="7" t="s">
        <v>75</v>
      </c>
      <c r="Z393" s="10">
        <v>44564</v>
      </c>
      <c r="AA393" s="10">
        <v>44620</v>
      </c>
      <c r="AB393" s="7" t="s">
        <v>74</v>
      </c>
      <c r="AC393" s="7" t="s">
        <v>48</v>
      </c>
      <c r="AD393" s="7" t="s">
        <v>1904</v>
      </c>
      <c r="AE393" s="7">
        <v>42</v>
      </c>
      <c r="AF393" s="7" t="s">
        <v>1905</v>
      </c>
      <c r="AG393" s="7" t="s">
        <v>51</v>
      </c>
      <c r="AH393" s="11" t="s">
        <v>52</v>
      </c>
      <c r="AI393" s="12">
        <v>1</v>
      </c>
      <c r="AJ393" s="13">
        <v>117.72</v>
      </c>
      <c r="AK393" s="13">
        <v>75.88</v>
      </c>
      <c r="AL393" s="13">
        <v>29.89</v>
      </c>
      <c r="AN393" s="38"/>
    </row>
    <row r="394" spans="1:40" x14ac:dyDescent="0.25">
      <c r="A394" s="7">
        <v>2021</v>
      </c>
      <c r="B394" s="7">
        <v>1</v>
      </c>
      <c r="C394" s="8">
        <v>35.47</v>
      </c>
      <c r="D394" s="8">
        <v>64.47</v>
      </c>
      <c r="E394" s="8">
        <v>18.420000000000002</v>
      </c>
      <c r="F394" s="7">
        <v>0</v>
      </c>
      <c r="G394" s="7">
        <v>0</v>
      </c>
      <c r="H394" s="7">
        <v>0</v>
      </c>
      <c r="I394" s="7">
        <v>0</v>
      </c>
      <c r="J394" s="9">
        <f t="shared" si="6"/>
        <v>99.94</v>
      </c>
      <c r="K394" s="7">
        <v>7064293</v>
      </c>
      <c r="L394" s="7" t="s">
        <v>1195</v>
      </c>
      <c r="M394" s="7">
        <v>5307</v>
      </c>
      <c r="N394" s="7">
        <v>16616201</v>
      </c>
      <c r="O394" s="7" t="s">
        <v>284</v>
      </c>
      <c r="P394" s="7" t="s">
        <v>277</v>
      </c>
      <c r="Q394" s="7" t="s">
        <v>42</v>
      </c>
      <c r="R394" s="7" t="s">
        <v>139</v>
      </c>
      <c r="S394" s="30" t="s">
        <v>60</v>
      </c>
      <c r="T394" s="7">
        <v>13436</v>
      </c>
      <c r="U394" s="10">
        <v>44963</v>
      </c>
      <c r="V394" s="10">
        <v>44944</v>
      </c>
      <c r="W394" s="7" t="s">
        <v>184</v>
      </c>
      <c r="X394" s="7" t="s">
        <v>74</v>
      </c>
      <c r="Y394" s="7" t="s">
        <v>75</v>
      </c>
      <c r="Z394" s="10">
        <v>44432</v>
      </c>
      <c r="AA394" s="10">
        <v>44496</v>
      </c>
      <c r="AB394" s="7" t="s">
        <v>74</v>
      </c>
      <c r="AC394" s="7" t="s">
        <v>48</v>
      </c>
      <c r="AD394" s="7" t="s">
        <v>1196</v>
      </c>
      <c r="AE394" s="7">
        <v>42</v>
      </c>
      <c r="AF394" s="7" t="s">
        <v>1197</v>
      </c>
      <c r="AG394" s="7" t="s">
        <v>51</v>
      </c>
      <c r="AH394" s="11" t="s">
        <v>52</v>
      </c>
      <c r="AI394" s="12">
        <v>1</v>
      </c>
      <c r="AJ394" s="13">
        <v>156.96</v>
      </c>
      <c r="AK394" s="13">
        <v>64.39</v>
      </c>
      <c r="AL394" s="13">
        <v>18.399999999999999</v>
      </c>
      <c r="AN394" s="38"/>
    </row>
    <row r="395" spans="1:40" x14ac:dyDescent="0.25">
      <c r="A395" s="7">
        <v>2022</v>
      </c>
      <c r="B395" s="7">
        <v>0.6</v>
      </c>
      <c r="C395" s="8">
        <v>35.47</v>
      </c>
      <c r="D395" s="8">
        <v>64.47</v>
      </c>
      <c r="E395" s="8">
        <v>18.420000000000002</v>
      </c>
      <c r="F395" s="7">
        <v>0</v>
      </c>
      <c r="G395" s="7">
        <v>0</v>
      </c>
      <c r="H395" s="7">
        <v>0</v>
      </c>
      <c r="I395" s="7">
        <v>0</v>
      </c>
      <c r="J395" s="9">
        <f t="shared" si="6"/>
        <v>99.94</v>
      </c>
      <c r="K395" s="7">
        <v>3207632</v>
      </c>
      <c r="L395" s="7" t="s">
        <v>2564</v>
      </c>
      <c r="M395" s="7">
        <v>1486</v>
      </c>
      <c r="N395" s="7" t="s">
        <v>2565</v>
      </c>
      <c r="O395" s="7" t="s">
        <v>284</v>
      </c>
      <c r="P395" s="7" t="s">
        <v>277</v>
      </c>
      <c r="Q395" s="7" t="s">
        <v>42</v>
      </c>
      <c r="R395" s="7" t="s">
        <v>139</v>
      </c>
      <c r="S395" s="30" t="s">
        <v>60</v>
      </c>
      <c r="T395" s="7">
        <v>13419</v>
      </c>
      <c r="U395" s="10">
        <v>45044</v>
      </c>
      <c r="V395" s="10">
        <v>45043</v>
      </c>
      <c r="W395" s="7" t="s">
        <v>261</v>
      </c>
      <c r="X395" s="7" t="s">
        <v>74</v>
      </c>
      <c r="Y395" s="7" t="s">
        <v>75</v>
      </c>
      <c r="Z395" s="10">
        <v>44532</v>
      </c>
      <c r="AA395" s="10">
        <v>44560</v>
      </c>
      <c r="AB395" s="7" t="s">
        <v>74</v>
      </c>
      <c r="AC395" s="7" t="s">
        <v>48</v>
      </c>
      <c r="AD395" s="7" t="s">
        <v>2566</v>
      </c>
      <c r="AE395" s="7">
        <v>42</v>
      </c>
      <c r="AF395" s="7" t="s">
        <v>2567</v>
      </c>
      <c r="AG395" s="7" t="s">
        <v>51</v>
      </c>
      <c r="AH395" s="11" t="s">
        <v>52</v>
      </c>
      <c r="AI395" s="12">
        <v>1</v>
      </c>
      <c r="AJ395" s="13">
        <v>86.03</v>
      </c>
      <c r="AK395" s="13">
        <v>84.71</v>
      </c>
      <c r="AL395" s="13">
        <v>38.72</v>
      </c>
      <c r="AN395" s="38"/>
    </row>
    <row r="396" spans="1:40" x14ac:dyDescent="0.25">
      <c r="A396" s="7">
        <v>2021</v>
      </c>
      <c r="B396" s="7">
        <v>1.5</v>
      </c>
      <c r="C396" s="8">
        <v>35.47</v>
      </c>
      <c r="D396" s="8">
        <v>64.47</v>
      </c>
      <c r="E396" s="8">
        <v>18.420000000000002</v>
      </c>
      <c r="F396" s="7">
        <v>0</v>
      </c>
      <c r="G396" s="7">
        <v>0</v>
      </c>
      <c r="H396" s="7">
        <v>0</v>
      </c>
      <c r="I396" s="7">
        <v>0</v>
      </c>
      <c r="J396" s="9">
        <f t="shared" si="6"/>
        <v>99.94</v>
      </c>
      <c r="K396" s="7">
        <v>7437826</v>
      </c>
      <c r="L396" s="7" t="s">
        <v>1062</v>
      </c>
      <c r="M396" s="7">
        <v>2474</v>
      </c>
      <c r="N396" s="7">
        <v>13339602</v>
      </c>
      <c r="O396" s="7" t="s">
        <v>284</v>
      </c>
      <c r="P396" s="7" t="s">
        <v>277</v>
      </c>
      <c r="Q396" s="7" t="s">
        <v>42</v>
      </c>
      <c r="R396" s="7" t="s">
        <v>139</v>
      </c>
      <c r="S396" s="30" t="s">
        <v>60</v>
      </c>
      <c r="T396" s="7">
        <v>13294</v>
      </c>
      <c r="U396" s="10">
        <v>44995</v>
      </c>
      <c r="V396" s="10">
        <v>44994</v>
      </c>
      <c r="W396" s="7" t="s">
        <v>452</v>
      </c>
      <c r="X396" s="7" t="s">
        <v>74</v>
      </c>
      <c r="Y396" s="7" t="s">
        <v>75</v>
      </c>
      <c r="Z396" s="10">
        <v>44217</v>
      </c>
      <c r="AA396" s="10">
        <v>44256</v>
      </c>
      <c r="AB396" s="7" t="s">
        <v>74</v>
      </c>
      <c r="AC396" s="7" t="s">
        <v>48</v>
      </c>
      <c r="AD396" s="7" t="s">
        <v>1063</v>
      </c>
      <c r="AE396" s="7">
        <v>42</v>
      </c>
      <c r="AF396" s="7" t="s">
        <v>1064</v>
      </c>
      <c r="AG396" s="7" t="s">
        <v>51</v>
      </c>
      <c r="AH396" s="11" t="s">
        <v>52</v>
      </c>
      <c r="AI396" s="12">
        <v>1</v>
      </c>
      <c r="AJ396" s="13">
        <v>226.86</v>
      </c>
      <c r="AK396" s="13">
        <v>75.88</v>
      </c>
      <c r="AL396" s="13">
        <v>29.89</v>
      </c>
      <c r="AN396" s="38"/>
    </row>
    <row r="397" spans="1:40" x14ac:dyDescent="0.25">
      <c r="A397" s="7">
        <v>2022</v>
      </c>
      <c r="B397" s="7">
        <v>0.4</v>
      </c>
      <c r="C397" s="8">
        <v>35.47</v>
      </c>
      <c r="D397" s="8">
        <v>64.47</v>
      </c>
      <c r="E397" s="8">
        <v>18.420000000000002</v>
      </c>
      <c r="F397" s="7">
        <v>0</v>
      </c>
      <c r="G397" s="7">
        <v>0</v>
      </c>
      <c r="H397" s="7">
        <v>0</v>
      </c>
      <c r="I397" s="7">
        <v>0</v>
      </c>
      <c r="J397" s="9">
        <f t="shared" si="6"/>
        <v>99.94</v>
      </c>
      <c r="K397" s="7">
        <v>2739620</v>
      </c>
      <c r="L397" s="7" t="s">
        <v>1906</v>
      </c>
      <c r="M397" s="7">
        <v>8828</v>
      </c>
      <c r="N397" s="7" t="s">
        <v>1907</v>
      </c>
      <c r="O397" s="7" t="s">
        <v>284</v>
      </c>
      <c r="P397" s="7" t="s">
        <v>277</v>
      </c>
      <c r="Q397" s="7" t="s">
        <v>42</v>
      </c>
      <c r="R397" s="7" t="s">
        <v>139</v>
      </c>
      <c r="S397" s="30" t="s">
        <v>60</v>
      </c>
      <c r="T397" s="7">
        <v>13290</v>
      </c>
      <c r="U397" s="10">
        <v>44998</v>
      </c>
      <c r="V397" s="10">
        <v>44991</v>
      </c>
      <c r="W397" s="7" t="s">
        <v>457</v>
      </c>
      <c r="X397" s="7" t="s">
        <v>74</v>
      </c>
      <c r="Y397" s="7" t="s">
        <v>75</v>
      </c>
      <c r="Z397" s="10">
        <v>44544</v>
      </c>
      <c r="AA397" s="10">
        <v>44633</v>
      </c>
      <c r="AB397" s="7" t="s">
        <v>74</v>
      </c>
      <c r="AC397" s="7" t="s">
        <v>48</v>
      </c>
      <c r="AD397" s="7" t="s">
        <v>1908</v>
      </c>
      <c r="AE397" s="7">
        <v>42</v>
      </c>
      <c r="AF397" s="7" t="s">
        <v>1909</v>
      </c>
      <c r="AG397" s="7" t="s">
        <v>51</v>
      </c>
      <c r="AH397" s="11" t="s">
        <v>52</v>
      </c>
      <c r="AI397" s="12">
        <v>1</v>
      </c>
      <c r="AJ397" s="13">
        <v>75.16</v>
      </c>
      <c r="AK397" s="13">
        <v>84.81</v>
      </c>
      <c r="AL397" s="13">
        <v>38.82</v>
      </c>
      <c r="AN397" s="38"/>
    </row>
    <row r="398" spans="1:40" x14ac:dyDescent="0.25">
      <c r="A398" s="7">
        <v>2020</v>
      </c>
      <c r="B398" s="7">
        <v>0.8</v>
      </c>
      <c r="C398" s="8">
        <v>35.47</v>
      </c>
      <c r="D398" s="8">
        <v>64.47</v>
      </c>
      <c r="E398" s="8">
        <v>18.420000000000002</v>
      </c>
      <c r="F398" s="7">
        <v>9.1428405732000009</v>
      </c>
      <c r="G398" s="7">
        <v>0</v>
      </c>
      <c r="H398" s="7">
        <v>0</v>
      </c>
      <c r="I398" s="7">
        <v>0</v>
      </c>
      <c r="J398" s="9">
        <f t="shared" si="6"/>
        <v>99.94</v>
      </c>
      <c r="K398" s="7">
        <v>10512175</v>
      </c>
      <c r="L398" s="7" t="s">
        <v>482</v>
      </c>
      <c r="M398" s="7" t="s">
        <v>483</v>
      </c>
      <c r="N398" s="7">
        <v>29298101</v>
      </c>
      <c r="O398" s="7" t="s">
        <v>121</v>
      </c>
      <c r="P398" s="7" t="s">
        <v>45</v>
      </c>
      <c r="Q398" s="7">
        <v>1700</v>
      </c>
      <c r="R398" s="7" t="s">
        <v>45</v>
      </c>
      <c r="S398" s="30" t="s">
        <v>60</v>
      </c>
      <c r="T398" s="7">
        <v>13278</v>
      </c>
      <c r="U398" s="10">
        <v>44965</v>
      </c>
      <c r="V398" s="10">
        <v>44964</v>
      </c>
      <c r="W398" s="7" t="s">
        <v>123</v>
      </c>
      <c r="X398" s="7" t="s">
        <v>124</v>
      </c>
      <c r="Y398" s="7" t="s">
        <v>75</v>
      </c>
      <c r="Z398" s="10">
        <v>44095</v>
      </c>
      <c r="AA398" s="10">
        <v>44118</v>
      </c>
      <c r="AB398" s="7" t="s">
        <v>124</v>
      </c>
      <c r="AC398" s="7" t="s">
        <v>125</v>
      </c>
      <c r="AD398" s="7" t="s">
        <v>484</v>
      </c>
      <c r="AE398" s="7">
        <v>63</v>
      </c>
      <c r="AF398" s="7" t="s">
        <v>485</v>
      </c>
      <c r="AG398" s="7" t="s">
        <v>51</v>
      </c>
      <c r="AH398" s="11" t="s">
        <v>52</v>
      </c>
      <c r="AI398" s="12">
        <v>1</v>
      </c>
      <c r="AJ398" s="13">
        <v>65.297282090400003</v>
      </c>
      <c r="AK398" s="13">
        <v>5.0293254905999998</v>
      </c>
      <c r="AL398" s="13">
        <v>1.4347696392</v>
      </c>
      <c r="AN398" s="38"/>
    </row>
    <row r="399" spans="1:40" s="26" customFormat="1" x14ac:dyDescent="0.25">
      <c r="A399" s="19">
        <v>2022</v>
      </c>
      <c r="B399" s="19">
        <v>0.4</v>
      </c>
      <c r="C399" s="20">
        <v>35.47</v>
      </c>
      <c r="D399" s="20">
        <v>64.47</v>
      </c>
      <c r="E399" s="20">
        <v>18.420000000000002</v>
      </c>
      <c r="F399" s="19">
        <v>0</v>
      </c>
      <c r="G399" s="19">
        <v>0</v>
      </c>
      <c r="H399" s="19">
        <v>0</v>
      </c>
      <c r="I399" s="19">
        <v>0</v>
      </c>
      <c r="J399" s="21">
        <f t="shared" si="6"/>
        <v>99.94</v>
      </c>
      <c r="K399" s="19">
        <v>3099582</v>
      </c>
      <c r="L399" s="19" t="s">
        <v>2549</v>
      </c>
      <c r="M399" s="19">
        <v>7298</v>
      </c>
      <c r="N399" s="19" t="s">
        <v>2550</v>
      </c>
      <c r="O399" s="19" t="s">
        <v>288</v>
      </c>
      <c r="P399" s="19" t="s">
        <v>41</v>
      </c>
      <c r="Q399" s="19" t="s">
        <v>42</v>
      </c>
      <c r="R399" s="19" t="s">
        <v>278</v>
      </c>
      <c r="S399" s="31" t="s">
        <v>842</v>
      </c>
      <c r="T399" s="19">
        <v>13238</v>
      </c>
      <c r="U399" s="22">
        <v>45034</v>
      </c>
      <c r="V399" s="22">
        <v>45030</v>
      </c>
      <c r="W399" s="19" t="s">
        <v>261</v>
      </c>
      <c r="X399" s="19" t="s">
        <v>74</v>
      </c>
      <c r="Y399" s="19" t="s">
        <v>75</v>
      </c>
      <c r="Z399" s="22">
        <v>44657</v>
      </c>
      <c r="AA399" s="22">
        <v>44700</v>
      </c>
      <c r="AB399" s="19" t="s">
        <v>74</v>
      </c>
      <c r="AC399" s="19" t="s">
        <v>48</v>
      </c>
      <c r="AD399" s="19" t="s">
        <v>1973</v>
      </c>
      <c r="AE399" s="19">
        <v>42</v>
      </c>
      <c r="AF399" s="19" t="s">
        <v>2551</v>
      </c>
      <c r="AG399" s="19" t="s">
        <v>51</v>
      </c>
      <c r="AH399" s="23" t="s">
        <v>52</v>
      </c>
      <c r="AI399" s="24">
        <v>1</v>
      </c>
      <c r="AJ399" s="25">
        <v>50.88</v>
      </c>
      <c r="AK399" s="25">
        <v>77.08</v>
      </c>
      <c r="AL399" s="25">
        <v>31.09</v>
      </c>
      <c r="AM399" s="33" t="s">
        <v>2636</v>
      </c>
      <c r="AN399" s="27" t="s">
        <v>2640</v>
      </c>
    </row>
    <row r="400" spans="1:40" s="26" customFormat="1" x14ac:dyDescent="0.25">
      <c r="A400" s="19">
        <v>2021</v>
      </c>
      <c r="B400" s="19">
        <v>0.4</v>
      </c>
      <c r="C400" s="20">
        <v>35.47</v>
      </c>
      <c r="D400" s="20">
        <v>64.47</v>
      </c>
      <c r="E400" s="20">
        <v>18.420000000000002</v>
      </c>
      <c r="F400" s="19">
        <v>11.7071097156</v>
      </c>
      <c r="G400" s="19">
        <v>0</v>
      </c>
      <c r="H400" s="19">
        <v>0</v>
      </c>
      <c r="I400" s="19">
        <v>0</v>
      </c>
      <c r="J400" s="21">
        <f t="shared" si="6"/>
        <v>99.94</v>
      </c>
      <c r="K400" s="19">
        <v>7080341</v>
      </c>
      <c r="L400" s="19" t="s">
        <v>1030</v>
      </c>
      <c r="M400" s="19" t="s">
        <v>637</v>
      </c>
      <c r="N400" s="19">
        <v>48469702</v>
      </c>
      <c r="O400" s="19" t="s">
        <v>415</v>
      </c>
      <c r="P400" s="19" t="s">
        <v>41</v>
      </c>
      <c r="Q400" s="19" t="s">
        <v>42</v>
      </c>
      <c r="R400" s="19" t="s">
        <v>278</v>
      </c>
      <c r="S400" s="31" t="s">
        <v>845</v>
      </c>
      <c r="T400" s="19">
        <v>13219</v>
      </c>
      <c r="U400" s="22">
        <v>44964</v>
      </c>
      <c r="V400" s="22">
        <v>44960</v>
      </c>
      <c r="W400" s="19" t="s">
        <v>123</v>
      </c>
      <c r="X400" s="19" t="s">
        <v>124</v>
      </c>
      <c r="Y400" s="19" t="s">
        <v>75</v>
      </c>
      <c r="Z400" s="22">
        <v>44454</v>
      </c>
      <c r="AA400" s="22">
        <v>44476</v>
      </c>
      <c r="AB400" s="19" t="s">
        <v>124</v>
      </c>
      <c r="AC400" s="19" t="s">
        <v>48</v>
      </c>
      <c r="AD400" s="19" t="s">
        <v>1031</v>
      </c>
      <c r="AE400" s="19">
        <v>42</v>
      </c>
      <c r="AF400" s="19" t="s">
        <v>1032</v>
      </c>
      <c r="AG400" s="19" t="s">
        <v>51</v>
      </c>
      <c r="AH400" s="23" t="s">
        <v>52</v>
      </c>
      <c r="AI400" s="24">
        <v>1</v>
      </c>
      <c r="AJ400" s="25">
        <v>39.860648008200002</v>
      </c>
      <c r="AK400" s="25">
        <v>50.216937371999997</v>
      </c>
      <c r="AL400" s="25">
        <v>14.347696392</v>
      </c>
      <c r="AM400" s="33" t="s">
        <v>2636</v>
      </c>
      <c r="AN400" s="27" t="s">
        <v>2638</v>
      </c>
    </row>
    <row r="401" spans="1:40" x14ac:dyDescent="0.25">
      <c r="A401" s="7">
        <v>2020</v>
      </c>
      <c r="B401" s="7">
        <v>0.5</v>
      </c>
      <c r="C401" s="8">
        <v>35.47</v>
      </c>
      <c r="D401" s="8">
        <v>64.47</v>
      </c>
      <c r="E401" s="8">
        <v>18.420000000000002</v>
      </c>
      <c r="F401" s="7">
        <v>13.012139547</v>
      </c>
      <c r="G401" s="7">
        <v>0</v>
      </c>
      <c r="H401" s="7">
        <v>0</v>
      </c>
      <c r="I401" s="7">
        <v>0</v>
      </c>
      <c r="J401" s="9">
        <f t="shared" si="6"/>
        <v>99.94</v>
      </c>
      <c r="K401" s="7">
        <v>10857601</v>
      </c>
      <c r="L401" s="7" t="s">
        <v>486</v>
      </c>
      <c r="M401" s="7" t="s">
        <v>487</v>
      </c>
      <c r="N401" s="7">
        <v>80166001</v>
      </c>
      <c r="O401" s="7" t="s">
        <v>385</v>
      </c>
      <c r="P401" s="7" t="s">
        <v>277</v>
      </c>
      <c r="Q401" s="7" t="s">
        <v>42</v>
      </c>
      <c r="R401" s="7" t="s">
        <v>139</v>
      </c>
      <c r="S401" s="30" t="s">
        <v>60</v>
      </c>
      <c r="T401" s="7">
        <v>13193</v>
      </c>
      <c r="U401" s="10">
        <v>45002</v>
      </c>
      <c r="V401" s="10">
        <v>45002</v>
      </c>
      <c r="W401" s="7" t="s">
        <v>123</v>
      </c>
      <c r="X401" s="7" t="s">
        <v>124</v>
      </c>
      <c r="Y401" s="7" t="s">
        <v>75</v>
      </c>
      <c r="Z401" s="10">
        <v>43860</v>
      </c>
      <c r="AA401" s="10">
        <v>44039</v>
      </c>
      <c r="AB401" s="7" t="s">
        <v>124</v>
      </c>
      <c r="AC401" s="7" t="s">
        <v>48</v>
      </c>
      <c r="AD401" s="7" t="s">
        <v>488</v>
      </c>
      <c r="AE401" s="7">
        <v>42</v>
      </c>
      <c r="AF401" s="7" t="s">
        <v>489</v>
      </c>
      <c r="AG401" s="7" t="s">
        <v>51</v>
      </c>
      <c r="AH401" s="11" t="s">
        <v>52</v>
      </c>
      <c r="AI401" s="12">
        <v>1</v>
      </c>
      <c r="AJ401" s="13">
        <v>49.858244962199997</v>
      </c>
      <c r="AK401" s="13">
        <v>50.216937371999997</v>
      </c>
      <c r="AL401" s="13">
        <v>14.347696392</v>
      </c>
      <c r="AN401" s="38"/>
    </row>
    <row r="402" spans="1:40" x14ac:dyDescent="0.25">
      <c r="A402" s="7">
        <v>2021</v>
      </c>
      <c r="B402" s="7">
        <v>0.9</v>
      </c>
      <c r="C402" s="8">
        <v>70.94</v>
      </c>
      <c r="D402" s="8">
        <v>128.94</v>
      </c>
      <c r="E402" s="8">
        <v>36.840000000000003</v>
      </c>
      <c r="F402" s="7">
        <v>12.165014919600001</v>
      </c>
      <c r="G402" s="7">
        <v>0</v>
      </c>
      <c r="H402" s="7">
        <v>0</v>
      </c>
      <c r="I402" s="7">
        <v>0</v>
      </c>
      <c r="J402" s="9">
        <f t="shared" si="6"/>
        <v>199.88</v>
      </c>
      <c r="K402" s="7">
        <v>7041347</v>
      </c>
      <c r="L402" s="7" t="s">
        <v>1486</v>
      </c>
      <c r="M402" s="7" t="s">
        <v>1487</v>
      </c>
      <c r="N402" s="7">
        <v>7181901</v>
      </c>
      <c r="O402" s="7" t="s">
        <v>121</v>
      </c>
      <c r="P402" s="7" t="s">
        <v>41</v>
      </c>
      <c r="Q402" s="7">
        <v>1700</v>
      </c>
      <c r="R402" s="7" t="s">
        <v>122</v>
      </c>
      <c r="S402" s="30" t="s">
        <v>60</v>
      </c>
      <c r="T402" s="7">
        <v>13178</v>
      </c>
      <c r="U402" s="10">
        <v>44959</v>
      </c>
      <c r="V402" s="10">
        <v>44924</v>
      </c>
      <c r="W402" s="7" t="s">
        <v>123</v>
      </c>
      <c r="X402" s="7" t="s">
        <v>124</v>
      </c>
      <c r="Y402" s="7" t="s">
        <v>75</v>
      </c>
      <c r="Z402" s="10">
        <v>44238</v>
      </c>
      <c r="AA402" s="10">
        <v>44285</v>
      </c>
      <c r="AB402" s="7" t="s">
        <v>124</v>
      </c>
      <c r="AC402" s="7" t="s">
        <v>125</v>
      </c>
      <c r="AD402" s="7" t="s">
        <v>1488</v>
      </c>
      <c r="AE402" s="7">
        <v>69</v>
      </c>
      <c r="AF402" s="7" t="s">
        <v>1489</v>
      </c>
      <c r="AG402" s="7" t="s">
        <v>51</v>
      </c>
      <c r="AH402" s="11" t="s">
        <v>52</v>
      </c>
      <c r="AI402" s="12">
        <v>2</v>
      </c>
      <c r="AJ402" s="13">
        <v>78.484951965600004</v>
      </c>
      <c r="AK402" s="13">
        <v>15.095608225199999</v>
      </c>
      <c r="AL402" s="13">
        <v>4.3119406710000003</v>
      </c>
      <c r="AN402" s="38"/>
    </row>
    <row r="403" spans="1:40" x14ac:dyDescent="0.25">
      <c r="A403" s="7">
        <v>2022</v>
      </c>
      <c r="B403" s="7">
        <v>0.4</v>
      </c>
      <c r="C403" s="8">
        <v>35.47</v>
      </c>
      <c r="D403" s="8">
        <v>64.47</v>
      </c>
      <c r="E403" s="8">
        <v>18.420000000000002</v>
      </c>
      <c r="F403" s="7">
        <v>0</v>
      </c>
      <c r="G403" s="7">
        <v>0</v>
      </c>
      <c r="H403" s="7">
        <v>0</v>
      </c>
      <c r="I403" s="7">
        <v>0</v>
      </c>
      <c r="J403" s="9">
        <f t="shared" si="6"/>
        <v>99.94</v>
      </c>
      <c r="K403" s="7">
        <v>2478969</v>
      </c>
      <c r="L403" s="7" t="s">
        <v>2016</v>
      </c>
      <c r="M403" s="7">
        <v>4474</v>
      </c>
      <c r="N403" s="7" t="s">
        <v>2017</v>
      </c>
      <c r="O403" s="7" t="s">
        <v>284</v>
      </c>
      <c r="P403" s="7" t="s">
        <v>277</v>
      </c>
      <c r="Q403" s="7" t="s">
        <v>42</v>
      </c>
      <c r="R403" s="7" t="s">
        <v>139</v>
      </c>
      <c r="S403" s="30" t="s">
        <v>60</v>
      </c>
      <c r="T403" s="7">
        <v>13120</v>
      </c>
      <c r="U403" s="10">
        <v>44973</v>
      </c>
      <c r="V403" s="10">
        <v>44960</v>
      </c>
      <c r="W403" s="7" t="s">
        <v>248</v>
      </c>
      <c r="X403" s="7" t="s">
        <v>74</v>
      </c>
      <c r="Y403" s="7" t="s">
        <v>75</v>
      </c>
      <c r="Z403" s="10">
        <v>44629</v>
      </c>
      <c r="AA403" s="10">
        <v>44704</v>
      </c>
      <c r="AB403" s="7" t="s">
        <v>74</v>
      </c>
      <c r="AC403" s="7" t="s">
        <v>48</v>
      </c>
      <c r="AD403" s="7" t="s">
        <v>2018</v>
      </c>
      <c r="AE403" s="7">
        <v>42</v>
      </c>
      <c r="AF403" s="7" t="s">
        <v>2019</v>
      </c>
      <c r="AG403" s="7" t="s">
        <v>51</v>
      </c>
      <c r="AH403" s="11" t="s">
        <v>52</v>
      </c>
      <c r="AI403" s="12">
        <v>1</v>
      </c>
      <c r="AJ403" s="13">
        <v>56.19</v>
      </c>
      <c r="AK403" s="13">
        <v>64.39</v>
      </c>
      <c r="AL403" s="13">
        <v>18.399999999999999</v>
      </c>
      <c r="AN403" s="38"/>
    </row>
    <row r="404" spans="1:40" s="26" customFormat="1" x14ac:dyDescent="0.25">
      <c r="A404" s="19">
        <v>2022</v>
      </c>
      <c r="B404" s="19">
        <v>0.4</v>
      </c>
      <c r="C404" s="20">
        <v>35.47</v>
      </c>
      <c r="D404" s="20">
        <v>64.47</v>
      </c>
      <c r="E404" s="20">
        <v>18.420000000000002</v>
      </c>
      <c r="F404" s="19">
        <v>0</v>
      </c>
      <c r="G404" s="19">
        <v>0</v>
      </c>
      <c r="H404" s="19">
        <v>0</v>
      </c>
      <c r="I404" s="19">
        <v>0</v>
      </c>
      <c r="J404" s="21">
        <f t="shared" si="6"/>
        <v>99.94</v>
      </c>
      <c r="K404" s="19">
        <v>3057241</v>
      </c>
      <c r="L404" s="19" t="s">
        <v>2633</v>
      </c>
      <c r="M404" s="19">
        <v>3609</v>
      </c>
      <c r="N404" s="19">
        <v>7295301</v>
      </c>
      <c r="O404" s="19" t="s">
        <v>288</v>
      </c>
      <c r="P404" s="19" t="s">
        <v>41</v>
      </c>
      <c r="Q404" s="19" t="s">
        <v>42</v>
      </c>
      <c r="R404" s="19" t="s">
        <v>278</v>
      </c>
      <c r="S404" s="31" t="s">
        <v>845</v>
      </c>
      <c r="T404" s="19">
        <v>13094</v>
      </c>
      <c r="U404" s="22">
        <v>45029</v>
      </c>
      <c r="V404" s="22">
        <v>45027</v>
      </c>
      <c r="W404" s="19" t="s">
        <v>361</v>
      </c>
      <c r="X404" s="19" t="s">
        <v>74</v>
      </c>
      <c r="Y404" s="19" t="s">
        <v>75</v>
      </c>
      <c r="Z404" s="22">
        <v>44537</v>
      </c>
      <c r="AA404" s="22">
        <v>44565</v>
      </c>
      <c r="AB404" s="19" t="s">
        <v>74</v>
      </c>
      <c r="AC404" s="19" t="s">
        <v>48</v>
      </c>
      <c r="AD404" s="19" t="s">
        <v>2634</v>
      </c>
      <c r="AE404" s="19">
        <v>42</v>
      </c>
      <c r="AF404" s="19" t="s">
        <v>2635</v>
      </c>
      <c r="AG404" s="19" t="s">
        <v>51</v>
      </c>
      <c r="AH404" s="23" t="s">
        <v>52</v>
      </c>
      <c r="AI404" s="24">
        <v>1</v>
      </c>
      <c r="AJ404" s="25">
        <v>63.52</v>
      </c>
      <c r="AK404" s="25">
        <v>76.48</v>
      </c>
      <c r="AL404" s="25">
        <v>30.49</v>
      </c>
      <c r="AM404" s="33" t="s">
        <v>2636</v>
      </c>
      <c r="AN404" s="27" t="s">
        <v>2638</v>
      </c>
    </row>
    <row r="405" spans="1:40" x14ac:dyDescent="0.25">
      <c r="A405" s="7">
        <v>2020</v>
      </c>
      <c r="B405" s="7">
        <v>0.5</v>
      </c>
      <c r="C405" s="8">
        <v>35.47</v>
      </c>
      <c r="D405" s="8">
        <v>64.47</v>
      </c>
      <c r="E405" s="8">
        <v>18.420000000000002</v>
      </c>
      <c r="F405" s="7">
        <v>0</v>
      </c>
      <c r="G405" s="7">
        <v>0</v>
      </c>
      <c r="H405" s="7">
        <v>0</v>
      </c>
      <c r="I405" s="7">
        <v>0</v>
      </c>
      <c r="J405" s="9">
        <f t="shared" si="6"/>
        <v>99.94</v>
      </c>
      <c r="K405" s="7">
        <v>10507579</v>
      </c>
      <c r="L405" s="7" t="s">
        <v>407</v>
      </c>
      <c r="M405" s="7">
        <v>141</v>
      </c>
      <c r="N405" s="7">
        <v>6314908</v>
      </c>
      <c r="O405" s="7" t="s">
        <v>69</v>
      </c>
      <c r="P405" s="7" t="s">
        <v>70</v>
      </c>
      <c r="Q405" s="7" t="s">
        <v>42</v>
      </c>
      <c r="R405" s="7" t="s">
        <v>71</v>
      </c>
      <c r="S405" s="30" t="s">
        <v>72</v>
      </c>
      <c r="T405" s="7">
        <v>13075</v>
      </c>
      <c r="U405" s="10">
        <v>44965</v>
      </c>
      <c r="V405" s="10">
        <v>44963</v>
      </c>
      <c r="W405" s="7" t="s">
        <v>398</v>
      </c>
      <c r="X405" s="7" t="s">
        <v>74</v>
      </c>
      <c r="Y405" s="7" t="s">
        <v>75</v>
      </c>
      <c r="Z405" s="10">
        <v>44150</v>
      </c>
      <c r="AA405" s="10">
        <v>44275</v>
      </c>
      <c r="AB405" s="7" t="s">
        <v>74</v>
      </c>
      <c r="AC405" s="7" t="s">
        <v>48</v>
      </c>
      <c r="AD405" s="7" t="s">
        <v>408</v>
      </c>
      <c r="AE405" s="7">
        <v>42</v>
      </c>
      <c r="AF405" s="7" t="s">
        <v>409</v>
      </c>
      <c r="AG405" s="7" t="s">
        <v>51</v>
      </c>
      <c r="AH405" s="11" t="s">
        <v>52</v>
      </c>
      <c r="AI405" s="12">
        <v>1</v>
      </c>
      <c r="AJ405" s="13">
        <v>81.599999999999994</v>
      </c>
      <c r="AK405" s="13">
        <v>87.2</v>
      </c>
      <c r="AL405" s="13">
        <v>41.21</v>
      </c>
      <c r="AN405" s="38"/>
    </row>
    <row r="406" spans="1:40" s="26" customFormat="1" x14ac:dyDescent="0.25">
      <c r="A406" s="19">
        <v>2021</v>
      </c>
      <c r="B406" s="19">
        <v>0.9</v>
      </c>
      <c r="C406" s="20">
        <v>35.47</v>
      </c>
      <c r="D406" s="20">
        <v>64.47</v>
      </c>
      <c r="E406" s="20">
        <v>18.420000000000002</v>
      </c>
      <c r="F406" s="19">
        <v>0</v>
      </c>
      <c r="G406" s="19">
        <v>0</v>
      </c>
      <c r="H406" s="19">
        <v>0</v>
      </c>
      <c r="I406" s="19">
        <v>0</v>
      </c>
      <c r="J406" s="21">
        <f t="shared" si="6"/>
        <v>99.94</v>
      </c>
      <c r="K406" s="19">
        <v>7948473</v>
      </c>
      <c r="L406" s="19" t="s">
        <v>1387</v>
      </c>
      <c r="M406" s="19">
        <v>1057</v>
      </c>
      <c r="N406" s="19" t="s">
        <v>1388</v>
      </c>
      <c r="O406" s="19" t="s">
        <v>288</v>
      </c>
      <c r="P406" s="19" t="s">
        <v>41</v>
      </c>
      <c r="Q406" s="19" t="s">
        <v>42</v>
      </c>
      <c r="R406" s="19" t="s">
        <v>278</v>
      </c>
      <c r="S406" s="31" t="s">
        <v>842</v>
      </c>
      <c r="T406" s="19">
        <v>13070</v>
      </c>
      <c r="U406" s="22">
        <v>45043</v>
      </c>
      <c r="V406" s="22">
        <v>44837</v>
      </c>
      <c r="W406" s="19" t="s">
        <v>461</v>
      </c>
      <c r="X406" s="19" t="s">
        <v>74</v>
      </c>
      <c r="Y406" s="19" t="s">
        <v>75</v>
      </c>
      <c r="Z406" s="22">
        <v>44296</v>
      </c>
      <c r="AA406" s="22">
        <v>44489</v>
      </c>
      <c r="AB406" s="19" t="s">
        <v>74</v>
      </c>
      <c r="AC406" s="19" t="s">
        <v>48</v>
      </c>
      <c r="AD406" s="19" t="s">
        <v>1389</v>
      </c>
      <c r="AE406" s="19">
        <v>42</v>
      </c>
      <c r="AF406" s="19" t="s">
        <v>1390</v>
      </c>
      <c r="AG406" s="19" t="s">
        <v>51</v>
      </c>
      <c r="AH406" s="23" t="s">
        <v>52</v>
      </c>
      <c r="AI406" s="24">
        <v>1</v>
      </c>
      <c r="AJ406" s="25">
        <v>111.57</v>
      </c>
      <c r="AK406" s="25">
        <v>77.260000000000005</v>
      </c>
      <c r="AL406" s="25">
        <v>31.27</v>
      </c>
      <c r="AM406" s="33" t="s">
        <v>2636</v>
      </c>
      <c r="AN406" s="27" t="s">
        <v>2640</v>
      </c>
    </row>
    <row r="407" spans="1:40" x14ac:dyDescent="0.25">
      <c r="A407" s="7">
        <v>2022</v>
      </c>
      <c r="B407" s="7">
        <v>0.4</v>
      </c>
      <c r="C407" s="8">
        <v>35.47</v>
      </c>
      <c r="D407" s="8">
        <v>64.47</v>
      </c>
      <c r="E407" s="8">
        <v>18.420000000000002</v>
      </c>
      <c r="F407" s="7">
        <v>0</v>
      </c>
      <c r="G407" s="7">
        <v>0</v>
      </c>
      <c r="H407" s="7">
        <v>0</v>
      </c>
      <c r="I407" s="7">
        <v>0</v>
      </c>
      <c r="J407" s="9">
        <f t="shared" si="6"/>
        <v>99.94</v>
      </c>
      <c r="K407" s="7">
        <v>2807915</v>
      </c>
      <c r="L407" s="7" t="s">
        <v>2225</v>
      </c>
      <c r="M407" s="7">
        <v>4212</v>
      </c>
      <c r="N407" s="7" t="s">
        <v>2226</v>
      </c>
      <c r="O407" s="7" t="s">
        <v>284</v>
      </c>
      <c r="P407" s="7" t="s">
        <v>277</v>
      </c>
      <c r="Q407" s="7" t="s">
        <v>42</v>
      </c>
      <c r="R407" s="7" t="s">
        <v>139</v>
      </c>
      <c r="S407" s="30" t="s">
        <v>60</v>
      </c>
      <c r="T407" s="7">
        <v>13022</v>
      </c>
      <c r="U407" s="10">
        <v>45005</v>
      </c>
      <c r="V407" s="10">
        <v>44995</v>
      </c>
      <c r="W407" s="7" t="s">
        <v>248</v>
      </c>
      <c r="X407" s="7" t="s">
        <v>74</v>
      </c>
      <c r="Y407" s="7" t="s">
        <v>75</v>
      </c>
      <c r="Z407" s="10">
        <v>44531</v>
      </c>
      <c r="AA407" s="10">
        <v>44583</v>
      </c>
      <c r="AB407" s="7" t="s">
        <v>74</v>
      </c>
      <c r="AC407" s="7" t="s">
        <v>48</v>
      </c>
      <c r="AD407" s="7" t="s">
        <v>2227</v>
      </c>
      <c r="AE407" s="7">
        <v>42</v>
      </c>
      <c r="AF407" s="7" t="s">
        <v>2228</v>
      </c>
      <c r="AG407" s="7" t="s">
        <v>51</v>
      </c>
      <c r="AH407" s="11" t="s">
        <v>52</v>
      </c>
      <c r="AI407" s="12">
        <v>1</v>
      </c>
      <c r="AJ407" s="13">
        <v>66</v>
      </c>
      <c r="AK407" s="13">
        <v>64.39</v>
      </c>
      <c r="AL407" s="13">
        <v>18.399999999999999</v>
      </c>
      <c r="AN407" s="38"/>
    </row>
    <row r="408" spans="1:40" x14ac:dyDescent="0.25">
      <c r="A408" s="7">
        <v>2022</v>
      </c>
      <c r="B408" s="7">
        <v>0.4</v>
      </c>
      <c r="C408" s="8">
        <v>35.47</v>
      </c>
      <c r="D408" s="8">
        <v>64.47</v>
      </c>
      <c r="E408" s="8">
        <v>18.420000000000002</v>
      </c>
      <c r="F408" s="7">
        <v>0</v>
      </c>
      <c r="G408" s="7">
        <v>0</v>
      </c>
      <c r="H408" s="7">
        <v>0</v>
      </c>
      <c r="I408" s="7">
        <v>0</v>
      </c>
      <c r="J408" s="9">
        <f t="shared" si="6"/>
        <v>99.94</v>
      </c>
      <c r="K408" s="7">
        <v>2997915</v>
      </c>
      <c r="L408" s="7" t="s">
        <v>2351</v>
      </c>
      <c r="M408" s="7">
        <v>5619</v>
      </c>
      <c r="N408" s="7" t="s">
        <v>2352</v>
      </c>
      <c r="O408" s="7" t="s">
        <v>284</v>
      </c>
      <c r="P408" s="7" t="s">
        <v>277</v>
      </c>
      <c r="Q408" s="7" t="s">
        <v>42</v>
      </c>
      <c r="R408" s="7" t="s">
        <v>139</v>
      </c>
      <c r="S408" s="30" t="s">
        <v>60</v>
      </c>
      <c r="T408" s="7">
        <v>13018</v>
      </c>
      <c r="U408" s="10">
        <v>45022</v>
      </c>
      <c r="V408" s="10">
        <v>45019</v>
      </c>
      <c r="W408" s="7" t="s">
        <v>115</v>
      </c>
      <c r="X408" s="7" t="s">
        <v>74</v>
      </c>
      <c r="Y408" s="7" t="s">
        <v>75</v>
      </c>
      <c r="Z408" s="10">
        <v>44535</v>
      </c>
      <c r="AA408" s="10">
        <v>44552</v>
      </c>
      <c r="AB408" s="7" t="s">
        <v>74</v>
      </c>
      <c r="AC408" s="7" t="s">
        <v>48</v>
      </c>
      <c r="AD408" s="7" t="s">
        <v>2353</v>
      </c>
      <c r="AE408" s="7">
        <v>42</v>
      </c>
      <c r="AF408" s="7" t="s">
        <v>2354</v>
      </c>
      <c r="AG408" s="7" t="s">
        <v>51</v>
      </c>
      <c r="AH408" s="11" t="s">
        <v>52</v>
      </c>
      <c r="AI408" s="12">
        <v>1</v>
      </c>
      <c r="AJ408" s="13">
        <v>46.84</v>
      </c>
      <c r="AK408" s="13">
        <v>83.06</v>
      </c>
      <c r="AL408" s="13">
        <v>37.07</v>
      </c>
      <c r="AN408" s="38"/>
    </row>
    <row r="409" spans="1:40" s="26" customFormat="1" x14ac:dyDescent="0.25">
      <c r="A409" s="19">
        <v>2021</v>
      </c>
      <c r="B409" s="19">
        <v>0.4</v>
      </c>
      <c r="C409" s="20">
        <v>35.47</v>
      </c>
      <c r="D409" s="20">
        <v>64.47</v>
      </c>
      <c r="E409" s="20">
        <v>18.420000000000002</v>
      </c>
      <c r="F409" s="19">
        <v>3.24</v>
      </c>
      <c r="G409" s="19">
        <v>0</v>
      </c>
      <c r="H409" s="19">
        <v>0</v>
      </c>
      <c r="I409" s="19">
        <v>0</v>
      </c>
      <c r="J409" s="21">
        <f t="shared" si="6"/>
        <v>99.94</v>
      </c>
      <c r="K409" s="19">
        <v>7249603</v>
      </c>
      <c r="L409" s="19" t="s">
        <v>945</v>
      </c>
      <c r="M409" s="19" t="s">
        <v>946</v>
      </c>
      <c r="N409" s="19" t="s">
        <v>947</v>
      </c>
      <c r="O409" s="19" t="s">
        <v>288</v>
      </c>
      <c r="P409" s="19" t="s">
        <v>41</v>
      </c>
      <c r="Q409" s="19" t="s">
        <v>42</v>
      </c>
      <c r="R409" s="19" t="s">
        <v>278</v>
      </c>
      <c r="S409" s="31" t="s">
        <v>845</v>
      </c>
      <c r="T409" s="19">
        <v>13014</v>
      </c>
      <c r="U409" s="22">
        <v>44979</v>
      </c>
      <c r="V409" s="22">
        <v>44970</v>
      </c>
      <c r="W409" s="19" t="s">
        <v>948</v>
      </c>
      <c r="X409" s="19" t="s">
        <v>949</v>
      </c>
      <c r="Y409" s="19" t="s">
        <v>47</v>
      </c>
      <c r="Z409" s="22">
        <v>44307</v>
      </c>
      <c r="AA409" s="22">
        <v>44403</v>
      </c>
      <c r="AB409" s="19" t="s">
        <v>949</v>
      </c>
      <c r="AC409" s="19" t="s">
        <v>48</v>
      </c>
      <c r="AD409" s="19" t="s">
        <v>950</v>
      </c>
      <c r="AE409" s="19">
        <v>42</v>
      </c>
      <c r="AF409" s="19" t="s">
        <v>951</v>
      </c>
      <c r="AG409" s="19" t="s">
        <v>51</v>
      </c>
      <c r="AH409" s="23" t="s">
        <v>52</v>
      </c>
      <c r="AI409" s="24">
        <v>1</v>
      </c>
      <c r="AJ409" s="25">
        <v>36.85</v>
      </c>
      <c r="AK409" s="25">
        <v>32.200000000000003</v>
      </c>
      <c r="AL409" s="25">
        <v>9.99</v>
      </c>
      <c r="AM409" s="33" t="s">
        <v>2636</v>
      </c>
      <c r="AN409" s="27" t="s">
        <v>2638</v>
      </c>
    </row>
    <row r="410" spans="1:40" s="26" customFormat="1" x14ac:dyDescent="0.25">
      <c r="A410" s="19">
        <v>2022</v>
      </c>
      <c r="B410" s="19">
        <v>0.4</v>
      </c>
      <c r="C410" s="20">
        <v>35.47</v>
      </c>
      <c r="D410" s="20">
        <v>64.47</v>
      </c>
      <c r="E410" s="20">
        <v>18.420000000000002</v>
      </c>
      <c r="F410" s="19">
        <v>5.6932880364000003</v>
      </c>
      <c r="G410" s="19">
        <v>0</v>
      </c>
      <c r="H410" s="19">
        <v>0</v>
      </c>
      <c r="I410" s="19">
        <v>0</v>
      </c>
      <c r="J410" s="21">
        <f t="shared" si="6"/>
        <v>99.94</v>
      </c>
      <c r="K410" s="19">
        <v>2610974</v>
      </c>
      <c r="L410" s="19" t="s">
        <v>2264</v>
      </c>
      <c r="M410" s="19" t="s">
        <v>1715</v>
      </c>
      <c r="N410" s="19">
        <v>35544401</v>
      </c>
      <c r="O410" s="19" t="s">
        <v>2136</v>
      </c>
      <c r="P410" s="19" t="s">
        <v>918</v>
      </c>
      <c r="Q410" s="19">
        <v>1700</v>
      </c>
      <c r="R410" s="19" t="s">
        <v>2265</v>
      </c>
      <c r="S410" s="31" t="s">
        <v>243</v>
      </c>
      <c r="T410" s="19">
        <v>12993</v>
      </c>
      <c r="U410" s="22">
        <v>44985</v>
      </c>
      <c r="V410" s="22">
        <v>44981</v>
      </c>
      <c r="W410" s="19" t="s">
        <v>123</v>
      </c>
      <c r="X410" s="19" t="s">
        <v>124</v>
      </c>
      <c r="Y410" s="19" t="s">
        <v>75</v>
      </c>
      <c r="Z410" s="22">
        <v>44571</v>
      </c>
      <c r="AA410" s="22">
        <v>44617</v>
      </c>
      <c r="AB410" s="19" t="s">
        <v>124</v>
      </c>
      <c r="AC410" s="19" t="s">
        <v>125</v>
      </c>
      <c r="AD410" s="19" t="s">
        <v>2266</v>
      </c>
      <c r="AE410" s="19">
        <v>1</v>
      </c>
      <c r="AF410" s="19" t="s">
        <v>2267</v>
      </c>
      <c r="AG410" s="19" t="s">
        <v>51</v>
      </c>
      <c r="AH410" s="23" t="s">
        <v>52</v>
      </c>
      <c r="AI410" s="24">
        <v>1</v>
      </c>
      <c r="AJ410" s="25">
        <v>39.959860802400001</v>
      </c>
      <c r="AK410" s="25">
        <v>3.8235084534000001</v>
      </c>
      <c r="AL410" s="25">
        <v>1.0913407362000001</v>
      </c>
      <c r="AM410" s="33" t="s">
        <v>2636</v>
      </c>
      <c r="AN410" s="27" t="s">
        <v>2639</v>
      </c>
    </row>
    <row r="411" spans="1:40" x14ac:dyDescent="0.25">
      <c r="A411" s="7">
        <v>2022</v>
      </c>
      <c r="B411" s="7">
        <v>1</v>
      </c>
      <c r="C411" s="8">
        <v>35.47</v>
      </c>
      <c r="D411" s="8">
        <v>64.47</v>
      </c>
      <c r="E411" s="8">
        <v>18.420000000000002</v>
      </c>
      <c r="F411" s="7">
        <v>7.8683377553999998</v>
      </c>
      <c r="G411" s="7">
        <v>0</v>
      </c>
      <c r="H411" s="7">
        <v>0</v>
      </c>
      <c r="I411" s="7">
        <v>0</v>
      </c>
      <c r="J411" s="9">
        <f t="shared" si="6"/>
        <v>99.94</v>
      </c>
      <c r="K411" s="7">
        <v>2962738</v>
      </c>
      <c r="L411" s="7" t="s">
        <v>1710</v>
      </c>
      <c r="M411" s="7" t="s">
        <v>1711</v>
      </c>
      <c r="N411" s="7">
        <v>3538131</v>
      </c>
      <c r="O411" s="7" t="s">
        <v>385</v>
      </c>
      <c r="P411" s="7" t="s">
        <v>277</v>
      </c>
      <c r="Q411" s="7" t="s">
        <v>42</v>
      </c>
      <c r="R411" s="7" t="s">
        <v>139</v>
      </c>
      <c r="S411" s="30" t="s">
        <v>60</v>
      </c>
      <c r="T411" s="7">
        <v>12948</v>
      </c>
      <c r="U411" s="10">
        <v>45019</v>
      </c>
      <c r="V411" s="10">
        <v>45017</v>
      </c>
      <c r="W411" s="7" t="s">
        <v>216</v>
      </c>
      <c r="X411" s="7" t="s">
        <v>124</v>
      </c>
      <c r="Y411" s="7" t="s">
        <v>75</v>
      </c>
      <c r="Z411" s="10">
        <v>44514</v>
      </c>
      <c r="AA411" s="10">
        <v>44537</v>
      </c>
      <c r="AB411" s="7" t="s">
        <v>124</v>
      </c>
      <c r="AC411" s="7" t="s">
        <v>48</v>
      </c>
      <c r="AD411" s="7" t="s">
        <v>1712</v>
      </c>
      <c r="AE411" s="7">
        <v>42</v>
      </c>
      <c r="AF411" s="7" t="s">
        <v>1713</v>
      </c>
      <c r="AG411" s="7" t="s">
        <v>51</v>
      </c>
      <c r="AH411" s="11" t="s">
        <v>52</v>
      </c>
      <c r="AI411" s="12">
        <v>1</v>
      </c>
      <c r="AJ411" s="13">
        <v>107.1040272156</v>
      </c>
      <c r="AK411" s="13">
        <v>50.216937371999997</v>
      </c>
      <c r="AL411" s="13">
        <v>14.347696392</v>
      </c>
      <c r="AN411" s="38"/>
    </row>
    <row r="412" spans="1:40" x14ac:dyDescent="0.25">
      <c r="A412" s="7">
        <v>2020</v>
      </c>
      <c r="B412" s="7">
        <v>0.5</v>
      </c>
      <c r="C412" s="8">
        <v>35.47</v>
      </c>
      <c r="D412" s="8">
        <v>64.47</v>
      </c>
      <c r="E412" s="8">
        <v>18.420000000000002</v>
      </c>
      <c r="F412" s="7">
        <v>8.700198876</v>
      </c>
      <c r="G412" s="7">
        <v>0</v>
      </c>
      <c r="H412" s="7">
        <v>0</v>
      </c>
      <c r="I412" s="7">
        <v>0</v>
      </c>
      <c r="J412" s="9">
        <f t="shared" si="6"/>
        <v>99.94</v>
      </c>
      <c r="K412" s="7">
        <v>10948820</v>
      </c>
      <c r="L412" s="7" t="s">
        <v>316</v>
      </c>
      <c r="M412" s="7" t="s">
        <v>317</v>
      </c>
      <c r="N412" s="7">
        <v>10664907</v>
      </c>
      <c r="O412" s="7" t="s">
        <v>138</v>
      </c>
      <c r="P412" s="7" t="s">
        <v>41</v>
      </c>
      <c r="Q412" s="7">
        <v>1700</v>
      </c>
      <c r="R412" s="7" t="s">
        <v>139</v>
      </c>
      <c r="S412" s="30" t="s">
        <v>44</v>
      </c>
      <c r="T412" s="7">
        <v>12941</v>
      </c>
      <c r="U412" s="10">
        <v>45014</v>
      </c>
      <c r="V412" s="10">
        <v>45013</v>
      </c>
      <c r="W412" s="7" t="s">
        <v>318</v>
      </c>
      <c r="X412" s="7" t="s">
        <v>124</v>
      </c>
      <c r="Y412" s="7" t="s">
        <v>75</v>
      </c>
      <c r="Z412" s="10">
        <v>43874</v>
      </c>
      <c r="AA412" s="10">
        <v>44309</v>
      </c>
      <c r="AB412" s="7" t="s">
        <v>124</v>
      </c>
      <c r="AC412" s="7" t="s">
        <v>125</v>
      </c>
      <c r="AD412" s="7" t="s">
        <v>319</v>
      </c>
      <c r="AE412" s="7">
        <v>42</v>
      </c>
      <c r="AF412" s="7" t="s">
        <v>320</v>
      </c>
      <c r="AG412" s="7" t="s">
        <v>51</v>
      </c>
      <c r="AH412" s="11" t="s">
        <v>52</v>
      </c>
      <c r="AI412" s="12">
        <v>1</v>
      </c>
      <c r="AJ412" s="13">
        <v>53.0941084038</v>
      </c>
      <c r="AK412" s="13">
        <v>5.0140619837999996</v>
      </c>
      <c r="AL412" s="13">
        <v>1.4347696392</v>
      </c>
    </row>
    <row r="413" spans="1:40" s="26" customFormat="1" x14ac:dyDescent="0.25">
      <c r="A413" s="19">
        <v>2021</v>
      </c>
      <c r="B413" s="19">
        <v>0.7</v>
      </c>
      <c r="C413" s="20">
        <v>35.47</v>
      </c>
      <c r="D413" s="20">
        <v>64.47</v>
      </c>
      <c r="E413" s="20">
        <v>18.420000000000002</v>
      </c>
      <c r="F413" s="19">
        <v>5.4</v>
      </c>
      <c r="G413" s="19">
        <v>0</v>
      </c>
      <c r="H413" s="19">
        <v>0</v>
      </c>
      <c r="I413" s="19">
        <v>0</v>
      </c>
      <c r="J413" s="21">
        <f t="shared" si="6"/>
        <v>99.94</v>
      </c>
      <c r="K413" s="19">
        <v>7879852</v>
      </c>
      <c r="L413" s="19" t="s">
        <v>1399</v>
      </c>
      <c r="M413" s="19">
        <v>12824</v>
      </c>
      <c r="N413" s="19">
        <v>7064981</v>
      </c>
      <c r="O413" s="19" t="s">
        <v>869</v>
      </c>
      <c r="P413" s="19" t="s">
        <v>870</v>
      </c>
      <c r="Q413" s="19" t="s">
        <v>42</v>
      </c>
      <c r="R413" s="19" t="s">
        <v>871</v>
      </c>
      <c r="S413" s="31" t="s">
        <v>243</v>
      </c>
      <c r="T413" s="19">
        <v>12687</v>
      </c>
      <c r="U413" s="22">
        <v>45036</v>
      </c>
      <c r="V413" s="22">
        <v>45034</v>
      </c>
      <c r="W413" s="19" t="s">
        <v>452</v>
      </c>
      <c r="X413" s="19" t="s">
        <v>74</v>
      </c>
      <c r="Y413" s="19" t="s">
        <v>75</v>
      </c>
      <c r="Z413" s="22">
        <v>44239</v>
      </c>
      <c r="AA413" s="22">
        <v>44265</v>
      </c>
      <c r="AB413" s="19" t="s">
        <v>74</v>
      </c>
      <c r="AC413" s="19" t="s">
        <v>48</v>
      </c>
      <c r="AD413" s="19" t="s">
        <v>1400</v>
      </c>
      <c r="AE413" s="19">
        <v>42</v>
      </c>
      <c r="AF413" s="19" t="s">
        <v>1401</v>
      </c>
      <c r="AG413" s="19" t="s">
        <v>51</v>
      </c>
      <c r="AH413" s="23" t="s">
        <v>52</v>
      </c>
      <c r="AI413" s="24">
        <v>1</v>
      </c>
      <c r="AJ413" s="25">
        <v>75.709999999999994</v>
      </c>
      <c r="AK413" s="25">
        <v>75.88</v>
      </c>
      <c r="AL413" s="25">
        <v>29.89</v>
      </c>
      <c r="AM413" s="33" t="s">
        <v>2636</v>
      </c>
      <c r="AN413" s="27" t="s">
        <v>2639</v>
      </c>
    </row>
    <row r="414" spans="1:40" x14ac:dyDescent="0.25">
      <c r="A414" s="7">
        <v>2022</v>
      </c>
      <c r="B414" s="7">
        <v>0.9</v>
      </c>
      <c r="C414" s="8">
        <v>35.47</v>
      </c>
      <c r="D414" s="8">
        <v>64.47</v>
      </c>
      <c r="E414" s="8">
        <v>18.420000000000002</v>
      </c>
      <c r="F414" s="7">
        <v>0</v>
      </c>
      <c r="G414" s="7">
        <v>0</v>
      </c>
      <c r="H414" s="7">
        <v>0</v>
      </c>
      <c r="I414" s="7">
        <v>0</v>
      </c>
      <c r="J414" s="9">
        <f t="shared" si="6"/>
        <v>99.94</v>
      </c>
      <c r="K414" s="7">
        <v>3007694</v>
      </c>
      <c r="L414" s="7" t="s">
        <v>1668</v>
      </c>
      <c r="M414" s="7">
        <v>305</v>
      </c>
      <c r="N414" s="7" t="s">
        <v>1669</v>
      </c>
      <c r="O414" s="7" t="s">
        <v>69</v>
      </c>
      <c r="P414" s="7" t="s">
        <v>70</v>
      </c>
      <c r="Q414" s="7" t="s">
        <v>42</v>
      </c>
      <c r="R414" s="7" t="s">
        <v>71</v>
      </c>
      <c r="S414" s="30" t="s">
        <v>94</v>
      </c>
      <c r="T414" s="7">
        <v>12402</v>
      </c>
      <c r="U414" s="10">
        <v>45023</v>
      </c>
      <c r="V414" s="10">
        <v>45021</v>
      </c>
      <c r="W414" s="7" t="s">
        <v>430</v>
      </c>
      <c r="X414" s="7" t="s">
        <v>74</v>
      </c>
      <c r="Y414" s="7" t="s">
        <v>75</v>
      </c>
      <c r="Z414" s="10">
        <v>44697</v>
      </c>
      <c r="AA414" s="10">
        <v>44762</v>
      </c>
      <c r="AB414" s="7" t="s">
        <v>74</v>
      </c>
      <c r="AC414" s="7" t="s">
        <v>48</v>
      </c>
      <c r="AD414" s="7" t="s">
        <v>1670</v>
      </c>
      <c r="AE414" s="7" t="s">
        <v>176</v>
      </c>
      <c r="AF414" s="7" t="s">
        <v>1671</v>
      </c>
      <c r="AG414" s="7" t="s">
        <v>51</v>
      </c>
      <c r="AH414" s="11" t="s">
        <v>52</v>
      </c>
      <c r="AI414" s="12">
        <v>1</v>
      </c>
      <c r="AJ414" s="13">
        <v>132.1</v>
      </c>
      <c r="AK414" s="13">
        <v>81.95</v>
      </c>
      <c r="AL414" s="13">
        <v>35.96</v>
      </c>
      <c r="AN414" s="38"/>
    </row>
    <row r="415" spans="1:40" x14ac:dyDescent="0.25">
      <c r="A415" s="7">
        <v>2020</v>
      </c>
      <c r="B415" s="7">
        <v>0.4</v>
      </c>
      <c r="C415" s="8">
        <v>35.47</v>
      </c>
      <c r="D415" s="8">
        <v>64.47</v>
      </c>
      <c r="E415" s="8">
        <v>18.420000000000002</v>
      </c>
      <c r="F415" s="7">
        <v>0</v>
      </c>
      <c r="G415" s="7">
        <v>0</v>
      </c>
      <c r="H415" s="7">
        <v>0</v>
      </c>
      <c r="I415" s="7">
        <v>0</v>
      </c>
      <c r="J415" s="9">
        <f t="shared" si="6"/>
        <v>99.94</v>
      </c>
      <c r="K415" s="7">
        <v>10633792</v>
      </c>
      <c r="L415" s="7" t="s">
        <v>650</v>
      </c>
      <c r="M415" s="7" t="s">
        <v>651</v>
      </c>
      <c r="N415" s="7">
        <v>5428301</v>
      </c>
      <c r="O415" s="7" t="s">
        <v>276</v>
      </c>
      <c r="P415" s="7" t="s">
        <v>277</v>
      </c>
      <c r="Q415" s="7" t="s">
        <v>42</v>
      </c>
      <c r="R415" s="7" t="s">
        <v>278</v>
      </c>
      <c r="S415" s="30" t="s">
        <v>60</v>
      </c>
      <c r="T415" s="7">
        <v>12354</v>
      </c>
      <c r="U415" s="10">
        <v>44979</v>
      </c>
      <c r="V415" s="10">
        <v>44978</v>
      </c>
      <c r="W415" s="7" t="s">
        <v>45</v>
      </c>
      <c r="X415" s="7" t="s">
        <v>87</v>
      </c>
      <c r="Y415" s="7" t="s">
        <v>56</v>
      </c>
      <c r="Z415" s="10">
        <v>43887</v>
      </c>
      <c r="AA415" s="10">
        <v>44036</v>
      </c>
      <c r="AB415" s="7" t="s">
        <v>87</v>
      </c>
      <c r="AC415" s="7" t="s">
        <v>48</v>
      </c>
      <c r="AD415" s="7" t="s">
        <v>652</v>
      </c>
      <c r="AE415" s="7">
        <v>42</v>
      </c>
      <c r="AF415" s="7" t="s">
        <v>653</v>
      </c>
      <c r="AG415" s="7" t="s">
        <v>51</v>
      </c>
      <c r="AH415" s="11" t="s">
        <v>52</v>
      </c>
      <c r="AI415" s="12">
        <v>1</v>
      </c>
      <c r="AJ415" s="13">
        <v>18.940000000000001</v>
      </c>
      <c r="AK415" s="13">
        <v>15.49</v>
      </c>
      <c r="AL415" s="13">
        <v>5.23</v>
      </c>
      <c r="AN415" s="38"/>
    </row>
    <row r="416" spans="1:40" x14ac:dyDescent="0.25">
      <c r="A416" s="7">
        <v>2022</v>
      </c>
      <c r="B416" s="7">
        <v>1.1000000000000001</v>
      </c>
      <c r="C416" s="8">
        <v>35.47</v>
      </c>
      <c r="D416" s="8">
        <v>64.47</v>
      </c>
      <c r="E416" s="8">
        <v>18.420000000000002</v>
      </c>
      <c r="F416" s="7">
        <v>0</v>
      </c>
      <c r="G416" s="7">
        <v>0</v>
      </c>
      <c r="H416" s="7">
        <v>0</v>
      </c>
      <c r="I416" s="7">
        <v>0</v>
      </c>
      <c r="J416" s="9">
        <f t="shared" si="6"/>
        <v>99.94</v>
      </c>
      <c r="K416" s="7">
        <v>2961770</v>
      </c>
      <c r="L416" s="7" t="s">
        <v>2376</v>
      </c>
      <c r="M416" s="7">
        <v>31</v>
      </c>
      <c r="N416" s="7">
        <v>1466301</v>
      </c>
      <c r="O416" s="7" t="s">
        <v>284</v>
      </c>
      <c r="P416" s="7" t="s">
        <v>45</v>
      </c>
      <c r="Q416" s="7" t="s">
        <v>42</v>
      </c>
      <c r="R416" s="7" t="s">
        <v>45</v>
      </c>
      <c r="S416" s="30" t="s">
        <v>60</v>
      </c>
      <c r="T416" s="7">
        <v>12305</v>
      </c>
      <c r="U416" s="10">
        <v>45019</v>
      </c>
      <c r="V416" s="10">
        <v>45013</v>
      </c>
      <c r="W416" s="7" t="s">
        <v>398</v>
      </c>
      <c r="X416" s="7" t="s">
        <v>74</v>
      </c>
      <c r="Y416" s="7" t="s">
        <v>75</v>
      </c>
      <c r="Z416" s="10">
        <v>44545</v>
      </c>
      <c r="AA416" s="10">
        <v>44700</v>
      </c>
      <c r="AB416" s="7" t="s">
        <v>74</v>
      </c>
      <c r="AC416" s="7" t="s">
        <v>48</v>
      </c>
      <c r="AD416" s="7" t="s">
        <v>2377</v>
      </c>
      <c r="AE416" s="7">
        <v>42</v>
      </c>
      <c r="AF416" s="7" t="s">
        <v>2378</v>
      </c>
      <c r="AG416" s="7" t="s">
        <v>51</v>
      </c>
      <c r="AH416" s="11" t="s">
        <v>52</v>
      </c>
      <c r="AI416" s="12">
        <v>1</v>
      </c>
      <c r="AJ416" s="13">
        <v>159.19</v>
      </c>
      <c r="AK416" s="13">
        <v>79.98</v>
      </c>
      <c r="AL416" s="13">
        <v>33.99</v>
      </c>
      <c r="AN416" s="38"/>
    </row>
    <row r="417" spans="1:40" x14ac:dyDescent="0.25">
      <c r="A417" s="7">
        <v>2022</v>
      </c>
      <c r="B417" s="7">
        <v>1</v>
      </c>
      <c r="C417" s="8">
        <v>35.47</v>
      </c>
      <c r="D417" s="8">
        <v>64.47</v>
      </c>
      <c r="E417" s="8">
        <v>18.420000000000002</v>
      </c>
      <c r="F417" s="7">
        <v>19.5143934438</v>
      </c>
      <c r="G417" s="7">
        <v>0</v>
      </c>
      <c r="H417" s="7">
        <v>0</v>
      </c>
      <c r="I417" s="7">
        <v>0</v>
      </c>
      <c r="J417" s="9">
        <f t="shared" si="6"/>
        <v>99.94</v>
      </c>
      <c r="K417" s="7">
        <v>3115074</v>
      </c>
      <c r="L417" s="7" t="s">
        <v>1714</v>
      </c>
      <c r="M417" s="7" t="s">
        <v>1715</v>
      </c>
      <c r="N417" s="7">
        <v>35748904</v>
      </c>
      <c r="O417" s="7" t="s">
        <v>385</v>
      </c>
      <c r="P417" s="7" t="s">
        <v>277</v>
      </c>
      <c r="Q417" s="7" t="s">
        <v>42</v>
      </c>
      <c r="R417" s="7" t="s">
        <v>139</v>
      </c>
      <c r="S417" s="30" t="s">
        <v>60</v>
      </c>
      <c r="T417" s="7">
        <v>12271</v>
      </c>
      <c r="U417" s="10">
        <v>45035</v>
      </c>
      <c r="V417" s="10">
        <v>45034</v>
      </c>
      <c r="W417" s="7" t="s">
        <v>123</v>
      </c>
      <c r="X417" s="7" t="s">
        <v>124</v>
      </c>
      <c r="Y417" s="7" t="s">
        <v>75</v>
      </c>
      <c r="Z417" s="10">
        <v>44565</v>
      </c>
      <c r="AA417" s="10">
        <v>44669</v>
      </c>
      <c r="AB417" s="7" t="s">
        <v>124</v>
      </c>
      <c r="AC417" s="7" t="s">
        <v>48</v>
      </c>
      <c r="AD417" s="7" t="s">
        <v>1716</v>
      </c>
      <c r="AE417" s="7">
        <v>42</v>
      </c>
      <c r="AF417" s="7" t="s">
        <v>1717</v>
      </c>
      <c r="AG417" s="7" t="s">
        <v>51</v>
      </c>
      <c r="AH417" s="11">
        <v>1</v>
      </c>
      <c r="AI417" s="12">
        <v>1</v>
      </c>
      <c r="AJ417" s="13">
        <v>99.899652005999997</v>
      </c>
      <c r="AK417" s="13">
        <v>50.216937371999997</v>
      </c>
      <c r="AL417" s="13">
        <v>14.347696392</v>
      </c>
      <c r="AN417" s="38"/>
    </row>
    <row r="418" spans="1:40" x14ac:dyDescent="0.25">
      <c r="A418" s="7">
        <v>2021</v>
      </c>
      <c r="B418" s="7">
        <v>0.4</v>
      </c>
      <c r="C418" s="8">
        <v>35.47</v>
      </c>
      <c r="D418" s="8">
        <v>64.47</v>
      </c>
      <c r="E418" s="8">
        <v>18.420000000000002</v>
      </c>
      <c r="F418" s="7">
        <v>3.02</v>
      </c>
      <c r="G418" s="7">
        <v>0</v>
      </c>
      <c r="H418" s="7">
        <v>0</v>
      </c>
      <c r="I418" s="7">
        <v>0</v>
      </c>
      <c r="J418" s="9">
        <f t="shared" si="6"/>
        <v>99.94</v>
      </c>
      <c r="K418" s="7">
        <v>7176954</v>
      </c>
      <c r="L418" s="7" t="s">
        <v>926</v>
      </c>
      <c r="M418" s="7">
        <v>30027</v>
      </c>
      <c r="N418" s="7" t="s">
        <v>927</v>
      </c>
      <c r="O418" s="7" t="s">
        <v>276</v>
      </c>
      <c r="P418" s="7" t="s">
        <v>277</v>
      </c>
      <c r="Q418" s="7" t="s">
        <v>42</v>
      </c>
      <c r="R418" s="7" t="s">
        <v>278</v>
      </c>
      <c r="S418" s="30" t="s">
        <v>60</v>
      </c>
      <c r="T418" s="7">
        <v>12260</v>
      </c>
      <c r="U418" s="10">
        <v>44973</v>
      </c>
      <c r="V418" s="10">
        <v>44973</v>
      </c>
      <c r="W418" s="7" t="s">
        <v>928</v>
      </c>
      <c r="X418" s="7" t="s">
        <v>929</v>
      </c>
      <c r="Y418" s="7" t="s">
        <v>56</v>
      </c>
      <c r="Z418" s="10">
        <v>44488</v>
      </c>
      <c r="AA418" s="10">
        <v>44680</v>
      </c>
      <c r="AB418" s="7" t="s">
        <v>929</v>
      </c>
      <c r="AC418" s="7" t="s">
        <v>48</v>
      </c>
      <c r="AD418" s="7" t="s">
        <v>930</v>
      </c>
      <c r="AE418" s="7">
        <v>42</v>
      </c>
      <c r="AF418" s="7" t="s">
        <v>931</v>
      </c>
      <c r="AG418" s="7"/>
      <c r="AH418" s="11" t="s">
        <v>45</v>
      </c>
      <c r="AI418" s="12">
        <v>1</v>
      </c>
      <c r="AJ418" s="13">
        <v>4.99</v>
      </c>
      <c r="AK418" s="13">
        <v>12.55</v>
      </c>
      <c r="AL418" s="13">
        <v>0</v>
      </c>
      <c r="AN418" s="38"/>
    </row>
    <row r="419" spans="1:40" x14ac:dyDescent="0.25">
      <c r="A419" s="7">
        <v>2022</v>
      </c>
      <c r="B419" s="7">
        <v>0.6</v>
      </c>
      <c r="C419" s="8">
        <v>35.47</v>
      </c>
      <c r="D419" s="8">
        <v>64.47</v>
      </c>
      <c r="E419" s="8">
        <v>18.420000000000002</v>
      </c>
      <c r="F419" s="7">
        <v>0</v>
      </c>
      <c r="G419" s="7">
        <v>0</v>
      </c>
      <c r="H419" s="7">
        <v>0</v>
      </c>
      <c r="I419" s="7">
        <v>0</v>
      </c>
      <c r="J419" s="9">
        <f t="shared" si="6"/>
        <v>99.94</v>
      </c>
      <c r="K419" s="7">
        <v>2324606</v>
      </c>
      <c r="L419" s="7" t="s">
        <v>1853</v>
      </c>
      <c r="M419" s="7">
        <v>2683</v>
      </c>
      <c r="N419" s="7">
        <v>18882502</v>
      </c>
      <c r="O419" s="7" t="s">
        <v>284</v>
      </c>
      <c r="P419" s="7" t="s">
        <v>277</v>
      </c>
      <c r="Q419" s="7" t="s">
        <v>42</v>
      </c>
      <c r="R419" s="7" t="s">
        <v>139</v>
      </c>
      <c r="S419" s="30" t="s">
        <v>60</v>
      </c>
      <c r="T419" s="7">
        <v>12250</v>
      </c>
      <c r="U419" s="10">
        <v>44958</v>
      </c>
      <c r="V419" s="10">
        <v>44903</v>
      </c>
      <c r="W419" s="7" t="s">
        <v>732</v>
      </c>
      <c r="X419" s="7" t="s">
        <v>74</v>
      </c>
      <c r="Y419" s="7" t="s">
        <v>75</v>
      </c>
      <c r="Z419" s="10">
        <v>44637</v>
      </c>
      <c r="AA419" s="10">
        <v>44651</v>
      </c>
      <c r="AB419" s="7" t="s">
        <v>74</v>
      </c>
      <c r="AC419" s="7" t="s">
        <v>48</v>
      </c>
      <c r="AD419" s="7" t="s">
        <v>1854</v>
      </c>
      <c r="AE419" s="7">
        <v>42</v>
      </c>
      <c r="AF419" s="7" t="s">
        <v>1855</v>
      </c>
      <c r="AG419" s="7" t="s">
        <v>51</v>
      </c>
      <c r="AH419" s="11" t="s">
        <v>52</v>
      </c>
      <c r="AI419" s="12">
        <v>1</v>
      </c>
      <c r="AJ419" s="13">
        <v>64.08</v>
      </c>
      <c r="AK419" s="13">
        <v>75.88</v>
      </c>
      <c r="AL419" s="13">
        <v>29.89</v>
      </c>
      <c r="AN419" s="38"/>
    </row>
    <row r="420" spans="1:40" s="26" customFormat="1" x14ac:dyDescent="0.25">
      <c r="A420" s="19">
        <v>2022</v>
      </c>
      <c r="B420" s="19">
        <v>1.2</v>
      </c>
      <c r="C420" s="20">
        <v>70.94</v>
      </c>
      <c r="D420" s="20">
        <v>128.94</v>
      </c>
      <c r="E420" s="20">
        <v>36.840000000000003</v>
      </c>
      <c r="F420" s="19">
        <v>0</v>
      </c>
      <c r="G420" s="19">
        <v>0</v>
      </c>
      <c r="H420" s="19">
        <v>0</v>
      </c>
      <c r="I420" s="19">
        <v>0</v>
      </c>
      <c r="J420" s="21">
        <f t="shared" si="6"/>
        <v>199.88</v>
      </c>
      <c r="K420" s="19">
        <v>2895591</v>
      </c>
      <c r="L420" s="19" t="s">
        <v>1892</v>
      </c>
      <c r="M420" s="19">
        <v>290</v>
      </c>
      <c r="N420" s="19" t="s">
        <v>1893</v>
      </c>
      <c r="O420" s="19" t="s">
        <v>288</v>
      </c>
      <c r="P420" s="19" t="s">
        <v>41</v>
      </c>
      <c r="Q420" s="19" t="s">
        <v>42</v>
      </c>
      <c r="R420" s="19" t="s">
        <v>278</v>
      </c>
      <c r="S420" s="31" t="s">
        <v>842</v>
      </c>
      <c r="T420" s="19">
        <v>12223</v>
      </c>
      <c r="U420" s="22">
        <v>45013</v>
      </c>
      <c r="V420" s="22">
        <v>45000</v>
      </c>
      <c r="W420" s="19" t="s">
        <v>151</v>
      </c>
      <c r="X420" s="19" t="s">
        <v>74</v>
      </c>
      <c r="Y420" s="19" t="s">
        <v>75</v>
      </c>
      <c r="Z420" s="22">
        <v>44655</v>
      </c>
      <c r="AA420" s="22">
        <v>44707</v>
      </c>
      <c r="AB420" s="19" t="s">
        <v>74</v>
      </c>
      <c r="AC420" s="19" t="s">
        <v>48</v>
      </c>
      <c r="AD420" s="19" t="s">
        <v>1894</v>
      </c>
      <c r="AE420" s="19">
        <v>42</v>
      </c>
      <c r="AF420" s="19" t="s">
        <v>1895</v>
      </c>
      <c r="AG420" s="19" t="s">
        <v>51</v>
      </c>
      <c r="AH420" s="23" t="s">
        <v>52</v>
      </c>
      <c r="AI420" s="24">
        <v>2</v>
      </c>
      <c r="AJ420" s="25">
        <v>143.47999999999999</v>
      </c>
      <c r="AK420" s="25">
        <v>151.77000000000001</v>
      </c>
      <c r="AL420" s="25">
        <v>59.79</v>
      </c>
      <c r="AM420" s="33" t="s">
        <v>2636</v>
      </c>
      <c r="AN420" s="27" t="s">
        <v>2640</v>
      </c>
    </row>
    <row r="421" spans="1:40" x14ac:dyDescent="0.25">
      <c r="A421" s="7">
        <v>2022</v>
      </c>
      <c r="B421" s="7">
        <v>0.7</v>
      </c>
      <c r="C421" s="8">
        <v>35.47</v>
      </c>
      <c r="D421" s="8">
        <v>64.47</v>
      </c>
      <c r="E421" s="8">
        <v>18.420000000000002</v>
      </c>
      <c r="F421" s="7">
        <v>0</v>
      </c>
      <c r="G421" s="7">
        <v>0</v>
      </c>
      <c r="H421" s="7">
        <v>0</v>
      </c>
      <c r="I421" s="7">
        <v>0</v>
      </c>
      <c r="J421" s="9">
        <f t="shared" si="6"/>
        <v>99.94</v>
      </c>
      <c r="K421" s="7">
        <v>3182111</v>
      </c>
      <c r="L421" s="7" t="s">
        <v>2113</v>
      </c>
      <c r="M421" s="7">
        <v>9880</v>
      </c>
      <c r="N421" s="7">
        <v>2741881</v>
      </c>
      <c r="O421" s="7" t="s">
        <v>69</v>
      </c>
      <c r="P421" s="7" t="s">
        <v>70</v>
      </c>
      <c r="Q421" s="7" t="s">
        <v>42</v>
      </c>
      <c r="R421" s="7" t="s">
        <v>71</v>
      </c>
      <c r="S421" s="30" t="s">
        <v>94</v>
      </c>
      <c r="T421" s="7">
        <v>12178</v>
      </c>
      <c r="U421" s="10">
        <v>45042</v>
      </c>
      <c r="V421" s="10">
        <v>45037</v>
      </c>
      <c r="W421" s="7" t="s">
        <v>244</v>
      </c>
      <c r="X421" s="7" t="s">
        <v>74</v>
      </c>
      <c r="Y421" s="7" t="s">
        <v>75</v>
      </c>
      <c r="Z421" s="10">
        <v>44836</v>
      </c>
      <c r="AA421" s="10">
        <v>44890</v>
      </c>
      <c r="AB421" s="7" t="s">
        <v>74</v>
      </c>
      <c r="AC421" s="7" t="s">
        <v>48</v>
      </c>
      <c r="AD421" s="7" t="s">
        <v>2114</v>
      </c>
      <c r="AE421" s="7">
        <v>42</v>
      </c>
      <c r="AF421" s="7" t="s">
        <v>2115</v>
      </c>
      <c r="AG421" s="7" t="s">
        <v>51</v>
      </c>
      <c r="AH421" s="11" t="s">
        <v>52</v>
      </c>
      <c r="AI421" s="12">
        <v>1</v>
      </c>
      <c r="AJ421" s="13">
        <v>90.47</v>
      </c>
      <c r="AK421" s="13">
        <v>80.569999999999993</v>
      </c>
      <c r="AL421" s="13">
        <v>34.58</v>
      </c>
      <c r="AN421" s="38"/>
    </row>
    <row r="422" spans="1:40" s="26" customFormat="1" x14ac:dyDescent="0.25">
      <c r="A422" s="19">
        <v>2022</v>
      </c>
      <c r="B422" s="19">
        <v>0.4</v>
      </c>
      <c r="C422" s="20">
        <v>35.47</v>
      </c>
      <c r="D422" s="20">
        <v>64.47</v>
      </c>
      <c r="E422" s="20">
        <v>18.420000000000002</v>
      </c>
      <c r="F422" s="19">
        <v>6.9906861143999999</v>
      </c>
      <c r="G422" s="19">
        <v>0</v>
      </c>
      <c r="H422" s="19">
        <v>0</v>
      </c>
      <c r="I422" s="19">
        <v>0</v>
      </c>
      <c r="J422" s="21">
        <f t="shared" si="6"/>
        <v>99.94</v>
      </c>
      <c r="K422" s="19">
        <v>2437050</v>
      </c>
      <c r="L422" s="19" t="s">
        <v>1578</v>
      </c>
      <c r="M422" s="19" t="s">
        <v>498</v>
      </c>
      <c r="N422" s="19">
        <v>17989401</v>
      </c>
      <c r="O422" s="19" t="s">
        <v>121</v>
      </c>
      <c r="P422" s="19" t="s">
        <v>41</v>
      </c>
      <c r="Q422" s="19">
        <v>1700</v>
      </c>
      <c r="R422" s="19" t="s">
        <v>122</v>
      </c>
      <c r="S422" s="31" t="s">
        <v>845</v>
      </c>
      <c r="T422" s="19">
        <v>12023</v>
      </c>
      <c r="U422" s="22">
        <v>44970</v>
      </c>
      <c r="V422" s="22">
        <v>44967</v>
      </c>
      <c r="W422" s="19" t="s">
        <v>318</v>
      </c>
      <c r="X422" s="19" t="s">
        <v>124</v>
      </c>
      <c r="Y422" s="19" t="s">
        <v>75</v>
      </c>
      <c r="Z422" s="22">
        <v>44574</v>
      </c>
      <c r="AA422" s="22">
        <v>44606</v>
      </c>
      <c r="AB422" s="19" t="s">
        <v>124</v>
      </c>
      <c r="AC422" s="19" t="s">
        <v>125</v>
      </c>
      <c r="AD422" s="19" t="s">
        <v>1579</v>
      </c>
      <c r="AE422" s="19">
        <v>42</v>
      </c>
      <c r="AF422" s="19" t="s">
        <v>1580</v>
      </c>
      <c r="AG422" s="19" t="s">
        <v>51</v>
      </c>
      <c r="AH422" s="23">
        <v>1</v>
      </c>
      <c r="AI422" s="24">
        <v>1</v>
      </c>
      <c r="AJ422" s="25">
        <v>41.638846550399997</v>
      </c>
      <c r="AK422" s="25">
        <v>5.0293254905999998</v>
      </c>
      <c r="AL422" s="25">
        <v>1.4347696392</v>
      </c>
      <c r="AM422" s="33" t="s">
        <v>2636</v>
      </c>
      <c r="AN422" s="27" t="s">
        <v>2638</v>
      </c>
    </row>
    <row r="423" spans="1:40" x14ac:dyDescent="0.25">
      <c r="A423" s="7">
        <v>2022</v>
      </c>
      <c r="B423" s="7">
        <v>0.4</v>
      </c>
      <c r="C423" s="8">
        <v>35.47</v>
      </c>
      <c r="D423" s="8">
        <v>64.47</v>
      </c>
      <c r="E423" s="8">
        <v>18.420000000000002</v>
      </c>
      <c r="F423" s="7">
        <v>0</v>
      </c>
      <c r="G423" s="7">
        <v>0</v>
      </c>
      <c r="H423" s="7">
        <v>0</v>
      </c>
      <c r="I423" s="7">
        <v>0</v>
      </c>
      <c r="J423" s="9">
        <f t="shared" si="6"/>
        <v>99.94</v>
      </c>
      <c r="K423" s="7">
        <v>2604021</v>
      </c>
      <c r="L423" s="7" t="s">
        <v>2303</v>
      </c>
      <c r="M423" s="7">
        <v>2361</v>
      </c>
      <c r="N423" s="7">
        <v>15418302</v>
      </c>
      <c r="O423" s="7" t="s">
        <v>284</v>
      </c>
      <c r="P423" s="7" t="s">
        <v>277</v>
      </c>
      <c r="Q423" s="7" t="s">
        <v>42</v>
      </c>
      <c r="R423" s="7" t="s">
        <v>139</v>
      </c>
      <c r="S423" s="30" t="s">
        <v>60</v>
      </c>
      <c r="T423" s="7">
        <v>12018</v>
      </c>
      <c r="U423" s="10">
        <v>44985</v>
      </c>
      <c r="V423" s="10">
        <v>44984</v>
      </c>
      <c r="W423" s="7" t="s">
        <v>115</v>
      </c>
      <c r="X423" s="7" t="s">
        <v>74</v>
      </c>
      <c r="Y423" s="7" t="s">
        <v>75</v>
      </c>
      <c r="Z423" s="10">
        <v>44659</v>
      </c>
      <c r="AA423" s="10">
        <v>44743</v>
      </c>
      <c r="AB423" s="7" t="s">
        <v>74</v>
      </c>
      <c r="AC423" s="7" t="s">
        <v>48</v>
      </c>
      <c r="AD423" s="7" t="s">
        <v>2304</v>
      </c>
      <c r="AE423" s="7">
        <v>42</v>
      </c>
      <c r="AF423" s="7" t="s">
        <v>2305</v>
      </c>
      <c r="AG423" s="7" t="s">
        <v>51</v>
      </c>
      <c r="AH423" s="11" t="s">
        <v>52</v>
      </c>
      <c r="AI423" s="12">
        <v>1</v>
      </c>
      <c r="AJ423" s="13">
        <v>42.46</v>
      </c>
      <c r="AK423" s="13">
        <v>75.56</v>
      </c>
      <c r="AL423" s="13">
        <v>29.57</v>
      </c>
      <c r="AN423" s="38"/>
    </row>
    <row r="424" spans="1:40" s="26" customFormat="1" x14ac:dyDescent="0.25">
      <c r="A424" s="19">
        <v>2021</v>
      </c>
      <c r="B424" s="19">
        <v>0.7</v>
      </c>
      <c r="C424" s="20">
        <v>35.47</v>
      </c>
      <c r="D424" s="20">
        <v>64.47</v>
      </c>
      <c r="E424" s="20">
        <v>18.420000000000002</v>
      </c>
      <c r="F424" s="19">
        <v>0</v>
      </c>
      <c r="G424" s="19">
        <v>0</v>
      </c>
      <c r="H424" s="19">
        <v>0</v>
      </c>
      <c r="I424" s="19">
        <v>0</v>
      </c>
      <c r="J424" s="21">
        <f t="shared" si="6"/>
        <v>99.94</v>
      </c>
      <c r="K424" s="19">
        <v>7170278</v>
      </c>
      <c r="L424" s="19" t="s">
        <v>1415</v>
      </c>
      <c r="M424" s="19">
        <v>4927</v>
      </c>
      <c r="N424" s="19">
        <v>10380902</v>
      </c>
      <c r="O424" s="19" t="s">
        <v>288</v>
      </c>
      <c r="P424" s="19" t="s">
        <v>41</v>
      </c>
      <c r="Q424" s="19" t="s">
        <v>42</v>
      </c>
      <c r="R424" s="19" t="s">
        <v>278</v>
      </c>
      <c r="S424" s="31" t="s">
        <v>842</v>
      </c>
      <c r="T424" s="19">
        <v>11973</v>
      </c>
      <c r="U424" s="22">
        <v>44972</v>
      </c>
      <c r="V424" s="22">
        <v>44918</v>
      </c>
      <c r="W424" s="19" t="s">
        <v>151</v>
      </c>
      <c r="X424" s="19" t="s">
        <v>74</v>
      </c>
      <c r="Y424" s="19" t="s">
        <v>75</v>
      </c>
      <c r="Z424" s="22">
        <v>44205</v>
      </c>
      <c r="AA424" s="22">
        <v>44250</v>
      </c>
      <c r="AB424" s="19" t="s">
        <v>74</v>
      </c>
      <c r="AC424" s="19" t="s">
        <v>48</v>
      </c>
      <c r="AD424" s="19" t="s">
        <v>1416</v>
      </c>
      <c r="AE424" s="19">
        <v>42</v>
      </c>
      <c r="AF424" s="19" t="s">
        <v>1417</v>
      </c>
      <c r="AG424" s="19" t="s">
        <v>51</v>
      </c>
      <c r="AH424" s="23" t="s">
        <v>52</v>
      </c>
      <c r="AI424" s="24">
        <v>1</v>
      </c>
      <c r="AJ424" s="25">
        <v>87.19</v>
      </c>
      <c r="AK424" s="25">
        <v>91.98</v>
      </c>
      <c r="AL424" s="25">
        <v>45.99</v>
      </c>
      <c r="AM424" s="33" t="s">
        <v>2636</v>
      </c>
      <c r="AN424" s="27" t="s">
        <v>2640</v>
      </c>
    </row>
    <row r="425" spans="1:40" s="26" customFormat="1" x14ac:dyDescent="0.25">
      <c r="A425" s="19">
        <v>2021</v>
      </c>
      <c r="B425" s="19">
        <v>0.4</v>
      </c>
      <c r="C425" s="20">
        <v>35.47</v>
      </c>
      <c r="D425" s="20">
        <v>64.47</v>
      </c>
      <c r="E425" s="20">
        <v>18.420000000000002</v>
      </c>
      <c r="F425" s="19">
        <v>0</v>
      </c>
      <c r="G425" s="19">
        <v>0</v>
      </c>
      <c r="H425" s="19">
        <v>0</v>
      </c>
      <c r="I425" s="19">
        <v>0</v>
      </c>
      <c r="J425" s="21">
        <f t="shared" si="6"/>
        <v>99.94</v>
      </c>
      <c r="K425" s="19">
        <v>7624778</v>
      </c>
      <c r="L425" s="19" t="s">
        <v>1424</v>
      </c>
      <c r="M425" s="19">
        <v>900</v>
      </c>
      <c r="N425" s="19">
        <v>85108801</v>
      </c>
      <c r="O425" s="19" t="s">
        <v>288</v>
      </c>
      <c r="P425" s="19" t="s">
        <v>41</v>
      </c>
      <c r="Q425" s="19" t="s">
        <v>42</v>
      </c>
      <c r="R425" s="19" t="s">
        <v>278</v>
      </c>
      <c r="S425" s="31" t="s">
        <v>845</v>
      </c>
      <c r="T425" s="19">
        <v>11871</v>
      </c>
      <c r="U425" s="22">
        <v>45013</v>
      </c>
      <c r="V425" s="22">
        <v>44950</v>
      </c>
      <c r="W425" s="19" t="s">
        <v>878</v>
      </c>
      <c r="X425" s="19" t="s">
        <v>879</v>
      </c>
      <c r="Y425" s="19" t="s">
        <v>504</v>
      </c>
      <c r="Z425" s="22">
        <v>44365</v>
      </c>
      <c r="AA425" s="22">
        <v>44557</v>
      </c>
      <c r="AB425" s="19" t="s">
        <v>879</v>
      </c>
      <c r="AC425" s="19" t="s">
        <v>48</v>
      </c>
      <c r="AD425" s="19" t="s">
        <v>1425</v>
      </c>
      <c r="AE425" s="19">
        <v>1</v>
      </c>
      <c r="AF425" s="19" t="s">
        <v>1426</v>
      </c>
      <c r="AG425" s="19" t="s">
        <v>51</v>
      </c>
      <c r="AH425" s="23" t="s">
        <v>507</v>
      </c>
      <c r="AI425" s="24">
        <v>1</v>
      </c>
      <c r="AJ425" s="25">
        <v>4.7660799999999997</v>
      </c>
      <c r="AK425" s="25">
        <v>20.918585088</v>
      </c>
      <c r="AL425" s="25">
        <v>3.4864308479999999</v>
      </c>
      <c r="AM425" s="33" t="s">
        <v>2636</v>
      </c>
      <c r="AN425" s="27" t="s">
        <v>2638</v>
      </c>
    </row>
    <row r="426" spans="1:40" x14ac:dyDescent="0.25">
      <c r="A426" s="7">
        <v>2022</v>
      </c>
      <c r="B426" s="7">
        <v>0.6</v>
      </c>
      <c r="C426" s="8">
        <v>35.47</v>
      </c>
      <c r="D426" s="8">
        <v>64.47</v>
      </c>
      <c r="E426" s="8">
        <v>18.420000000000002</v>
      </c>
      <c r="F426" s="7">
        <v>0</v>
      </c>
      <c r="G426" s="7">
        <v>0</v>
      </c>
      <c r="H426" s="7">
        <v>0</v>
      </c>
      <c r="I426" s="7">
        <v>0</v>
      </c>
      <c r="J426" s="9">
        <f t="shared" si="6"/>
        <v>99.94</v>
      </c>
      <c r="K426" s="7">
        <v>3153171</v>
      </c>
      <c r="L426" s="7" t="s">
        <v>2561</v>
      </c>
      <c r="M426" s="7">
        <v>4804</v>
      </c>
      <c r="N426" s="7">
        <v>3611401</v>
      </c>
      <c r="O426" s="7" t="s">
        <v>284</v>
      </c>
      <c r="P426" s="7" t="s">
        <v>277</v>
      </c>
      <c r="Q426" s="7" t="s">
        <v>42</v>
      </c>
      <c r="R426" s="7" t="s">
        <v>139</v>
      </c>
      <c r="S426" s="30" t="s">
        <v>60</v>
      </c>
      <c r="T426" s="7">
        <v>11626</v>
      </c>
      <c r="U426" s="10">
        <v>45040</v>
      </c>
      <c r="V426" s="10">
        <v>45037</v>
      </c>
      <c r="W426" s="7" t="s">
        <v>461</v>
      </c>
      <c r="X426" s="7" t="s">
        <v>74</v>
      </c>
      <c r="Y426" s="7" t="s">
        <v>75</v>
      </c>
      <c r="Z426" s="10">
        <v>44769</v>
      </c>
      <c r="AA426" s="10">
        <v>44789</v>
      </c>
      <c r="AB426" s="7" t="s">
        <v>74</v>
      </c>
      <c r="AC426" s="7" t="s">
        <v>48</v>
      </c>
      <c r="AD426" s="7" t="s">
        <v>2562</v>
      </c>
      <c r="AE426" s="7">
        <v>42</v>
      </c>
      <c r="AF426" s="7" t="s">
        <v>2563</v>
      </c>
      <c r="AG426" s="7" t="s">
        <v>51</v>
      </c>
      <c r="AH426" s="11">
        <v>1</v>
      </c>
      <c r="AI426" s="12">
        <v>1</v>
      </c>
      <c r="AJ426" s="13">
        <v>64.84</v>
      </c>
      <c r="AK426" s="13">
        <v>64.39</v>
      </c>
      <c r="AL426" s="13">
        <v>18.399999999999999</v>
      </c>
      <c r="AN426" s="38"/>
    </row>
    <row r="427" spans="1:40" x14ac:dyDescent="0.25">
      <c r="A427" s="7">
        <v>2021</v>
      </c>
      <c r="B427" s="7">
        <v>0.4</v>
      </c>
      <c r="C427" s="8">
        <v>35.47</v>
      </c>
      <c r="D427" s="8">
        <v>64.47</v>
      </c>
      <c r="E427" s="8">
        <v>18.420000000000002</v>
      </c>
      <c r="F427" s="7">
        <v>7.4256960581999998</v>
      </c>
      <c r="G427" s="7">
        <v>0</v>
      </c>
      <c r="H427" s="7">
        <v>0</v>
      </c>
      <c r="I427" s="7">
        <v>0</v>
      </c>
      <c r="J427" s="9">
        <f t="shared" si="6"/>
        <v>99.94</v>
      </c>
      <c r="K427" s="7">
        <v>7619625</v>
      </c>
      <c r="L427" s="7" t="s">
        <v>1440</v>
      </c>
      <c r="M427" s="7" t="s">
        <v>1102</v>
      </c>
      <c r="N427" s="7">
        <v>17330101</v>
      </c>
      <c r="O427" s="7" t="s">
        <v>121</v>
      </c>
      <c r="P427" s="7" t="s">
        <v>41</v>
      </c>
      <c r="Q427" s="7">
        <v>1700</v>
      </c>
      <c r="R427" s="7" t="s">
        <v>122</v>
      </c>
      <c r="S427" s="30" t="s">
        <v>72</v>
      </c>
      <c r="T427" s="7">
        <v>11622</v>
      </c>
      <c r="U427" s="10">
        <v>45012</v>
      </c>
      <c r="V427" s="10">
        <v>45008</v>
      </c>
      <c r="W427" s="7" t="s">
        <v>318</v>
      </c>
      <c r="X427" s="7" t="s">
        <v>124</v>
      </c>
      <c r="Y427" s="7" t="s">
        <v>75</v>
      </c>
      <c r="Z427" s="10">
        <v>44474</v>
      </c>
      <c r="AA427" s="10">
        <v>44489</v>
      </c>
      <c r="AB427" s="7" t="s">
        <v>124</v>
      </c>
      <c r="AC427" s="7" t="s">
        <v>125</v>
      </c>
      <c r="AD427" s="7" t="s">
        <v>1441</v>
      </c>
      <c r="AE427" s="7" t="s">
        <v>710</v>
      </c>
      <c r="AF427" s="7" t="s">
        <v>1442</v>
      </c>
      <c r="AG427" s="7" t="s">
        <v>51</v>
      </c>
      <c r="AH427" s="11" t="s">
        <v>52</v>
      </c>
      <c r="AI427" s="12">
        <v>1</v>
      </c>
      <c r="AJ427" s="13">
        <v>44.5160175822</v>
      </c>
      <c r="AK427" s="13">
        <v>5.0293254905999998</v>
      </c>
      <c r="AL427" s="13">
        <v>1.4347696392</v>
      </c>
      <c r="AN427" s="38"/>
    </row>
    <row r="428" spans="1:40" x14ac:dyDescent="0.25">
      <c r="A428" s="7">
        <v>2022</v>
      </c>
      <c r="B428" s="7">
        <v>0.9</v>
      </c>
      <c r="C428" s="8">
        <v>35.47</v>
      </c>
      <c r="D428" s="8">
        <v>64.47</v>
      </c>
      <c r="E428" s="8">
        <v>18.420000000000002</v>
      </c>
      <c r="F428" s="7">
        <v>0</v>
      </c>
      <c r="G428" s="7">
        <v>0</v>
      </c>
      <c r="H428" s="7">
        <v>0</v>
      </c>
      <c r="I428" s="7">
        <v>0</v>
      </c>
      <c r="J428" s="9">
        <f t="shared" si="6"/>
        <v>99.94</v>
      </c>
      <c r="K428" s="7">
        <v>2740423</v>
      </c>
      <c r="L428" s="7" t="s">
        <v>2055</v>
      </c>
      <c r="M428" s="7">
        <v>39</v>
      </c>
      <c r="N428" s="7" t="s">
        <v>2056</v>
      </c>
      <c r="O428" s="7" t="s">
        <v>284</v>
      </c>
      <c r="P428" s="7" t="s">
        <v>277</v>
      </c>
      <c r="Q428" s="7" t="s">
        <v>42</v>
      </c>
      <c r="R428" s="7" t="s">
        <v>139</v>
      </c>
      <c r="S428" s="30" t="s">
        <v>60</v>
      </c>
      <c r="T428" s="7">
        <v>11492</v>
      </c>
      <c r="U428" s="10">
        <v>44998</v>
      </c>
      <c r="V428" s="10">
        <v>44993</v>
      </c>
      <c r="W428" s="7" t="s">
        <v>201</v>
      </c>
      <c r="X428" s="7" t="s">
        <v>74</v>
      </c>
      <c r="Y428" s="7" t="s">
        <v>75</v>
      </c>
      <c r="Z428" s="10">
        <v>44546</v>
      </c>
      <c r="AA428" s="10">
        <v>44709</v>
      </c>
      <c r="AB428" s="7" t="s">
        <v>74</v>
      </c>
      <c r="AC428" s="7" t="s">
        <v>48</v>
      </c>
      <c r="AD428" s="7" t="s">
        <v>2057</v>
      </c>
      <c r="AE428" s="7">
        <v>42</v>
      </c>
      <c r="AF428" s="7" t="s">
        <v>2058</v>
      </c>
      <c r="AG428" s="7" t="s">
        <v>51</v>
      </c>
      <c r="AH428" s="11">
        <v>1</v>
      </c>
      <c r="AI428" s="12">
        <v>1</v>
      </c>
      <c r="AJ428" s="13">
        <v>129.99</v>
      </c>
      <c r="AK428" s="13">
        <v>85.77</v>
      </c>
      <c r="AL428" s="13">
        <v>39.78</v>
      </c>
      <c r="AN428" s="38"/>
    </row>
    <row r="429" spans="1:40" x14ac:dyDescent="0.25">
      <c r="A429" s="7">
        <v>2021</v>
      </c>
      <c r="B429" s="7">
        <v>0.7</v>
      </c>
      <c r="C429" s="8">
        <v>35.47</v>
      </c>
      <c r="D429" s="8">
        <v>64.47</v>
      </c>
      <c r="E429" s="8">
        <v>18.420000000000002</v>
      </c>
      <c r="F429" s="7">
        <v>0</v>
      </c>
      <c r="G429" s="7">
        <v>0</v>
      </c>
      <c r="H429" s="7">
        <v>0</v>
      </c>
      <c r="I429" s="7">
        <v>0</v>
      </c>
      <c r="J429" s="9">
        <f t="shared" si="6"/>
        <v>99.94</v>
      </c>
      <c r="K429" s="7">
        <v>7468743</v>
      </c>
      <c r="L429" s="7" t="s">
        <v>1033</v>
      </c>
      <c r="M429" s="7" t="s">
        <v>1034</v>
      </c>
      <c r="N429" s="7" t="s">
        <v>1035</v>
      </c>
      <c r="O429" s="7" t="s">
        <v>288</v>
      </c>
      <c r="P429" s="7" t="s">
        <v>41</v>
      </c>
      <c r="Q429" s="7" t="s">
        <v>42</v>
      </c>
      <c r="R429" s="7" t="s">
        <v>278</v>
      </c>
      <c r="S429" s="30" t="s">
        <v>44</v>
      </c>
      <c r="T429" s="7">
        <v>11482</v>
      </c>
      <c r="U429" s="10">
        <v>44998</v>
      </c>
      <c r="V429" s="10">
        <v>44992</v>
      </c>
      <c r="W429" s="7" t="s">
        <v>45</v>
      </c>
      <c r="X429" s="7" t="s">
        <v>1036</v>
      </c>
      <c r="Y429" s="7" t="s">
        <v>47</v>
      </c>
      <c r="Z429" s="10">
        <v>44341</v>
      </c>
      <c r="AA429" s="10">
        <v>44407</v>
      </c>
      <c r="AB429" s="7" t="s">
        <v>1036</v>
      </c>
      <c r="AC429" s="7" t="s">
        <v>48</v>
      </c>
      <c r="AD429" s="7" t="s">
        <v>1037</v>
      </c>
      <c r="AE429" s="7">
        <v>42</v>
      </c>
      <c r="AF429" s="7" t="s">
        <v>1038</v>
      </c>
      <c r="AG429" s="7" t="s">
        <v>51</v>
      </c>
      <c r="AH429" s="11" t="s">
        <v>52</v>
      </c>
      <c r="AI429" s="12">
        <v>1</v>
      </c>
      <c r="AJ429" s="13">
        <v>28.18</v>
      </c>
      <c r="AK429" s="13">
        <v>23.88</v>
      </c>
      <c r="AL429" s="13">
        <v>12.29</v>
      </c>
    </row>
    <row r="430" spans="1:40" s="26" customFormat="1" x14ac:dyDescent="0.25">
      <c r="A430" s="19">
        <v>2021</v>
      </c>
      <c r="B430" s="19">
        <v>0.6</v>
      </c>
      <c r="C430" s="20">
        <v>70.94</v>
      </c>
      <c r="D430" s="20">
        <v>128.94</v>
      </c>
      <c r="E430" s="20">
        <v>36.840000000000003</v>
      </c>
      <c r="F430" s="19">
        <v>0</v>
      </c>
      <c r="G430" s="19">
        <v>0</v>
      </c>
      <c r="H430" s="19">
        <v>0</v>
      </c>
      <c r="I430" s="19">
        <v>0</v>
      </c>
      <c r="J430" s="21">
        <f t="shared" si="6"/>
        <v>199.88</v>
      </c>
      <c r="K430" s="19">
        <v>7459354</v>
      </c>
      <c r="L430" s="19" t="s">
        <v>1139</v>
      </c>
      <c r="M430" s="19">
        <v>1691</v>
      </c>
      <c r="N430" s="19">
        <v>30628901</v>
      </c>
      <c r="O430" s="19" t="s">
        <v>288</v>
      </c>
      <c r="P430" s="19" t="s">
        <v>41</v>
      </c>
      <c r="Q430" s="19" t="s">
        <v>42</v>
      </c>
      <c r="R430" s="19" t="s">
        <v>278</v>
      </c>
      <c r="S430" s="31" t="s">
        <v>845</v>
      </c>
      <c r="T430" s="19">
        <v>11384</v>
      </c>
      <c r="U430" s="22">
        <v>44998</v>
      </c>
      <c r="V430" s="22">
        <v>44988</v>
      </c>
      <c r="W430" s="19" t="s">
        <v>430</v>
      </c>
      <c r="X430" s="19" t="s">
        <v>74</v>
      </c>
      <c r="Y430" s="19" t="s">
        <v>75</v>
      </c>
      <c r="Z430" s="22">
        <v>44169</v>
      </c>
      <c r="AA430" s="22">
        <v>44236</v>
      </c>
      <c r="AB430" s="19" t="s">
        <v>74</v>
      </c>
      <c r="AC430" s="19" t="s">
        <v>48</v>
      </c>
      <c r="AD430" s="19" t="s">
        <v>872</v>
      </c>
      <c r="AE430" s="19">
        <v>42</v>
      </c>
      <c r="AF430" s="19" t="s">
        <v>1140</v>
      </c>
      <c r="AG430" s="19" t="s">
        <v>51</v>
      </c>
      <c r="AH430" s="23" t="s">
        <v>52</v>
      </c>
      <c r="AI430" s="24">
        <v>2</v>
      </c>
      <c r="AJ430" s="25">
        <v>110.32</v>
      </c>
      <c r="AK430" s="25">
        <v>183.68</v>
      </c>
      <c r="AL430" s="25">
        <v>91.7</v>
      </c>
      <c r="AM430" s="33" t="s">
        <v>2636</v>
      </c>
      <c r="AN430" s="27" t="s">
        <v>2638</v>
      </c>
    </row>
    <row r="431" spans="1:40" s="26" customFormat="1" ht="45" x14ac:dyDescent="0.25">
      <c r="A431" s="19">
        <v>2021</v>
      </c>
      <c r="B431" s="19">
        <v>1.1000000000000001</v>
      </c>
      <c r="C431" s="20">
        <v>141.88</v>
      </c>
      <c r="D431" s="20">
        <v>257.88</v>
      </c>
      <c r="E431" s="20">
        <v>73.680000000000007</v>
      </c>
      <c r="F431" s="19">
        <v>14.996395431</v>
      </c>
      <c r="G431" s="19">
        <v>0</v>
      </c>
      <c r="H431" s="19">
        <v>0</v>
      </c>
      <c r="I431" s="19">
        <v>0</v>
      </c>
      <c r="J431" s="20">
        <f t="shared" si="6"/>
        <v>399.76</v>
      </c>
      <c r="K431" s="19">
        <v>7055416</v>
      </c>
      <c r="L431" s="19" t="s">
        <v>1198</v>
      </c>
      <c r="M431" s="19" t="s">
        <v>479</v>
      </c>
      <c r="N431" s="19">
        <v>35940701</v>
      </c>
      <c r="O431" s="19" t="s">
        <v>121</v>
      </c>
      <c r="P431" s="19" t="s">
        <v>41</v>
      </c>
      <c r="Q431" s="19">
        <v>1700</v>
      </c>
      <c r="R431" s="19" t="s">
        <v>122</v>
      </c>
      <c r="S431" s="31" t="s">
        <v>60</v>
      </c>
      <c r="T431" s="19">
        <v>11356</v>
      </c>
      <c r="U431" s="22">
        <v>44960</v>
      </c>
      <c r="V431" s="22">
        <v>44959</v>
      </c>
      <c r="W431" s="19" t="s">
        <v>123</v>
      </c>
      <c r="X431" s="19" t="s">
        <v>124</v>
      </c>
      <c r="Y431" s="19" t="s">
        <v>75</v>
      </c>
      <c r="Z431" s="22">
        <v>44227</v>
      </c>
      <c r="AA431" s="22">
        <v>44302</v>
      </c>
      <c r="AB431" s="19" t="s">
        <v>124</v>
      </c>
      <c r="AC431" s="19" t="s">
        <v>125</v>
      </c>
      <c r="AD431" s="19" t="e">
        <f>- tires keep loosing air</f>
        <v>#NAME?</v>
      </c>
      <c r="AE431" s="19">
        <v>42</v>
      </c>
      <c r="AF431" s="19" t="s">
        <v>1199</v>
      </c>
      <c r="AG431" s="19" t="s">
        <v>51</v>
      </c>
      <c r="AH431" s="23" t="s">
        <v>52</v>
      </c>
      <c r="AI431" s="24">
        <v>4</v>
      </c>
      <c r="AJ431" s="25">
        <v>95.198491911600001</v>
      </c>
      <c r="AK431" s="25">
        <v>20.132565469199999</v>
      </c>
      <c r="AL431" s="25">
        <v>5.7543420636000002</v>
      </c>
      <c r="AM431" s="33" t="s">
        <v>2636</v>
      </c>
      <c r="AN431" s="38" t="s">
        <v>2642</v>
      </c>
    </row>
    <row r="432" spans="1:40" s="26" customFormat="1" x14ac:dyDescent="0.25">
      <c r="A432" s="19">
        <v>2022</v>
      </c>
      <c r="B432" s="19">
        <v>0.6</v>
      </c>
      <c r="C432" s="20">
        <v>35.47</v>
      </c>
      <c r="D432" s="20">
        <v>64.47</v>
      </c>
      <c r="E432" s="20">
        <v>18.420000000000002</v>
      </c>
      <c r="F432" s="19">
        <v>0</v>
      </c>
      <c r="G432" s="19">
        <v>0</v>
      </c>
      <c r="H432" s="19">
        <v>0</v>
      </c>
      <c r="I432" s="19">
        <v>0</v>
      </c>
      <c r="J432" s="21">
        <f t="shared" si="6"/>
        <v>99.94</v>
      </c>
      <c r="K432" s="19">
        <v>2944947</v>
      </c>
      <c r="L432" s="19" t="s">
        <v>2069</v>
      </c>
      <c r="M432" s="19">
        <v>4679</v>
      </c>
      <c r="N432" s="19" t="s">
        <v>2070</v>
      </c>
      <c r="O432" s="19" t="s">
        <v>288</v>
      </c>
      <c r="P432" s="19" t="s">
        <v>41</v>
      </c>
      <c r="Q432" s="19" t="s">
        <v>42</v>
      </c>
      <c r="R432" s="19" t="s">
        <v>278</v>
      </c>
      <c r="S432" s="31" t="s">
        <v>845</v>
      </c>
      <c r="T432" s="19">
        <v>11336</v>
      </c>
      <c r="U432" s="22">
        <v>45016</v>
      </c>
      <c r="V432" s="22">
        <v>45015</v>
      </c>
      <c r="W432" s="19" t="s">
        <v>130</v>
      </c>
      <c r="X432" s="19" t="s">
        <v>74</v>
      </c>
      <c r="Y432" s="19" t="s">
        <v>75</v>
      </c>
      <c r="Z432" s="22">
        <v>44621</v>
      </c>
      <c r="AA432" s="22">
        <v>44659</v>
      </c>
      <c r="AB432" s="19" t="s">
        <v>74</v>
      </c>
      <c r="AC432" s="19" t="s">
        <v>48</v>
      </c>
      <c r="AD432" s="19" t="s">
        <v>2071</v>
      </c>
      <c r="AE432" s="19">
        <v>42</v>
      </c>
      <c r="AF432" s="19" t="s">
        <v>2072</v>
      </c>
      <c r="AG432" s="19" t="s">
        <v>51</v>
      </c>
      <c r="AH432" s="23">
        <v>1</v>
      </c>
      <c r="AI432" s="24">
        <v>1</v>
      </c>
      <c r="AJ432" s="25">
        <v>95.28</v>
      </c>
      <c r="AK432" s="25">
        <v>77.95</v>
      </c>
      <c r="AL432" s="25">
        <v>31.96</v>
      </c>
      <c r="AM432" s="33" t="s">
        <v>2636</v>
      </c>
      <c r="AN432" s="27" t="s">
        <v>2638</v>
      </c>
    </row>
    <row r="433" spans="1:40" x14ac:dyDescent="0.25">
      <c r="A433" s="7">
        <v>2020</v>
      </c>
      <c r="B433" s="7">
        <v>0.4</v>
      </c>
      <c r="C433" s="8">
        <v>35.47</v>
      </c>
      <c r="D433" s="8">
        <v>64.47</v>
      </c>
      <c r="E433" s="8">
        <v>18.420000000000002</v>
      </c>
      <c r="F433" s="7">
        <v>0</v>
      </c>
      <c r="G433" s="7">
        <v>0</v>
      </c>
      <c r="H433" s="7">
        <v>0</v>
      </c>
      <c r="I433" s="7">
        <v>0</v>
      </c>
      <c r="J433" s="9">
        <f t="shared" si="6"/>
        <v>99.94</v>
      </c>
      <c r="K433" s="7">
        <v>10803035</v>
      </c>
      <c r="L433" s="7" t="s">
        <v>813</v>
      </c>
      <c r="M433" s="7">
        <v>7967</v>
      </c>
      <c r="N433" s="7" t="s">
        <v>814</v>
      </c>
      <c r="O433" s="7" t="s">
        <v>284</v>
      </c>
      <c r="P433" s="7" t="s">
        <v>277</v>
      </c>
      <c r="Q433" s="7" t="s">
        <v>42</v>
      </c>
      <c r="R433" s="7" t="s">
        <v>139</v>
      </c>
      <c r="S433" s="30" t="s">
        <v>60</v>
      </c>
      <c r="T433" s="7">
        <v>11322</v>
      </c>
      <c r="U433" s="10">
        <v>44998</v>
      </c>
      <c r="V433" s="10">
        <v>44979</v>
      </c>
      <c r="W433" s="7" t="s">
        <v>248</v>
      </c>
      <c r="X433" s="7" t="s">
        <v>74</v>
      </c>
      <c r="Y433" s="7" t="s">
        <v>75</v>
      </c>
      <c r="Z433" s="10">
        <v>44026</v>
      </c>
      <c r="AA433" s="10">
        <v>44181</v>
      </c>
      <c r="AB433" s="7" t="s">
        <v>74</v>
      </c>
      <c r="AC433" s="7" t="s">
        <v>48</v>
      </c>
      <c r="AD433" s="7" t="s">
        <v>815</v>
      </c>
      <c r="AE433" s="7">
        <v>42</v>
      </c>
      <c r="AF433" s="7" t="s">
        <v>816</v>
      </c>
      <c r="AG433" s="7" t="s">
        <v>51</v>
      </c>
      <c r="AH433" s="11" t="s">
        <v>52</v>
      </c>
      <c r="AI433" s="12">
        <v>1</v>
      </c>
      <c r="AJ433" s="13">
        <v>56.2</v>
      </c>
      <c r="AK433" s="13">
        <v>81.13</v>
      </c>
      <c r="AL433" s="13">
        <v>35.14</v>
      </c>
      <c r="AN433" s="38"/>
    </row>
    <row r="434" spans="1:40" x14ac:dyDescent="0.25">
      <c r="A434" s="7">
        <v>2021</v>
      </c>
      <c r="B434" s="7">
        <v>0.4</v>
      </c>
      <c r="C434" s="8">
        <v>35.47</v>
      </c>
      <c r="D434" s="8">
        <v>64.47</v>
      </c>
      <c r="E434" s="8">
        <v>18.420000000000002</v>
      </c>
      <c r="F434" s="7">
        <v>11.4552618534</v>
      </c>
      <c r="G434" s="7">
        <v>0</v>
      </c>
      <c r="H434" s="7">
        <v>0</v>
      </c>
      <c r="I434" s="7">
        <v>0</v>
      </c>
      <c r="J434" s="9">
        <f t="shared" si="6"/>
        <v>99.94</v>
      </c>
      <c r="K434" s="7">
        <v>7335085</v>
      </c>
      <c r="L434" s="7" t="s">
        <v>999</v>
      </c>
      <c r="M434" s="7" t="s">
        <v>1000</v>
      </c>
      <c r="N434" s="7" t="s">
        <v>1001</v>
      </c>
      <c r="O434" s="7" t="s">
        <v>385</v>
      </c>
      <c r="P434" s="7" t="s">
        <v>277</v>
      </c>
      <c r="Q434" s="7" t="s">
        <v>42</v>
      </c>
      <c r="R434" s="7" t="s">
        <v>139</v>
      </c>
      <c r="S434" s="30" t="s">
        <v>60</v>
      </c>
      <c r="T434" s="7">
        <v>11304</v>
      </c>
      <c r="U434" s="10">
        <v>44986</v>
      </c>
      <c r="V434" s="10">
        <v>44985</v>
      </c>
      <c r="W434" s="7" t="s">
        <v>123</v>
      </c>
      <c r="X434" s="7" t="s">
        <v>124</v>
      </c>
      <c r="Y434" s="7" t="s">
        <v>75</v>
      </c>
      <c r="Z434" s="10">
        <v>44160</v>
      </c>
      <c r="AA434" s="10">
        <v>44349</v>
      </c>
      <c r="AB434" s="7" t="s">
        <v>124</v>
      </c>
      <c r="AC434" s="7" t="s">
        <v>48</v>
      </c>
      <c r="AD434" s="7" t="s">
        <v>1002</v>
      </c>
      <c r="AE434" s="7">
        <v>68</v>
      </c>
      <c r="AF434" s="7" t="s">
        <v>1003</v>
      </c>
      <c r="AG434" s="7" t="s">
        <v>51</v>
      </c>
      <c r="AH434" s="11" t="s">
        <v>52</v>
      </c>
      <c r="AI434" s="12">
        <v>1</v>
      </c>
      <c r="AJ434" s="13">
        <v>37.876392124200002</v>
      </c>
      <c r="AK434" s="13">
        <v>50.216937371999997</v>
      </c>
      <c r="AL434" s="13">
        <v>14.347696392</v>
      </c>
      <c r="AN434" s="38"/>
    </row>
    <row r="435" spans="1:40" x14ac:dyDescent="0.25">
      <c r="A435" s="7">
        <v>2022</v>
      </c>
      <c r="B435" s="7">
        <v>1.4</v>
      </c>
      <c r="C435" s="8">
        <v>35.47</v>
      </c>
      <c r="D435" s="8">
        <v>64.47</v>
      </c>
      <c r="E435" s="8">
        <v>18.420000000000002</v>
      </c>
      <c r="F435" s="7">
        <v>0</v>
      </c>
      <c r="G435" s="7">
        <v>0</v>
      </c>
      <c r="H435" s="7">
        <v>0</v>
      </c>
      <c r="I435" s="7">
        <v>0</v>
      </c>
      <c r="J435" s="9">
        <f t="shared" si="6"/>
        <v>99.94</v>
      </c>
      <c r="K435" s="7">
        <v>2341420</v>
      </c>
      <c r="L435" s="7" t="s">
        <v>2471</v>
      </c>
      <c r="M435" s="7">
        <v>8950</v>
      </c>
      <c r="N435" s="7" t="s">
        <v>2472</v>
      </c>
      <c r="O435" s="7" t="s">
        <v>284</v>
      </c>
      <c r="P435" s="7" t="s">
        <v>277</v>
      </c>
      <c r="Q435" s="7" t="s">
        <v>42</v>
      </c>
      <c r="R435" s="7" t="s">
        <v>139</v>
      </c>
      <c r="S435" s="30" t="s">
        <v>60</v>
      </c>
      <c r="T435" s="7">
        <v>11297</v>
      </c>
      <c r="U435" s="10">
        <v>44959</v>
      </c>
      <c r="V435" s="10">
        <v>44958</v>
      </c>
      <c r="W435" s="7" t="s">
        <v>115</v>
      </c>
      <c r="X435" s="7" t="s">
        <v>74</v>
      </c>
      <c r="Y435" s="7" t="s">
        <v>75</v>
      </c>
      <c r="Z435" s="10">
        <v>44739</v>
      </c>
      <c r="AA435" s="10">
        <v>44757</v>
      </c>
      <c r="AB435" s="7" t="s">
        <v>74</v>
      </c>
      <c r="AC435" s="7" t="s">
        <v>48</v>
      </c>
      <c r="AD435" s="7" t="s">
        <v>2473</v>
      </c>
      <c r="AE435" s="7">
        <v>42</v>
      </c>
      <c r="AF435" s="7" t="s">
        <v>2474</v>
      </c>
      <c r="AG435" s="7" t="s">
        <v>51</v>
      </c>
      <c r="AH435" s="11">
        <v>1</v>
      </c>
      <c r="AI435" s="12">
        <v>1</v>
      </c>
      <c r="AJ435" s="13">
        <v>203</v>
      </c>
      <c r="AK435" s="13">
        <v>84.12</v>
      </c>
      <c r="AL435" s="13">
        <v>38.130000000000003</v>
      </c>
      <c r="AN435" s="38"/>
    </row>
    <row r="436" spans="1:40" s="26" customFormat="1" x14ac:dyDescent="0.25">
      <c r="A436" s="19">
        <v>2021</v>
      </c>
      <c r="B436" s="19">
        <v>0.4</v>
      </c>
      <c r="C436" s="20">
        <v>35.47</v>
      </c>
      <c r="D436" s="20">
        <v>64.47</v>
      </c>
      <c r="E436" s="20">
        <v>18.420000000000002</v>
      </c>
      <c r="F436" s="19">
        <v>14.538490227</v>
      </c>
      <c r="G436" s="19">
        <v>0</v>
      </c>
      <c r="H436" s="19">
        <v>0</v>
      </c>
      <c r="I436" s="19">
        <v>0</v>
      </c>
      <c r="J436" s="21">
        <f t="shared" si="6"/>
        <v>99.94</v>
      </c>
      <c r="K436" s="19">
        <v>7918114</v>
      </c>
      <c r="L436" s="19" t="s">
        <v>1304</v>
      </c>
      <c r="M436" s="19" t="s">
        <v>1305</v>
      </c>
      <c r="N436" s="19">
        <v>12918204</v>
      </c>
      <c r="O436" s="19" t="s">
        <v>415</v>
      </c>
      <c r="P436" s="19" t="s">
        <v>41</v>
      </c>
      <c r="Q436" s="19" t="s">
        <v>42</v>
      </c>
      <c r="R436" s="19" t="s">
        <v>278</v>
      </c>
      <c r="S436" s="31" t="s">
        <v>845</v>
      </c>
      <c r="T436" s="19">
        <v>11270</v>
      </c>
      <c r="U436" s="22">
        <v>45041</v>
      </c>
      <c r="V436" s="22">
        <v>45034</v>
      </c>
      <c r="W436" s="19" t="s">
        <v>318</v>
      </c>
      <c r="X436" s="19" t="s">
        <v>124</v>
      </c>
      <c r="Y436" s="19" t="s">
        <v>75</v>
      </c>
      <c r="Z436" s="22">
        <v>44251</v>
      </c>
      <c r="AA436" s="22">
        <v>44375</v>
      </c>
      <c r="AB436" s="19" t="s">
        <v>124</v>
      </c>
      <c r="AC436" s="19" t="s">
        <v>48</v>
      </c>
      <c r="AD436" s="19" t="s">
        <v>1306</v>
      </c>
      <c r="AE436" s="19">
        <v>42</v>
      </c>
      <c r="AF436" s="19" t="s">
        <v>1307</v>
      </c>
      <c r="AG436" s="19" t="s">
        <v>51</v>
      </c>
      <c r="AH436" s="23" t="s">
        <v>52</v>
      </c>
      <c r="AI436" s="24">
        <v>1</v>
      </c>
      <c r="AJ436" s="25">
        <v>46.881861136200001</v>
      </c>
      <c r="AK436" s="25">
        <v>50.216937371999997</v>
      </c>
      <c r="AL436" s="25">
        <v>14.347696392</v>
      </c>
      <c r="AM436" s="33" t="s">
        <v>2636</v>
      </c>
      <c r="AN436" s="27" t="s">
        <v>2638</v>
      </c>
    </row>
    <row r="437" spans="1:40" s="26" customFormat="1" x14ac:dyDescent="0.25">
      <c r="A437" s="19">
        <v>2021</v>
      </c>
      <c r="B437" s="19">
        <v>0.4</v>
      </c>
      <c r="C437" s="20">
        <v>35.47</v>
      </c>
      <c r="D437" s="20">
        <v>64.47</v>
      </c>
      <c r="E437" s="20">
        <v>18.420000000000002</v>
      </c>
      <c r="F437" s="19">
        <v>5.6169705024000001</v>
      </c>
      <c r="G437" s="19">
        <v>0</v>
      </c>
      <c r="H437" s="19">
        <v>0</v>
      </c>
      <c r="I437" s="19">
        <v>0</v>
      </c>
      <c r="J437" s="21">
        <f t="shared" si="6"/>
        <v>99.94</v>
      </c>
      <c r="K437" s="19">
        <v>7064867</v>
      </c>
      <c r="L437" s="19" t="s">
        <v>1117</v>
      </c>
      <c r="M437" s="19" t="s">
        <v>1118</v>
      </c>
      <c r="N437" s="19">
        <v>33246501</v>
      </c>
      <c r="O437" s="19" t="s">
        <v>121</v>
      </c>
      <c r="P437" s="19" t="s">
        <v>41</v>
      </c>
      <c r="Q437" s="19">
        <v>1700</v>
      </c>
      <c r="R437" s="19" t="s">
        <v>122</v>
      </c>
      <c r="S437" s="31" t="s">
        <v>845</v>
      </c>
      <c r="T437" s="19">
        <v>11269</v>
      </c>
      <c r="U437" s="22">
        <v>44963</v>
      </c>
      <c r="V437" s="22">
        <v>44960</v>
      </c>
      <c r="W437" s="19" t="s">
        <v>123</v>
      </c>
      <c r="X437" s="19" t="s">
        <v>124</v>
      </c>
      <c r="Y437" s="19" t="s">
        <v>75</v>
      </c>
      <c r="Z437" s="22">
        <v>44417</v>
      </c>
      <c r="AA437" s="22">
        <v>44453</v>
      </c>
      <c r="AB437" s="19" t="s">
        <v>124</v>
      </c>
      <c r="AC437" s="19" t="s">
        <v>125</v>
      </c>
      <c r="AD437" s="19" t="s">
        <v>1119</v>
      </c>
      <c r="AE437" s="19">
        <v>42</v>
      </c>
      <c r="AF437" s="19" t="s">
        <v>1120</v>
      </c>
      <c r="AG437" s="19" t="s">
        <v>51</v>
      </c>
      <c r="AH437" s="23" t="s">
        <v>52</v>
      </c>
      <c r="AI437" s="24">
        <v>1</v>
      </c>
      <c r="AJ437" s="25">
        <v>38.189294013599998</v>
      </c>
      <c r="AK437" s="25">
        <v>5.0293254905999998</v>
      </c>
      <c r="AL437" s="25">
        <v>1.4347696392</v>
      </c>
      <c r="AM437" s="33" t="s">
        <v>2636</v>
      </c>
      <c r="AN437" s="27" t="s">
        <v>2638</v>
      </c>
    </row>
    <row r="438" spans="1:40" s="26" customFormat="1" x14ac:dyDescent="0.25">
      <c r="A438" s="19">
        <v>2020</v>
      </c>
      <c r="B438" s="19">
        <v>0.7</v>
      </c>
      <c r="C438" s="20">
        <v>35.47</v>
      </c>
      <c r="D438" s="20">
        <v>64.47</v>
      </c>
      <c r="E438" s="20">
        <v>18.420000000000002</v>
      </c>
      <c r="F438" s="19">
        <v>6.8151557862000001</v>
      </c>
      <c r="G438" s="19">
        <v>0</v>
      </c>
      <c r="H438" s="19">
        <v>0</v>
      </c>
      <c r="I438" s="19">
        <v>0</v>
      </c>
      <c r="J438" s="21">
        <f t="shared" si="6"/>
        <v>99.94</v>
      </c>
      <c r="K438" s="19">
        <v>10693047</v>
      </c>
      <c r="L438" s="19" t="s">
        <v>321</v>
      </c>
      <c r="M438" s="19" t="s">
        <v>322</v>
      </c>
      <c r="N438" s="19" t="s">
        <v>323</v>
      </c>
      <c r="O438" s="19" t="s">
        <v>215</v>
      </c>
      <c r="P438" s="19" t="s">
        <v>45</v>
      </c>
      <c r="Q438" s="19" t="s">
        <v>42</v>
      </c>
      <c r="R438" s="19" t="s">
        <v>45</v>
      </c>
      <c r="S438" s="31" t="s">
        <v>243</v>
      </c>
      <c r="T438" s="19">
        <v>11236</v>
      </c>
      <c r="U438" s="22">
        <v>44985</v>
      </c>
      <c r="V438" s="22">
        <v>44904</v>
      </c>
      <c r="W438" s="19" t="s">
        <v>324</v>
      </c>
      <c r="X438" s="19" t="s">
        <v>124</v>
      </c>
      <c r="Y438" s="19" t="s">
        <v>75</v>
      </c>
      <c r="Z438" s="22">
        <v>44089</v>
      </c>
      <c r="AA438" s="22">
        <v>44151</v>
      </c>
      <c r="AB438" s="19" t="s">
        <v>124</v>
      </c>
      <c r="AC438" s="19" t="s">
        <v>48</v>
      </c>
      <c r="AD438" s="19" t="s">
        <v>325</v>
      </c>
      <c r="AE438" s="19">
        <v>42</v>
      </c>
      <c r="AF438" s="19" t="s">
        <v>326</v>
      </c>
      <c r="AG438" s="19" t="s">
        <v>51</v>
      </c>
      <c r="AH438" s="23" t="s">
        <v>52</v>
      </c>
      <c r="AI438" s="24">
        <v>1</v>
      </c>
      <c r="AJ438" s="25">
        <v>93.511874410199994</v>
      </c>
      <c r="AK438" s="25">
        <v>42.745450793400003</v>
      </c>
      <c r="AL438" s="25">
        <v>12.21080544</v>
      </c>
      <c r="AM438" s="33" t="s">
        <v>2636</v>
      </c>
      <c r="AN438" s="27" t="s">
        <v>2639</v>
      </c>
    </row>
    <row r="439" spans="1:40" s="26" customFormat="1" x14ac:dyDescent="0.25">
      <c r="A439" s="19">
        <v>2021</v>
      </c>
      <c r="B439" s="19">
        <v>0.4</v>
      </c>
      <c r="C439" s="20">
        <v>35.47</v>
      </c>
      <c r="D439" s="20">
        <v>64.47</v>
      </c>
      <c r="E439" s="20">
        <v>18.420000000000002</v>
      </c>
      <c r="F439" s="19">
        <v>0</v>
      </c>
      <c r="G439" s="19">
        <v>0</v>
      </c>
      <c r="H439" s="19">
        <v>0</v>
      </c>
      <c r="I439" s="19">
        <v>0</v>
      </c>
      <c r="J439" s="21">
        <f t="shared" si="6"/>
        <v>99.94</v>
      </c>
      <c r="K439" s="19">
        <v>7310336</v>
      </c>
      <c r="L439" s="19" t="s">
        <v>938</v>
      </c>
      <c r="M439" s="19">
        <v>1057</v>
      </c>
      <c r="N439" s="19" t="s">
        <v>939</v>
      </c>
      <c r="O439" s="19" t="s">
        <v>288</v>
      </c>
      <c r="P439" s="19" t="s">
        <v>41</v>
      </c>
      <c r="Q439" s="19" t="s">
        <v>42</v>
      </c>
      <c r="R439" s="19" t="s">
        <v>278</v>
      </c>
      <c r="S439" s="31" t="s">
        <v>842</v>
      </c>
      <c r="T439" s="19">
        <v>11218</v>
      </c>
      <c r="U439" s="22">
        <v>44985</v>
      </c>
      <c r="V439" s="22">
        <v>44844</v>
      </c>
      <c r="W439" s="19" t="s">
        <v>461</v>
      </c>
      <c r="X439" s="19" t="s">
        <v>74</v>
      </c>
      <c r="Y439" s="19" t="s">
        <v>75</v>
      </c>
      <c r="Z439" s="22">
        <v>44523</v>
      </c>
      <c r="AA439" s="22">
        <v>44573</v>
      </c>
      <c r="AB439" s="19" t="s">
        <v>74</v>
      </c>
      <c r="AC439" s="19" t="s">
        <v>48</v>
      </c>
      <c r="AD439" s="19" t="s">
        <v>940</v>
      </c>
      <c r="AE439" s="19">
        <v>42</v>
      </c>
      <c r="AF439" s="19" t="s">
        <v>941</v>
      </c>
      <c r="AG439" s="19" t="s">
        <v>51</v>
      </c>
      <c r="AH439" s="23">
        <v>1</v>
      </c>
      <c r="AI439" s="24">
        <v>1</v>
      </c>
      <c r="AJ439" s="25">
        <v>49.59</v>
      </c>
      <c r="AK439" s="25">
        <v>77.260000000000005</v>
      </c>
      <c r="AL439" s="25">
        <v>31.27</v>
      </c>
      <c r="AM439" s="33" t="s">
        <v>2636</v>
      </c>
      <c r="AN439" s="27" t="s">
        <v>2640</v>
      </c>
    </row>
    <row r="440" spans="1:40" x14ac:dyDescent="0.25">
      <c r="A440" s="7">
        <v>2022</v>
      </c>
      <c r="B440" s="7">
        <v>0.9</v>
      </c>
      <c r="C440" s="8">
        <v>35.47</v>
      </c>
      <c r="D440" s="8">
        <v>64.47</v>
      </c>
      <c r="E440" s="8">
        <v>18.420000000000002</v>
      </c>
      <c r="F440" s="7">
        <v>0</v>
      </c>
      <c r="G440" s="7">
        <v>0</v>
      </c>
      <c r="H440" s="7">
        <v>0</v>
      </c>
      <c r="I440" s="7">
        <v>0</v>
      </c>
      <c r="J440" s="9">
        <f t="shared" si="6"/>
        <v>99.94</v>
      </c>
      <c r="K440" s="7">
        <v>3163639</v>
      </c>
      <c r="L440" s="7" t="s">
        <v>1685</v>
      </c>
      <c r="M440" s="7">
        <v>17</v>
      </c>
      <c r="N440" s="7" t="s">
        <v>1686</v>
      </c>
      <c r="O440" s="7" t="s">
        <v>284</v>
      </c>
      <c r="P440" s="7" t="s">
        <v>277</v>
      </c>
      <c r="Q440" s="7" t="s">
        <v>42</v>
      </c>
      <c r="R440" s="7" t="s">
        <v>139</v>
      </c>
      <c r="S440" s="30" t="s">
        <v>60</v>
      </c>
      <c r="T440" s="7">
        <v>11125</v>
      </c>
      <c r="U440" s="10">
        <v>45041</v>
      </c>
      <c r="V440" s="10">
        <v>45041</v>
      </c>
      <c r="W440" s="7" t="s">
        <v>201</v>
      </c>
      <c r="X440" s="7" t="s">
        <v>74</v>
      </c>
      <c r="Y440" s="7" t="s">
        <v>75</v>
      </c>
      <c r="Z440" s="10">
        <v>44742</v>
      </c>
      <c r="AA440" s="10">
        <v>44790</v>
      </c>
      <c r="AB440" s="7" t="s">
        <v>74</v>
      </c>
      <c r="AC440" s="7" t="s">
        <v>48</v>
      </c>
      <c r="AD440" s="7" t="s">
        <v>1687</v>
      </c>
      <c r="AE440" s="7">
        <v>42</v>
      </c>
      <c r="AF440" s="7" t="s">
        <v>1688</v>
      </c>
      <c r="AG440" s="7" t="s">
        <v>51</v>
      </c>
      <c r="AH440" s="11">
        <v>1</v>
      </c>
      <c r="AI440" s="12">
        <v>1</v>
      </c>
      <c r="AJ440" s="13">
        <v>115.15</v>
      </c>
      <c r="AK440" s="13">
        <v>78.319999999999993</v>
      </c>
      <c r="AL440" s="13">
        <v>32.33</v>
      </c>
      <c r="AN440" s="38"/>
    </row>
    <row r="441" spans="1:40" x14ac:dyDescent="0.25">
      <c r="A441" s="7">
        <v>2020</v>
      </c>
      <c r="B441" s="7">
        <v>0.5</v>
      </c>
      <c r="C441" s="8">
        <v>35.47</v>
      </c>
      <c r="D441" s="8">
        <v>64.47</v>
      </c>
      <c r="E441" s="8">
        <v>18.420000000000002</v>
      </c>
      <c r="F441" s="7">
        <v>0</v>
      </c>
      <c r="G441" s="7">
        <v>0</v>
      </c>
      <c r="H441" s="7">
        <v>0</v>
      </c>
      <c r="I441" s="7">
        <v>0</v>
      </c>
      <c r="J441" s="9">
        <f t="shared" si="6"/>
        <v>99.94</v>
      </c>
      <c r="K441" s="7">
        <v>10569513</v>
      </c>
      <c r="L441" s="7" t="s">
        <v>574</v>
      </c>
      <c r="M441" s="7">
        <v>6727</v>
      </c>
      <c r="N441" s="7">
        <v>7156001</v>
      </c>
      <c r="O441" s="7" t="s">
        <v>288</v>
      </c>
      <c r="P441" s="7" t="s">
        <v>41</v>
      </c>
      <c r="Q441" s="7" t="s">
        <v>42</v>
      </c>
      <c r="R441" s="7" t="s">
        <v>278</v>
      </c>
      <c r="S441" s="30" t="s">
        <v>44</v>
      </c>
      <c r="T441" s="7">
        <v>11099</v>
      </c>
      <c r="U441" s="10">
        <v>44972</v>
      </c>
      <c r="V441" s="10">
        <v>44970</v>
      </c>
      <c r="W441" s="7" t="s">
        <v>398</v>
      </c>
      <c r="X441" s="7" t="s">
        <v>74</v>
      </c>
      <c r="Y441" s="7" t="s">
        <v>75</v>
      </c>
      <c r="Z441" s="10">
        <v>44032</v>
      </c>
      <c r="AA441" s="10">
        <v>44232</v>
      </c>
      <c r="AB441" s="7" t="s">
        <v>74</v>
      </c>
      <c r="AC441" s="7" t="s">
        <v>48</v>
      </c>
      <c r="AD441" s="7" t="s">
        <v>575</v>
      </c>
      <c r="AE441" s="7">
        <v>42</v>
      </c>
      <c r="AF441" s="7" t="s">
        <v>576</v>
      </c>
      <c r="AG441" s="7" t="s">
        <v>51</v>
      </c>
      <c r="AH441" s="11" t="s">
        <v>52</v>
      </c>
      <c r="AI441" s="12">
        <v>1</v>
      </c>
      <c r="AJ441" s="13">
        <v>69.2</v>
      </c>
      <c r="AK441" s="13">
        <v>80.48</v>
      </c>
      <c r="AL441" s="13">
        <v>34.49</v>
      </c>
    </row>
    <row r="442" spans="1:40" s="26" customFormat="1" x14ac:dyDescent="0.25">
      <c r="A442" s="19">
        <v>2022</v>
      </c>
      <c r="B442" s="19">
        <v>0.4</v>
      </c>
      <c r="C442" s="20">
        <v>35.47</v>
      </c>
      <c r="D442" s="20">
        <v>64.47</v>
      </c>
      <c r="E442" s="20">
        <v>18.420000000000002</v>
      </c>
      <c r="F442" s="19">
        <v>12.424494535199999</v>
      </c>
      <c r="G442" s="19">
        <v>0</v>
      </c>
      <c r="H442" s="19">
        <v>0</v>
      </c>
      <c r="I442" s="19">
        <v>0</v>
      </c>
      <c r="J442" s="21">
        <f t="shared" si="6"/>
        <v>99.94</v>
      </c>
      <c r="K442" s="19">
        <v>2540438</v>
      </c>
      <c r="L442" s="19" t="s">
        <v>2581</v>
      </c>
      <c r="M442" s="19" t="s">
        <v>2582</v>
      </c>
      <c r="N442" s="19">
        <v>66798601</v>
      </c>
      <c r="O442" s="19" t="s">
        <v>415</v>
      </c>
      <c r="P442" s="19" t="s">
        <v>41</v>
      </c>
      <c r="Q442" s="19" t="s">
        <v>42</v>
      </c>
      <c r="R442" s="19" t="s">
        <v>278</v>
      </c>
      <c r="S442" s="31" t="s">
        <v>845</v>
      </c>
      <c r="T442" s="19">
        <v>11048</v>
      </c>
      <c r="U442" s="22">
        <v>44979</v>
      </c>
      <c r="V442" s="22">
        <v>44979</v>
      </c>
      <c r="W442" s="19" t="s">
        <v>1534</v>
      </c>
      <c r="X442" s="19" t="s">
        <v>124</v>
      </c>
      <c r="Y442" s="19" t="s">
        <v>75</v>
      </c>
      <c r="Z442" s="22">
        <v>44600</v>
      </c>
      <c r="AA442" s="22">
        <v>44651</v>
      </c>
      <c r="AB442" s="19" t="s">
        <v>124</v>
      </c>
      <c r="AC442" s="19" t="s">
        <v>48</v>
      </c>
      <c r="AD442" s="19" t="s">
        <v>2583</v>
      </c>
      <c r="AE442" s="19">
        <v>42</v>
      </c>
      <c r="AF442" s="19" t="s">
        <v>2584</v>
      </c>
      <c r="AG442" s="19" t="s">
        <v>51</v>
      </c>
      <c r="AH442" s="23">
        <v>1</v>
      </c>
      <c r="AI442" s="24">
        <v>1</v>
      </c>
      <c r="AJ442" s="25">
        <v>32.602850524799997</v>
      </c>
      <c r="AK442" s="25">
        <v>50.216937371999997</v>
      </c>
      <c r="AL442" s="25">
        <v>14.347696392</v>
      </c>
      <c r="AM442" s="33" t="s">
        <v>2636</v>
      </c>
      <c r="AN442" s="27" t="s">
        <v>2638</v>
      </c>
    </row>
    <row r="443" spans="1:40" x14ac:dyDescent="0.25">
      <c r="A443" s="7">
        <v>2021</v>
      </c>
      <c r="B443" s="7">
        <v>0.5</v>
      </c>
      <c r="C443" s="8">
        <v>35.47</v>
      </c>
      <c r="D443" s="8">
        <v>64.47</v>
      </c>
      <c r="E443" s="8">
        <v>18.420000000000002</v>
      </c>
      <c r="F443" s="7">
        <v>7.0364766347999996</v>
      </c>
      <c r="G443" s="7">
        <v>0</v>
      </c>
      <c r="H443" s="7">
        <v>0</v>
      </c>
      <c r="I443" s="7">
        <v>0</v>
      </c>
      <c r="J443" s="9">
        <f t="shared" si="6"/>
        <v>99.94</v>
      </c>
      <c r="K443" s="7">
        <v>7467105</v>
      </c>
      <c r="L443" s="7" t="s">
        <v>952</v>
      </c>
      <c r="M443" s="7" t="s">
        <v>953</v>
      </c>
      <c r="N443" s="7">
        <v>72758904</v>
      </c>
      <c r="O443" s="7" t="s">
        <v>138</v>
      </c>
      <c r="P443" s="7" t="s">
        <v>45</v>
      </c>
      <c r="Q443" s="7" t="s">
        <v>42</v>
      </c>
      <c r="R443" s="7" t="s">
        <v>45</v>
      </c>
      <c r="S443" s="30" t="s">
        <v>101</v>
      </c>
      <c r="T443" s="7">
        <v>11047</v>
      </c>
      <c r="U443" s="10">
        <v>44998</v>
      </c>
      <c r="V443" s="10">
        <v>44995</v>
      </c>
      <c r="W443" s="7" t="s">
        <v>123</v>
      </c>
      <c r="X443" s="7" t="s">
        <v>124</v>
      </c>
      <c r="Y443" s="7" t="s">
        <v>75</v>
      </c>
      <c r="Z443" s="10">
        <v>44334</v>
      </c>
      <c r="AA443" s="10">
        <v>44397</v>
      </c>
      <c r="AB443" s="7" t="s">
        <v>124</v>
      </c>
      <c r="AC443" s="7" t="s">
        <v>125</v>
      </c>
      <c r="AD443" s="7" t="s">
        <v>954</v>
      </c>
      <c r="AE443" s="7">
        <v>42</v>
      </c>
      <c r="AF443" s="7" t="s">
        <v>955</v>
      </c>
      <c r="AG443" s="7" t="s">
        <v>51</v>
      </c>
      <c r="AH443" s="11" t="s">
        <v>52</v>
      </c>
      <c r="AI443" s="12">
        <v>1</v>
      </c>
      <c r="AJ443" s="13">
        <v>49.125596635800001</v>
      </c>
      <c r="AK443" s="13">
        <v>5.0140619837999996</v>
      </c>
      <c r="AL443" s="13">
        <v>1.4347696392</v>
      </c>
      <c r="AN443" s="38"/>
    </row>
    <row r="444" spans="1:40" x14ac:dyDescent="0.25">
      <c r="A444" s="7">
        <v>2022</v>
      </c>
      <c r="B444" s="7">
        <v>0.4</v>
      </c>
      <c r="C444" s="8">
        <v>35.47</v>
      </c>
      <c r="D444" s="8">
        <v>64.47</v>
      </c>
      <c r="E444" s="8">
        <v>18.420000000000002</v>
      </c>
      <c r="F444" s="7">
        <v>0</v>
      </c>
      <c r="G444" s="7">
        <v>0</v>
      </c>
      <c r="H444" s="7">
        <v>0</v>
      </c>
      <c r="I444" s="7">
        <v>0</v>
      </c>
      <c r="J444" s="9">
        <f t="shared" si="6"/>
        <v>99.94</v>
      </c>
      <c r="K444" s="7">
        <v>2829653</v>
      </c>
      <c r="L444" s="7" t="s">
        <v>1774</v>
      </c>
      <c r="M444" s="7">
        <v>7792</v>
      </c>
      <c r="N444" s="7" t="s">
        <v>1775</v>
      </c>
      <c r="O444" s="7" t="s">
        <v>284</v>
      </c>
      <c r="P444" s="7" t="s">
        <v>277</v>
      </c>
      <c r="Q444" s="7" t="s">
        <v>42</v>
      </c>
      <c r="R444" s="7" t="s">
        <v>139</v>
      </c>
      <c r="S444" s="30" t="s">
        <v>60</v>
      </c>
      <c r="T444" s="7">
        <v>11043</v>
      </c>
      <c r="U444" s="10">
        <v>45006</v>
      </c>
      <c r="V444" s="10">
        <v>45005</v>
      </c>
      <c r="W444" s="7" t="s">
        <v>361</v>
      </c>
      <c r="X444" s="7" t="s">
        <v>74</v>
      </c>
      <c r="Y444" s="7" t="s">
        <v>75</v>
      </c>
      <c r="Z444" s="10">
        <v>44553</v>
      </c>
      <c r="AA444" s="10">
        <v>44613</v>
      </c>
      <c r="AB444" s="7" t="s">
        <v>74</v>
      </c>
      <c r="AC444" s="7" t="s">
        <v>48</v>
      </c>
      <c r="AD444" s="7" t="s">
        <v>1776</v>
      </c>
      <c r="AE444" s="7">
        <v>42</v>
      </c>
      <c r="AF444" s="7" t="s">
        <v>1777</v>
      </c>
      <c r="AG444" s="7" t="s">
        <v>51</v>
      </c>
      <c r="AH444" s="11" t="s">
        <v>52</v>
      </c>
      <c r="AI444" s="12">
        <v>1</v>
      </c>
      <c r="AJ444" s="13">
        <v>90.04</v>
      </c>
      <c r="AK444" s="13">
        <v>102.79</v>
      </c>
      <c r="AL444" s="13">
        <v>56.8</v>
      </c>
      <c r="AN444" s="38"/>
    </row>
    <row r="445" spans="1:40" x14ac:dyDescent="0.25">
      <c r="A445" s="7">
        <v>2021</v>
      </c>
      <c r="B445" s="7">
        <v>0.7</v>
      </c>
      <c r="C445" s="8">
        <v>70.94</v>
      </c>
      <c r="D445" s="8">
        <v>128.94</v>
      </c>
      <c r="E445" s="8">
        <v>36.840000000000003</v>
      </c>
      <c r="F445" s="7">
        <v>0</v>
      </c>
      <c r="G445" s="7">
        <v>0</v>
      </c>
      <c r="H445" s="7">
        <v>0</v>
      </c>
      <c r="I445" s="7">
        <v>0</v>
      </c>
      <c r="J445" s="9">
        <f t="shared" si="6"/>
        <v>199.88</v>
      </c>
      <c r="K445" s="7">
        <v>7477834</v>
      </c>
      <c r="L445" s="7" t="s">
        <v>891</v>
      </c>
      <c r="M445" s="7">
        <v>6902</v>
      </c>
      <c r="N445" s="7" t="s">
        <v>892</v>
      </c>
      <c r="O445" s="7" t="s">
        <v>69</v>
      </c>
      <c r="P445" s="7" t="s">
        <v>70</v>
      </c>
      <c r="Q445" s="7" t="s">
        <v>42</v>
      </c>
      <c r="R445" s="7" t="s">
        <v>71</v>
      </c>
      <c r="S445" s="30" t="s">
        <v>94</v>
      </c>
      <c r="T445" s="7">
        <v>10960</v>
      </c>
      <c r="U445" s="10">
        <v>44999</v>
      </c>
      <c r="V445" s="10">
        <v>44986</v>
      </c>
      <c r="W445" s="7" t="s">
        <v>248</v>
      </c>
      <c r="X445" s="7" t="s">
        <v>74</v>
      </c>
      <c r="Y445" s="7" t="s">
        <v>75</v>
      </c>
      <c r="Z445" s="10">
        <v>44434</v>
      </c>
      <c r="AA445" s="10">
        <v>44450</v>
      </c>
      <c r="AB445" s="7" t="s">
        <v>74</v>
      </c>
      <c r="AC445" s="7" t="s">
        <v>48</v>
      </c>
      <c r="AD445" s="7" t="s">
        <v>893</v>
      </c>
      <c r="AE445" s="7">
        <v>42</v>
      </c>
      <c r="AF445" s="7" t="s">
        <v>894</v>
      </c>
      <c r="AG445" s="7" t="s">
        <v>51</v>
      </c>
      <c r="AH445" s="11" t="s">
        <v>52</v>
      </c>
      <c r="AI445" s="12">
        <v>2</v>
      </c>
      <c r="AJ445" s="13">
        <v>95.2</v>
      </c>
      <c r="AK445" s="13">
        <v>128.77000000000001</v>
      </c>
      <c r="AL445" s="13">
        <v>36.79</v>
      </c>
      <c r="AN445" s="38"/>
    </row>
    <row r="446" spans="1:40" s="26" customFormat="1" ht="60" x14ac:dyDescent="0.25">
      <c r="A446" s="19">
        <v>2021</v>
      </c>
      <c r="B446" s="19">
        <v>1.4</v>
      </c>
      <c r="C446" s="20">
        <v>106.41</v>
      </c>
      <c r="D446" s="20">
        <v>193.41</v>
      </c>
      <c r="E446" s="20">
        <v>55.26</v>
      </c>
      <c r="F446" s="19">
        <v>36.960581716199997</v>
      </c>
      <c r="G446" s="19">
        <v>0</v>
      </c>
      <c r="H446" s="19">
        <v>0</v>
      </c>
      <c r="I446" s="19">
        <v>0</v>
      </c>
      <c r="J446" s="21">
        <f t="shared" si="6"/>
        <v>299.82</v>
      </c>
      <c r="K446" s="19">
        <v>7079329</v>
      </c>
      <c r="L446" s="19" t="s">
        <v>1133</v>
      </c>
      <c r="M446" s="19" t="s">
        <v>1118</v>
      </c>
      <c r="N446" s="19">
        <v>33251302</v>
      </c>
      <c r="O446" s="19" t="s">
        <v>415</v>
      </c>
      <c r="P446" s="19" t="s">
        <v>41</v>
      </c>
      <c r="Q446" s="19" t="s">
        <v>42</v>
      </c>
      <c r="R446" s="19" t="s">
        <v>278</v>
      </c>
      <c r="S446" s="31" t="s">
        <v>44</v>
      </c>
      <c r="T446" s="19">
        <v>10906</v>
      </c>
      <c r="U446" s="22">
        <v>44964</v>
      </c>
      <c r="V446" s="22">
        <v>44963</v>
      </c>
      <c r="W446" s="19" t="s">
        <v>123</v>
      </c>
      <c r="X446" s="19" t="s">
        <v>124</v>
      </c>
      <c r="Y446" s="19" t="s">
        <v>75</v>
      </c>
      <c r="Z446" s="22">
        <v>44333</v>
      </c>
      <c r="AA446" s="22">
        <v>44417</v>
      </c>
      <c r="AB446" s="19" t="s">
        <v>124</v>
      </c>
      <c r="AC446" s="19" t="s">
        <v>48</v>
      </c>
      <c r="AD446" s="19" t="s">
        <v>1134</v>
      </c>
      <c r="AE446" s="19">
        <v>42</v>
      </c>
      <c r="AF446" s="19" t="s">
        <v>1135</v>
      </c>
      <c r="AG446" s="19" t="s">
        <v>51</v>
      </c>
      <c r="AH446" s="23" t="s">
        <v>52</v>
      </c>
      <c r="AI446" s="24">
        <v>3</v>
      </c>
      <c r="AJ446" s="25">
        <v>133.67016080100001</v>
      </c>
      <c r="AK446" s="25">
        <v>150.650812116</v>
      </c>
      <c r="AL446" s="25">
        <v>43.043089176000002</v>
      </c>
      <c r="AM446" s="33" t="s">
        <v>2636</v>
      </c>
      <c r="AN446" s="38" t="s">
        <v>2666</v>
      </c>
    </row>
    <row r="447" spans="1:40" s="26" customFormat="1" x14ac:dyDescent="0.25">
      <c r="A447" s="19">
        <v>2021</v>
      </c>
      <c r="B447" s="19">
        <v>0.7</v>
      </c>
      <c r="C447" s="20">
        <v>35.47</v>
      </c>
      <c r="D447" s="20">
        <v>64.47</v>
      </c>
      <c r="E447" s="20">
        <v>18.420000000000002</v>
      </c>
      <c r="F447" s="19">
        <v>5.15</v>
      </c>
      <c r="G447" s="19">
        <v>0</v>
      </c>
      <c r="H447" s="19">
        <v>0</v>
      </c>
      <c r="I447" s="19">
        <v>0</v>
      </c>
      <c r="J447" s="21">
        <f t="shared" si="6"/>
        <v>99.94</v>
      </c>
      <c r="K447" s="19">
        <v>7226919</v>
      </c>
      <c r="L447" s="19" t="s">
        <v>1218</v>
      </c>
      <c r="M447" s="19" t="s">
        <v>1219</v>
      </c>
      <c r="N447" s="19" t="s">
        <v>1220</v>
      </c>
      <c r="O447" s="19" t="s">
        <v>288</v>
      </c>
      <c r="P447" s="19" t="s">
        <v>41</v>
      </c>
      <c r="Q447" s="19" t="s">
        <v>42</v>
      </c>
      <c r="R447" s="19" t="s">
        <v>278</v>
      </c>
      <c r="S447" s="31" t="s">
        <v>845</v>
      </c>
      <c r="T447" s="19">
        <v>10889</v>
      </c>
      <c r="U447" s="22">
        <v>44978</v>
      </c>
      <c r="V447" s="22">
        <v>44973</v>
      </c>
      <c r="W447" s="19" t="s">
        <v>948</v>
      </c>
      <c r="X447" s="19" t="s">
        <v>949</v>
      </c>
      <c r="Y447" s="19" t="s">
        <v>47</v>
      </c>
      <c r="Z447" s="22">
        <v>44351</v>
      </c>
      <c r="AA447" s="22">
        <v>44559</v>
      </c>
      <c r="AB447" s="19" t="s">
        <v>949</v>
      </c>
      <c r="AC447" s="19" t="s">
        <v>48</v>
      </c>
      <c r="AD447" s="19" t="s">
        <v>1221</v>
      </c>
      <c r="AE447" s="19">
        <v>42</v>
      </c>
      <c r="AF447" s="19" t="s">
        <v>1222</v>
      </c>
      <c r="AG447" s="19" t="s">
        <v>51</v>
      </c>
      <c r="AH447" s="23" t="s">
        <v>52</v>
      </c>
      <c r="AI447" s="24">
        <v>1</v>
      </c>
      <c r="AJ447" s="25">
        <v>64.959999999999994</v>
      </c>
      <c r="AK447" s="25">
        <v>33.090000000000003</v>
      </c>
      <c r="AL447" s="25">
        <v>10.88</v>
      </c>
      <c r="AM447" s="33" t="s">
        <v>2636</v>
      </c>
      <c r="AN447" s="27" t="s">
        <v>2638</v>
      </c>
    </row>
    <row r="448" spans="1:40" x14ac:dyDescent="0.25">
      <c r="A448" s="7">
        <v>2021</v>
      </c>
      <c r="B448" s="7">
        <v>0.5</v>
      </c>
      <c r="C448" s="8">
        <v>35.47</v>
      </c>
      <c r="D448" s="8">
        <v>64.47</v>
      </c>
      <c r="E448" s="8">
        <v>18.420000000000002</v>
      </c>
      <c r="F448" s="7">
        <v>12.9391038294</v>
      </c>
      <c r="G448" s="7">
        <v>0</v>
      </c>
      <c r="H448" s="7">
        <v>0</v>
      </c>
      <c r="I448" s="7">
        <v>0</v>
      </c>
      <c r="J448" s="9">
        <f t="shared" si="6"/>
        <v>99.94</v>
      </c>
      <c r="K448" s="7">
        <v>7928728</v>
      </c>
      <c r="L448" s="7" t="s">
        <v>1084</v>
      </c>
      <c r="M448" s="7">
        <v>58310</v>
      </c>
      <c r="N448" s="7" t="s">
        <v>1085</v>
      </c>
      <c r="O448" s="7" t="s">
        <v>1086</v>
      </c>
      <c r="P448" s="7" t="s">
        <v>1087</v>
      </c>
      <c r="Q448" s="7" t="s">
        <v>42</v>
      </c>
      <c r="R448" s="7" t="s">
        <v>278</v>
      </c>
      <c r="S448" s="30" t="s">
        <v>72</v>
      </c>
      <c r="T448" s="7">
        <v>10798</v>
      </c>
      <c r="U448" s="10">
        <v>45042</v>
      </c>
      <c r="V448" s="10">
        <v>45036</v>
      </c>
      <c r="W448" s="7" t="s">
        <v>80</v>
      </c>
      <c r="X448" s="7" t="s">
        <v>81</v>
      </c>
      <c r="Y448" s="7" t="s">
        <v>80</v>
      </c>
      <c r="Z448" s="10">
        <v>44460</v>
      </c>
      <c r="AA448" s="10">
        <v>44671</v>
      </c>
      <c r="AB448" s="7" t="s">
        <v>81</v>
      </c>
      <c r="AC448" s="7" t="s">
        <v>48</v>
      </c>
      <c r="AD448" s="7" t="s">
        <v>1088</v>
      </c>
      <c r="AE448" s="7">
        <v>42</v>
      </c>
      <c r="AF448" s="7" t="s">
        <v>1089</v>
      </c>
      <c r="AG448" s="7"/>
      <c r="AH448" s="11" t="s">
        <v>45</v>
      </c>
      <c r="AI448" s="12">
        <v>1</v>
      </c>
      <c r="AJ448" s="13">
        <v>25.693216499999998</v>
      </c>
      <c r="AK448" s="13">
        <v>51.462778557599997</v>
      </c>
      <c r="AL448" s="13">
        <v>0</v>
      </c>
      <c r="AN448" s="38"/>
    </row>
    <row r="449" spans="1:40" x14ac:dyDescent="0.25">
      <c r="A449" s="7">
        <v>2022</v>
      </c>
      <c r="B449" s="7">
        <v>0</v>
      </c>
      <c r="C449" s="8">
        <v>35.47</v>
      </c>
      <c r="D449" s="8">
        <v>64.47</v>
      </c>
      <c r="E449" s="8">
        <v>18.420000000000002</v>
      </c>
      <c r="F449" s="7">
        <v>0</v>
      </c>
      <c r="G449" s="7">
        <v>0</v>
      </c>
      <c r="H449" s="7">
        <v>0</v>
      </c>
      <c r="I449" s="7">
        <v>0</v>
      </c>
      <c r="J449" s="9">
        <f t="shared" si="6"/>
        <v>99.94</v>
      </c>
      <c r="K449" s="7">
        <v>3164648</v>
      </c>
      <c r="L449" s="7" t="s">
        <v>1957</v>
      </c>
      <c r="M449" s="7">
        <v>4921</v>
      </c>
      <c r="N449" s="7">
        <v>83084504</v>
      </c>
      <c r="O449" s="7" t="s">
        <v>288</v>
      </c>
      <c r="P449" s="7" t="s">
        <v>41</v>
      </c>
      <c r="Q449" s="7" t="s">
        <v>42</v>
      </c>
      <c r="R449" s="7" t="s">
        <v>278</v>
      </c>
      <c r="S449" s="30" t="s">
        <v>44</v>
      </c>
      <c r="T449" s="7">
        <v>10751</v>
      </c>
      <c r="U449" s="10">
        <v>45041</v>
      </c>
      <c r="V449" s="10">
        <v>45035</v>
      </c>
      <c r="W449" s="7" t="s">
        <v>130</v>
      </c>
      <c r="X449" s="7" t="s">
        <v>74</v>
      </c>
      <c r="Y449" s="7" t="s">
        <v>75</v>
      </c>
      <c r="Z449" s="10">
        <v>44784</v>
      </c>
      <c r="AA449" s="10">
        <v>44799</v>
      </c>
      <c r="AB449" s="7" t="s">
        <v>74</v>
      </c>
      <c r="AC449" s="7" t="s">
        <v>48</v>
      </c>
      <c r="AD449" s="7" t="s">
        <v>1958</v>
      </c>
      <c r="AE449" s="7">
        <v>42</v>
      </c>
      <c r="AF449" s="7" t="s">
        <v>1959</v>
      </c>
      <c r="AG449" s="7" t="s">
        <v>51</v>
      </c>
      <c r="AH449" s="11">
        <v>1</v>
      </c>
      <c r="AI449" s="12">
        <v>1</v>
      </c>
      <c r="AJ449" s="13">
        <v>0</v>
      </c>
      <c r="AK449" s="13">
        <v>86.88</v>
      </c>
      <c r="AL449" s="13">
        <v>40.89</v>
      </c>
    </row>
    <row r="450" spans="1:40" x14ac:dyDescent="0.25">
      <c r="A450" s="7">
        <v>2022</v>
      </c>
      <c r="B450" s="7">
        <v>0.9</v>
      </c>
      <c r="C450" s="8">
        <v>35.47</v>
      </c>
      <c r="D450" s="8">
        <v>64.47</v>
      </c>
      <c r="E450" s="8">
        <v>18.420000000000002</v>
      </c>
      <c r="F450" s="7">
        <v>29.7</v>
      </c>
      <c r="G450" s="7">
        <v>0</v>
      </c>
      <c r="H450" s="7">
        <v>0</v>
      </c>
      <c r="I450" s="7">
        <v>0</v>
      </c>
      <c r="J450" s="9">
        <f t="shared" ref="J450:J513" si="7">SUM(C450+D450)</f>
        <v>99.94</v>
      </c>
      <c r="K450" s="7">
        <v>2760690</v>
      </c>
      <c r="L450" s="7" t="s">
        <v>2608</v>
      </c>
      <c r="M450" s="7">
        <v>8680</v>
      </c>
      <c r="N450" s="7" t="s">
        <v>2609</v>
      </c>
      <c r="O450" s="7" t="s">
        <v>284</v>
      </c>
      <c r="P450" s="7" t="s">
        <v>277</v>
      </c>
      <c r="Q450" s="7" t="s">
        <v>42</v>
      </c>
      <c r="R450" s="7" t="s">
        <v>139</v>
      </c>
      <c r="S450" s="30" t="s">
        <v>60</v>
      </c>
      <c r="T450" s="7">
        <v>10732</v>
      </c>
      <c r="U450" s="10">
        <v>44999</v>
      </c>
      <c r="V450" s="10">
        <v>44998</v>
      </c>
      <c r="W450" s="7" t="s">
        <v>73</v>
      </c>
      <c r="X450" s="7" t="s">
        <v>74</v>
      </c>
      <c r="Y450" s="7" t="s">
        <v>75</v>
      </c>
      <c r="Z450" s="10">
        <v>44545</v>
      </c>
      <c r="AA450" s="10">
        <v>44603</v>
      </c>
      <c r="AB450" s="7" t="s">
        <v>74</v>
      </c>
      <c r="AC450" s="7" t="s">
        <v>48</v>
      </c>
      <c r="AD450" s="7" t="s">
        <v>2610</v>
      </c>
      <c r="AE450" s="7">
        <v>42</v>
      </c>
      <c r="AF450" s="7" t="s">
        <v>2611</v>
      </c>
      <c r="AG450" s="7" t="s">
        <v>51</v>
      </c>
      <c r="AH450" s="11" t="s">
        <v>52</v>
      </c>
      <c r="AI450" s="12">
        <v>1</v>
      </c>
      <c r="AJ450" s="13">
        <v>143.1</v>
      </c>
      <c r="AK450" s="13">
        <v>77.17</v>
      </c>
      <c r="AL450" s="13">
        <v>31.18</v>
      </c>
      <c r="AN450" s="38"/>
    </row>
    <row r="451" spans="1:40" s="26" customFormat="1" x14ac:dyDescent="0.25">
      <c r="A451" s="19">
        <v>2022</v>
      </c>
      <c r="B451" s="19">
        <v>0.4</v>
      </c>
      <c r="C451" s="20">
        <v>35.47</v>
      </c>
      <c r="D451" s="20">
        <v>64.47</v>
      </c>
      <c r="E451" s="20">
        <v>18.420000000000002</v>
      </c>
      <c r="F451" s="19">
        <v>13.447149490799999</v>
      </c>
      <c r="G451" s="19">
        <v>0</v>
      </c>
      <c r="H451" s="19">
        <v>0</v>
      </c>
      <c r="I451" s="19">
        <v>0</v>
      </c>
      <c r="J451" s="21">
        <f t="shared" si="7"/>
        <v>99.94</v>
      </c>
      <c r="K451" s="19">
        <v>3141288</v>
      </c>
      <c r="L451" s="19" t="s">
        <v>2590</v>
      </c>
      <c r="M451" s="19" t="s">
        <v>1346</v>
      </c>
      <c r="N451" s="19">
        <v>11744307</v>
      </c>
      <c r="O451" s="19" t="s">
        <v>415</v>
      </c>
      <c r="P451" s="19" t="s">
        <v>41</v>
      </c>
      <c r="Q451" s="19" t="s">
        <v>42</v>
      </c>
      <c r="R451" s="19" t="s">
        <v>278</v>
      </c>
      <c r="S451" s="31" t="s">
        <v>842</v>
      </c>
      <c r="T451" s="19">
        <v>10718</v>
      </c>
      <c r="U451" s="22">
        <v>45037</v>
      </c>
      <c r="V451" s="22">
        <v>45036</v>
      </c>
      <c r="W451" s="19" t="s">
        <v>318</v>
      </c>
      <c r="X451" s="19" t="s">
        <v>124</v>
      </c>
      <c r="Y451" s="19" t="s">
        <v>75</v>
      </c>
      <c r="Z451" s="22">
        <v>44702</v>
      </c>
      <c r="AA451" s="22">
        <v>44767</v>
      </c>
      <c r="AB451" s="19" t="s">
        <v>124</v>
      </c>
      <c r="AC451" s="19" t="s">
        <v>48</v>
      </c>
      <c r="AD451" s="19" t="s">
        <v>2591</v>
      </c>
      <c r="AE451" s="19">
        <v>28</v>
      </c>
      <c r="AF451" s="19" t="s">
        <v>2592</v>
      </c>
      <c r="AG451" s="19" t="s">
        <v>51</v>
      </c>
      <c r="AH451" s="23">
        <v>1</v>
      </c>
      <c r="AI451" s="24">
        <v>1</v>
      </c>
      <c r="AJ451" s="25">
        <v>39.585904885799998</v>
      </c>
      <c r="AK451" s="25">
        <v>50.216937371999997</v>
      </c>
      <c r="AL451" s="25">
        <v>14.347696392</v>
      </c>
      <c r="AM451" s="33" t="s">
        <v>2636</v>
      </c>
      <c r="AN451" s="27" t="s">
        <v>2640</v>
      </c>
    </row>
    <row r="452" spans="1:40" s="26" customFormat="1" x14ac:dyDescent="0.25">
      <c r="A452" s="19">
        <v>2021</v>
      </c>
      <c r="B452" s="19">
        <v>0.7</v>
      </c>
      <c r="C452" s="20">
        <v>35.47</v>
      </c>
      <c r="D452" s="20">
        <v>64.47</v>
      </c>
      <c r="E452" s="20">
        <v>18.420000000000002</v>
      </c>
      <c r="F452" s="19">
        <v>0</v>
      </c>
      <c r="G452" s="19">
        <v>0</v>
      </c>
      <c r="H452" s="19">
        <v>0</v>
      </c>
      <c r="I452" s="19">
        <v>0</v>
      </c>
      <c r="J452" s="21">
        <f t="shared" si="7"/>
        <v>99.94</v>
      </c>
      <c r="K452" s="19">
        <v>7072517</v>
      </c>
      <c r="L452" s="19" t="s">
        <v>840</v>
      </c>
      <c r="M452" s="19">
        <v>7592</v>
      </c>
      <c r="N452" s="19" t="s">
        <v>841</v>
      </c>
      <c r="O452" s="19" t="s">
        <v>288</v>
      </c>
      <c r="P452" s="19" t="s">
        <v>41</v>
      </c>
      <c r="Q452" s="19" t="s">
        <v>42</v>
      </c>
      <c r="R452" s="19" t="s">
        <v>278</v>
      </c>
      <c r="S452" s="31" t="s">
        <v>842</v>
      </c>
      <c r="T452" s="19">
        <v>10457</v>
      </c>
      <c r="U452" s="22">
        <v>44963</v>
      </c>
      <c r="V452" s="22">
        <v>44956</v>
      </c>
      <c r="W452" s="19" t="s">
        <v>389</v>
      </c>
      <c r="X452" s="19" t="s">
        <v>74</v>
      </c>
      <c r="Y452" s="19" t="s">
        <v>75</v>
      </c>
      <c r="Z452" s="22">
        <v>44469</v>
      </c>
      <c r="AA452" s="22">
        <v>44557</v>
      </c>
      <c r="AB452" s="19" t="s">
        <v>74</v>
      </c>
      <c r="AC452" s="19" t="s">
        <v>48</v>
      </c>
      <c r="AD452" s="19" t="s">
        <v>231</v>
      </c>
      <c r="AE452" s="19">
        <v>42</v>
      </c>
      <c r="AF452" s="19" t="s">
        <v>843</v>
      </c>
      <c r="AG452" s="19" t="s">
        <v>51</v>
      </c>
      <c r="AH452" s="23" t="s">
        <v>52</v>
      </c>
      <c r="AI452" s="24">
        <v>1</v>
      </c>
      <c r="AJ452" s="25">
        <v>85.47</v>
      </c>
      <c r="AK452" s="25">
        <v>78.37</v>
      </c>
      <c r="AL452" s="25">
        <v>32.380000000000003</v>
      </c>
      <c r="AM452" s="33" t="s">
        <v>2636</v>
      </c>
      <c r="AN452" s="27" t="s">
        <v>2640</v>
      </c>
    </row>
    <row r="453" spans="1:40" x14ac:dyDescent="0.25">
      <c r="A453" s="7">
        <v>2021</v>
      </c>
      <c r="B453" s="7">
        <v>0.4</v>
      </c>
      <c r="C453" s="8">
        <v>35.47</v>
      </c>
      <c r="D453" s="8">
        <v>64.47</v>
      </c>
      <c r="E453" s="8">
        <v>18.420000000000002</v>
      </c>
      <c r="F453" s="7">
        <v>0</v>
      </c>
      <c r="G453" s="7">
        <v>0</v>
      </c>
      <c r="H453" s="7">
        <v>0</v>
      </c>
      <c r="I453" s="7">
        <v>0</v>
      </c>
      <c r="J453" s="9">
        <f t="shared" si="7"/>
        <v>99.94</v>
      </c>
      <c r="K453" s="7">
        <v>7936116</v>
      </c>
      <c r="L453" s="7" t="s">
        <v>1298</v>
      </c>
      <c r="M453" s="7">
        <v>1336</v>
      </c>
      <c r="N453" s="7">
        <v>35880303</v>
      </c>
      <c r="O453" s="7" t="s">
        <v>284</v>
      </c>
      <c r="P453" s="7" t="s">
        <v>277</v>
      </c>
      <c r="Q453" s="7" t="s">
        <v>42</v>
      </c>
      <c r="R453" s="7" t="s">
        <v>139</v>
      </c>
      <c r="S453" s="30" t="s">
        <v>60</v>
      </c>
      <c r="T453" s="7">
        <v>10449</v>
      </c>
      <c r="U453" s="10">
        <v>45042</v>
      </c>
      <c r="V453" s="10">
        <v>45042</v>
      </c>
      <c r="W453" s="7" t="s">
        <v>95</v>
      </c>
      <c r="X453" s="7" t="s">
        <v>74</v>
      </c>
      <c r="Y453" s="7" t="s">
        <v>75</v>
      </c>
      <c r="Z453" s="10">
        <v>44504</v>
      </c>
      <c r="AA453" s="10">
        <v>44518</v>
      </c>
      <c r="AB453" s="7" t="s">
        <v>74</v>
      </c>
      <c r="AC453" s="7" t="s">
        <v>48</v>
      </c>
      <c r="AD453" s="7" t="s">
        <v>1299</v>
      </c>
      <c r="AE453" s="7">
        <v>42</v>
      </c>
      <c r="AF453" s="7" t="s">
        <v>1300</v>
      </c>
      <c r="AG453" s="7" t="s">
        <v>51</v>
      </c>
      <c r="AH453" s="11" t="s">
        <v>52</v>
      </c>
      <c r="AI453" s="12">
        <v>1</v>
      </c>
      <c r="AJ453" s="13">
        <v>54</v>
      </c>
      <c r="AK453" s="13">
        <v>79.47</v>
      </c>
      <c r="AL453" s="13">
        <v>33.479999999999997</v>
      </c>
      <c r="AN453" s="38"/>
    </row>
    <row r="454" spans="1:40" s="26" customFormat="1" x14ac:dyDescent="0.25">
      <c r="A454" s="19">
        <v>2022</v>
      </c>
      <c r="B454" s="19">
        <v>0.4</v>
      </c>
      <c r="C454" s="20">
        <v>35.47</v>
      </c>
      <c r="D454" s="20">
        <v>64.47</v>
      </c>
      <c r="E454" s="20">
        <v>18.420000000000002</v>
      </c>
      <c r="F454" s="19">
        <v>11.7452684826</v>
      </c>
      <c r="G454" s="19">
        <v>0</v>
      </c>
      <c r="H454" s="19">
        <v>0</v>
      </c>
      <c r="I454" s="19">
        <v>0</v>
      </c>
      <c r="J454" s="21">
        <f t="shared" si="7"/>
        <v>99.94</v>
      </c>
      <c r="K454" s="19">
        <v>2495191</v>
      </c>
      <c r="L454" s="19" t="s">
        <v>2445</v>
      </c>
      <c r="M454" s="19" t="s">
        <v>2446</v>
      </c>
      <c r="N454" s="19">
        <v>4693801</v>
      </c>
      <c r="O454" s="19" t="s">
        <v>415</v>
      </c>
      <c r="P454" s="19" t="s">
        <v>41</v>
      </c>
      <c r="Q454" s="19" t="s">
        <v>42</v>
      </c>
      <c r="R454" s="19" t="s">
        <v>278</v>
      </c>
      <c r="S454" s="31" t="s">
        <v>842</v>
      </c>
      <c r="T454" s="19">
        <v>10431</v>
      </c>
      <c r="U454" s="22">
        <v>44974</v>
      </c>
      <c r="V454" s="22">
        <v>44966</v>
      </c>
      <c r="W454" s="19" t="s">
        <v>123</v>
      </c>
      <c r="X454" s="19" t="s">
        <v>124</v>
      </c>
      <c r="Y454" s="19" t="s">
        <v>75</v>
      </c>
      <c r="Z454" s="22">
        <v>44616</v>
      </c>
      <c r="AA454" s="22">
        <v>44686</v>
      </c>
      <c r="AB454" s="19" t="s">
        <v>124</v>
      </c>
      <c r="AC454" s="19" t="s">
        <v>48</v>
      </c>
      <c r="AD454" s="19" t="s">
        <v>2447</v>
      </c>
      <c r="AE454" s="19">
        <v>42</v>
      </c>
      <c r="AF454" s="19" t="s">
        <v>2448</v>
      </c>
      <c r="AG454" s="19" t="s">
        <v>51</v>
      </c>
      <c r="AH454" s="23">
        <v>1</v>
      </c>
      <c r="AI454" s="24">
        <v>1</v>
      </c>
      <c r="AJ454" s="25">
        <v>40.104864116999998</v>
      </c>
      <c r="AK454" s="25">
        <v>50.216937371999997</v>
      </c>
      <c r="AL454" s="25">
        <v>14.347696392</v>
      </c>
      <c r="AM454" s="33" t="s">
        <v>2636</v>
      </c>
      <c r="AN454" s="27" t="s">
        <v>2640</v>
      </c>
    </row>
    <row r="455" spans="1:40" x14ac:dyDescent="0.25">
      <c r="A455" s="7">
        <v>2021</v>
      </c>
      <c r="B455" s="7">
        <v>0.5</v>
      </c>
      <c r="C455" s="8">
        <v>35.47</v>
      </c>
      <c r="D455" s="8">
        <v>64.47</v>
      </c>
      <c r="E455" s="8">
        <v>18.420000000000002</v>
      </c>
      <c r="F455" s="7">
        <v>8.4038840712000002</v>
      </c>
      <c r="G455" s="7">
        <v>0</v>
      </c>
      <c r="H455" s="7">
        <v>0</v>
      </c>
      <c r="I455" s="7">
        <v>0</v>
      </c>
      <c r="J455" s="9">
        <f t="shared" si="7"/>
        <v>99.94</v>
      </c>
      <c r="K455" s="7">
        <v>7798669</v>
      </c>
      <c r="L455" s="7" t="s">
        <v>1556</v>
      </c>
      <c r="M455" s="7">
        <v>38100</v>
      </c>
      <c r="N455" s="7" t="s">
        <v>1557</v>
      </c>
      <c r="O455" s="7" t="s">
        <v>40</v>
      </c>
      <c r="P455" s="7" t="s">
        <v>41</v>
      </c>
      <c r="Q455" s="7" t="s">
        <v>42</v>
      </c>
      <c r="R455" s="7" t="s">
        <v>43</v>
      </c>
      <c r="S455" s="30" t="s">
        <v>72</v>
      </c>
      <c r="T455" s="7">
        <v>10353</v>
      </c>
      <c r="U455" s="10">
        <v>45029</v>
      </c>
      <c r="V455" s="10">
        <v>45028</v>
      </c>
      <c r="W455" s="7" t="s">
        <v>80</v>
      </c>
      <c r="X455" s="7" t="s">
        <v>81</v>
      </c>
      <c r="Y455" s="7" t="s">
        <v>80</v>
      </c>
      <c r="Z455" s="10">
        <v>44336</v>
      </c>
      <c r="AA455" s="10">
        <v>44498</v>
      </c>
      <c r="AB455" s="7" t="s">
        <v>81</v>
      </c>
      <c r="AC455" s="7" t="s">
        <v>48</v>
      </c>
      <c r="AD455" s="7" t="s">
        <v>1558</v>
      </c>
      <c r="AE455" s="7">
        <v>42</v>
      </c>
      <c r="AF455" s="7" t="s">
        <v>1559</v>
      </c>
      <c r="AG455" s="7"/>
      <c r="AH455" s="11" t="s">
        <v>45</v>
      </c>
      <c r="AI455" s="12">
        <v>1</v>
      </c>
      <c r="AJ455" s="13">
        <v>25.693216499999998</v>
      </c>
      <c r="AK455" s="13">
        <v>27.146718461999999</v>
      </c>
      <c r="AL455" s="13">
        <v>0</v>
      </c>
      <c r="AN455" s="38"/>
    </row>
    <row r="456" spans="1:40" s="26" customFormat="1" x14ac:dyDescent="0.25">
      <c r="A456" s="19">
        <v>2022</v>
      </c>
      <c r="B456" s="19">
        <v>0.8</v>
      </c>
      <c r="C456" s="20">
        <v>35.47</v>
      </c>
      <c r="D456" s="20">
        <v>64.47</v>
      </c>
      <c r="E456" s="20">
        <v>18.420000000000002</v>
      </c>
      <c r="F456" s="19">
        <v>0</v>
      </c>
      <c r="G456" s="19">
        <v>0</v>
      </c>
      <c r="H456" s="19">
        <v>0</v>
      </c>
      <c r="I456" s="19">
        <v>0</v>
      </c>
      <c r="J456" s="21">
        <f t="shared" si="7"/>
        <v>99.94</v>
      </c>
      <c r="K456" s="19">
        <v>2453081</v>
      </c>
      <c r="L456" s="19" t="s">
        <v>2601</v>
      </c>
      <c r="M456" s="19">
        <v>6827</v>
      </c>
      <c r="N456" s="19">
        <v>15612102</v>
      </c>
      <c r="O456" s="19" t="s">
        <v>869</v>
      </c>
      <c r="P456" s="19" t="s">
        <v>870</v>
      </c>
      <c r="Q456" s="19" t="s">
        <v>42</v>
      </c>
      <c r="R456" s="19" t="s">
        <v>871</v>
      </c>
      <c r="S456" s="31" t="s">
        <v>243</v>
      </c>
      <c r="T456" s="19">
        <v>10329</v>
      </c>
      <c r="U456" s="22">
        <v>44971</v>
      </c>
      <c r="V456" s="22">
        <v>44971</v>
      </c>
      <c r="W456" s="19" t="s">
        <v>205</v>
      </c>
      <c r="X456" s="19" t="s">
        <v>74</v>
      </c>
      <c r="Y456" s="19" t="s">
        <v>75</v>
      </c>
      <c r="Z456" s="22">
        <v>44650</v>
      </c>
      <c r="AA456" s="22">
        <v>44672</v>
      </c>
      <c r="AB456" s="19" t="s">
        <v>74</v>
      </c>
      <c r="AC456" s="19" t="s">
        <v>48</v>
      </c>
      <c r="AD456" s="19" t="s">
        <v>2602</v>
      </c>
      <c r="AE456" s="19">
        <v>40</v>
      </c>
      <c r="AF456" s="19" t="s">
        <v>2603</v>
      </c>
      <c r="AG456" s="19" t="s">
        <v>51</v>
      </c>
      <c r="AH456" s="23">
        <v>1</v>
      </c>
      <c r="AI456" s="24">
        <v>1</v>
      </c>
      <c r="AJ456" s="25">
        <v>99.2</v>
      </c>
      <c r="AK456" s="25">
        <v>75.7</v>
      </c>
      <c r="AL456" s="25">
        <v>29.71</v>
      </c>
      <c r="AM456" s="33" t="s">
        <v>2636</v>
      </c>
      <c r="AN456" s="27" t="s">
        <v>2639</v>
      </c>
    </row>
    <row r="457" spans="1:40" x14ac:dyDescent="0.25">
      <c r="A457" s="7">
        <v>2021</v>
      </c>
      <c r="B457" s="7">
        <v>0.4</v>
      </c>
      <c r="C457" s="8">
        <v>35.47</v>
      </c>
      <c r="D457" s="8">
        <v>64.47</v>
      </c>
      <c r="E457" s="8">
        <v>18.420000000000002</v>
      </c>
      <c r="F457" s="7">
        <v>3.02</v>
      </c>
      <c r="G457" s="7">
        <v>0</v>
      </c>
      <c r="H457" s="7">
        <v>0</v>
      </c>
      <c r="I457" s="7">
        <v>0</v>
      </c>
      <c r="J457" s="9">
        <f t="shared" si="7"/>
        <v>99.94</v>
      </c>
      <c r="K457" s="7">
        <v>7148851</v>
      </c>
      <c r="L457" s="7" t="s">
        <v>1105</v>
      </c>
      <c r="M457" s="7">
        <v>30110</v>
      </c>
      <c r="N457" s="7" t="s">
        <v>1106</v>
      </c>
      <c r="O457" s="7" t="s">
        <v>276</v>
      </c>
      <c r="P457" s="7" t="s">
        <v>277</v>
      </c>
      <c r="Q457" s="7" t="s">
        <v>42</v>
      </c>
      <c r="R457" s="7" t="s">
        <v>278</v>
      </c>
      <c r="S457" s="30" t="s">
        <v>60</v>
      </c>
      <c r="T457" s="7">
        <v>10322</v>
      </c>
      <c r="U457" s="10">
        <v>44971</v>
      </c>
      <c r="V457" s="10">
        <v>44970</v>
      </c>
      <c r="W457" s="7" t="s">
        <v>928</v>
      </c>
      <c r="X457" s="7" t="s">
        <v>929</v>
      </c>
      <c r="Y457" s="7" t="s">
        <v>56</v>
      </c>
      <c r="Z457" s="10">
        <v>44492</v>
      </c>
      <c r="AA457" s="10">
        <v>44650</v>
      </c>
      <c r="AB457" s="7" t="s">
        <v>929</v>
      </c>
      <c r="AC457" s="7" t="s">
        <v>48</v>
      </c>
      <c r="AD457" s="7" t="s">
        <v>1107</v>
      </c>
      <c r="AE457" s="7">
        <v>42</v>
      </c>
      <c r="AF457" s="7" t="s">
        <v>1108</v>
      </c>
      <c r="AG457" s="7"/>
      <c r="AH457" s="11" t="s">
        <v>45</v>
      </c>
      <c r="AI457" s="12">
        <v>1</v>
      </c>
      <c r="AJ457" s="13">
        <v>4.99</v>
      </c>
      <c r="AK457" s="13">
        <v>12.55</v>
      </c>
      <c r="AL457" s="13">
        <v>0</v>
      </c>
      <c r="AN457" s="38"/>
    </row>
    <row r="458" spans="1:40" x14ac:dyDescent="0.25">
      <c r="A458" s="7">
        <v>2021</v>
      </c>
      <c r="B458" s="7">
        <v>1</v>
      </c>
      <c r="C458" s="8">
        <v>35.47</v>
      </c>
      <c r="D458" s="8">
        <v>64.47</v>
      </c>
      <c r="E458" s="8">
        <v>18.420000000000002</v>
      </c>
      <c r="F458" s="7">
        <v>0</v>
      </c>
      <c r="G458" s="7">
        <v>0</v>
      </c>
      <c r="H458" s="7">
        <v>0</v>
      </c>
      <c r="I458" s="7">
        <v>0</v>
      </c>
      <c r="J458" s="9">
        <f t="shared" si="7"/>
        <v>99.94</v>
      </c>
      <c r="K458" s="7">
        <v>7906025</v>
      </c>
      <c r="L458" s="7" t="s">
        <v>982</v>
      </c>
      <c r="M458" s="7">
        <v>1762</v>
      </c>
      <c r="N458" s="7">
        <v>19471601</v>
      </c>
      <c r="O458" s="7" t="s">
        <v>284</v>
      </c>
      <c r="P458" s="7" t="s">
        <v>277</v>
      </c>
      <c r="Q458" s="7" t="s">
        <v>42</v>
      </c>
      <c r="R458" s="7" t="s">
        <v>139</v>
      </c>
      <c r="S458" s="30" t="s">
        <v>60</v>
      </c>
      <c r="T458" s="7">
        <v>10231</v>
      </c>
      <c r="U458" s="10">
        <v>45040</v>
      </c>
      <c r="V458" s="10">
        <v>45037</v>
      </c>
      <c r="W458" s="7" t="s">
        <v>261</v>
      </c>
      <c r="X458" s="7" t="s">
        <v>74</v>
      </c>
      <c r="Y458" s="7" t="s">
        <v>75</v>
      </c>
      <c r="Z458" s="10">
        <v>44498</v>
      </c>
      <c r="AA458" s="10">
        <v>44529</v>
      </c>
      <c r="AB458" s="7" t="s">
        <v>74</v>
      </c>
      <c r="AC458" s="7" t="s">
        <v>48</v>
      </c>
      <c r="AD458" s="7" t="s">
        <v>983</v>
      </c>
      <c r="AE458" s="7">
        <v>42</v>
      </c>
      <c r="AF458" s="7" t="s">
        <v>984</v>
      </c>
      <c r="AG458" s="7" t="s">
        <v>51</v>
      </c>
      <c r="AH458" s="11" t="s">
        <v>52</v>
      </c>
      <c r="AI458" s="12">
        <v>1</v>
      </c>
      <c r="AJ458" s="13">
        <v>126.06</v>
      </c>
      <c r="AK458" s="13">
        <v>78.69</v>
      </c>
      <c r="AL458" s="13">
        <v>32.700000000000003</v>
      </c>
      <c r="AN458" s="38"/>
    </row>
    <row r="459" spans="1:40" x14ac:dyDescent="0.25">
      <c r="A459" s="7">
        <v>2022</v>
      </c>
      <c r="B459" s="7">
        <v>0.8</v>
      </c>
      <c r="C459" s="8">
        <v>70.94</v>
      </c>
      <c r="D459" s="8">
        <v>128.94</v>
      </c>
      <c r="E459" s="8">
        <v>36.840000000000003</v>
      </c>
      <c r="F459" s="7">
        <v>11.1270964572</v>
      </c>
      <c r="G459" s="7">
        <v>0</v>
      </c>
      <c r="H459" s="7">
        <v>0</v>
      </c>
      <c r="I459" s="7">
        <v>0</v>
      </c>
      <c r="J459" s="9">
        <f t="shared" si="7"/>
        <v>199.88</v>
      </c>
      <c r="K459" s="7">
        <v>2422389</v>
      </c>
      <c r="L459" s="7" t="s">
        <v>2578</v>
      </c>
      <c r="M459" s="7" t="s">
        <v>562</v>
      </c>
      <c r="N459" s="7">
        <v>5788201</v>
      </c>
      <c r="O459" s="7" t="s">
        <v>121</v>
      </c>
      <c r="P459" s="7" t="s">
        <v>45</v>
      </c>
      <c r="Q459" s="7">
        <v>1700</v>
      </c>
      <c r="R459" s="7" t="s">
        <v>45</v>
      </c>
      <c r="S459" s="30" t="s">
        <v>60</v>
      </c>
      <c r="T459" s="7">
        <v>10187</v>
      </c>
      <c r="U459" s="10">
        <v>44967</v>
      </c>
      <c r="V459" s="10">
        <v>44967</v>
      </c>
      <c r="W459" s="7" t="s">
        <v>123</v>
      </c>
      <c r="X459" s="7" t="s">
        <v>124</v>
      </c>
      <c r="Y459" s="7" t="s">
        <v>75</v>
      </c>
      <c r="Z459" s="10">
        <v>44634</v>
      </c>
      <c r="AA459" s="10">
        <v>44742</v>
      </c>
      <c r="AB459" s="7" t="s">
        <v>124</v>
      </c>
      <c r="AC459" s="7" t="s">
        <v>125</v>
      </c>
      <c r="AD459" s="7" t="s">
        <v>2579</v>
      </c>
      <c r="AE459" s="7">
        <v>42</v>
      </c>
      <c r="AF459" s="7" t="s">
        <v>2580</v>
      </c>
      <c r="AG459" s="7" t="s">
        <v>51</v>
      </c>
      <c r="AH459" s="11">
        <v>1</v>
      </c>
      <c r="AI459" s="12">
        <v>2</v>
      </c>
      <c r="AJ459" s="13">
        <v>75.500936386199996</v>
      </c>
      <c r="AK459" s="13">
        <v>10.0662827346</v>
      </c>
      <c r="AL459" s="13">
        <v>2.8771710318000001</v>
      </c>
      <c r="AN459" s="38"/>
    </row>
    <row r="460" spans="1:40" x14ac:dyDescent="0.25">
      <c r="A460" s="7">
        <v>2022</v>
      </c>
      <c r="B460" s="7">
        <v>0.4</v>
      </c>
      <c r="C460" s="8">
        <v>35.47</v>
      </c>
      <c r="D460" s="8">
        <v>64.47</v>
      </c>
      <c r="E460" s="8">
        <v>18.420000000000002</v>
      </c>
      <c r="F460" s="7">
        <v>0</v>
      </c>
      <c r="G460" s="7">
        <v>0</v>
      </c>
      <c r="H460" s="7">
        <v>0</v>
      </c>
      <c r="I460" s="7">
        <v>0</v>
      </c>
      <c r="J460" s="9">
        <f t="shared" si="7"/>
        <v>99.94</v>
      </c>
      <c r="K460" s="7">
        <v>2690412</v>
      </c>
      <c r="L460" s="7" t="s">
        <v>1910</v>
      </c>
      <c r="M460" s="7">
        <v>5142</v>
      </c>
      <c r="N460" s="7" t="s">
        <v>1911</v>
      </c>
      <c r="O460" s="7" t="s">
        <v>284</v>
      </c>
      <c r="P460" s="7" t="s">
        <v>277</v>
      </c>
      <c r="Q460" s="7" t="s">
        <v>42</v>
      </c>
      <c r="R460" s="7" t="s">
        <v>139</v>
      </c>
      <c r="S460" s="30" t="s">
        <v>60</v>
      </c>
      <c r="T460" s="7">
        <v>10168</v>
      </c>
      <c r="U460" s="10">
        <v>44993</v>
      </c>
      <c r="V460" s="10">
        <v>44993</v>
      </c>
      <c r="W460" s="7" t="s">
        <v>732</v>
      </c>
      <c r="X460" s="7" t="s">
        <v>74</v>
      </c>
      <c r="Y460" s="7" t="s">
        <v>75</v>
      </c>
      <c r="Z460" s="10">
        <v>44575</v>
      </c>
      <c r="AA460" s="10">
        <v>44757</v>
      </c>
      <c r="AB460" s="7" t="s">
        <v>74</v>
      </c>
      <c r="AC460" s="7" t="s">
        <v>48</v>
      </c>
      <c r="AD460" s="7" t="s">
        <v>1912</v>
      </c>
      <c r="AE460" s="7">
        <v>42</v>
      </c>
      <c r="AF460" s="7" t="s">
        <v>1913</v>
      </c>
      <c r="AG460" s="7" t="s">
        <v>51</v>
      </c>
      <c r="AH460" s="11">
        <v>1</v>
      </c>
      <c r="AI460" s="12">
        <v>1</v>
      </c>
      <c r="AJ460" s="13">
        <v>55.7</v>
      </c>
      <c r="AK460" s="13">
        <v>79.19</v>
      </c>
      <c r="AL460" s="13">
        <v>33.200000000000003</v>
      </c>
      <c r="AN460" s="38"/>
    </row>
    <row r="461" spans="1:40" x14ac:dyDescent="0.25">
      <c r="A461" s="7">
        <v>2022</v>
      </c>
      <c r="B461" s="7">
        <v>1</v>
      </c>
      <c r="C461" s="8">
        <v>35.47</v>
      </c>
      <c r="D461" s="8">
        <v>64.47</v>
      </c>
      <c r="E461" s="8">
        <v>18.420000000000002</v>
      </c>
      <c r="F461" s="7">
        <v>0</v>
      </c>
      <c r="G461" s="7">
        <v>0</v>
      </c>
      <c r="H461" s="7">
        <v>0</v>
      </c>
      <c r="I461" s="7">
        <v>0</v>
      </c>
      <c r="J461" s="9">
        <f t="shared" si="7"/>
        <v>99.94</v>
      </c>
      <c r="K461" s="7">
        <v>2972519</v>
      </c>
      <c r="L461" s="7" t="s">
        <v>1921</v>
      </c>
      <c r="M461" s="7">
        <v>664</v>
      </c>
      <c r="N461" s="7">
        <v>39974704</v>
      </c>
      <c r="O461" s="7" t="s">
        <v>284</v>
      </c>
      <c r="P461" s="7" t="s">
        <v>277</v>
      </c>
      <c r="Q461" s="7" t="s">
        <v>42</v>
      </c>
      <c r="R461" s="7" t="s">
        <v>139</v>
      </c>
      <c r="S461" s="30" t="s">
        <v>60</v>
      </c>
      <c r="T461" s="7">
        <v>10105</v>
      </c>
      <c r="U461" s="10">
        <v>45020</v>
      </c>
      <c r="V461" s="10">
        <v>45019</v>
      </c>
      <c r="W461" s="7" t="s">
        <v>201</v>
      </c>
      <c r="X461" s="7" t="s">
        <v>74</v>
      </c>
      <c r="Y461" s="7" t="s">
        <v>75</v>
      </c>
      <c r="Z461" s="10">
        <v>44667</v>
      </c>
      <c r="AA461" s="10">
        <v>44696</v>
      </c>
      <c r="AB461" s="7" t="s">
        <v>74</v>
      </c>
      <c r="AC461" s="7" t="s">
        <v>48</v>
      </c>
      <c r="AD461" s="7" t="s">
        <v>1922</v>
      </c>
      <c r="AE461" s="7">
        <v>42</v>
      </c>
      <c r="AF461" s="7" t="s">
        <v>1923</v>
      </c>
      <c r="AG461" s="7" t="s">
        <v>51</v>
      </c>
      <c r="AH461" s="11">
        <v>1</v>
      </c>
      <c r="AI461" s="12">
        <v>1</v>
      </c>
      <c r="AJ461" s="13">
        <v>150.22999999999999</v>
      </c>
      <c r="AK461" s="13">
        <v>85.27</v>
      </c>
      <c r="AL461" s="13">
        <v>39.28</v>
      </c>
      <c r="AN461" s="38"/>
    </row>
    <row r="462" spans="1:40" s="26" customFormat="1" x14ac:dyDescent="0.25">
      <c r="A462" s="19">
        <v>2022</v>
      </c>
      <c r="B462" s="19">
        <v>0.4</v>
      </c>
      <c r="C462" s="20">
        <v>35.47</v>
      </c>
      <c r="D462" s="20">
        <v>64.47</v>
      </c>
      <c r="E462" s="20">
        <v>18.420000000000002</v>
      </c>
      <c r="F462" s="19">
        <v>0</v>
      </c>
      <c r="G462" s="19">
        <v>0</v>
      </c>
      <c r="H462" s="19">
        <v>0</v>
      </c>
      <c r="I462" s="19">
        <v>0</v>
      </c>
      <c r="J462" s="21">
        <f t="shared" si="7"/>
        <v>99.94</v>
      </c>
      <c r="K462" s="19">
        <v>3005663</v>
      </c>
      <c r="L462" s="19" t="s">
        <v>2408</v>
      </c>
      <c r="M462" s="19">
        <v>7501</v>
      </c>
      <c r="N462" s="19" t="s">
        <v>2409</v>
      </c>
      <c r="O462" s="19" t="s">
        <v>288</v>
      </c>
      <c r="P462" s="19" t="s">
        <v>41</v>
      </c>
      <c r="Q462" s="19" t="s">
        <v>42</v>
      </c>
      <c r="R462" s="19" t="s">
        <v>278</v>
      </c>
      <c r="S462" s="31" t="s">
        <v>842</v>
      </c>
      <c r="T462" s="19">
        <v>10073</v>
      </c>
      <c r="U462" s="22">
        <v>45023</v>
      </c>
      <c r="V462" s="22">
        <v>45014</v>
      </c>
      <c r="W462" s="19" t="s">
        <v>184</v>
      </c>
      <c r="X462" s="19" t="s">
        <v>74</v>
      </c>
      <c r="Y462" s="19" t="s">
        <v>75</v>
      </c>
      <c r="Z462" s="22">
        <v>44727</v>
      </c>
      <c r="AA462" s="22">
        <v>44756</v>
      </c>
      <c r="AB462" s="19" t="s">
        <v>74</v>
      </c>
      <c r="AC462" s="19" t="s">
        <v>48</v>
      </c>
      <c r="AD462" s="19" t="s">
        <v>2410</v>
      </c>
      <c r="AE462" s="19">
        <v>42</v>
      </c>
      <c r="AF462" s="19" t="s">
        <v>2411</v>
      </c>
      <c r="AG462" s="19" t="s">
        <v>51</v>
      </c>
      <c r="AH462" s="23">
        <v>1</v>
      </c>
      <c r="AI462" s="24">
        <v>1</v>
      </c>
      <c r="AJ462" s="25">
        <v>73.599999999999994</v>
      </c>
      <c r="AK462" s="25">
        <v>84.62</v>
      </c>
      <c r="AL462" s="25">
        <v>38.630000000000003</v>
      </c>
      <c r="AM462" s="33" t="s">
        <v>2636</v>
      </c>
      <c r="AN462" s="27" t="s">
        <v>2640</v>
      </c>
    </row>
    <row r="463" spans="1:40" s="26" customFormat="1" x14ac:dyDescent="0.25">
      <c r="A463" s="19">
        <v>2021</v>
      </c>
      <c r="B463" s="19">
        <v>1</v>
      </c>
      <c r="C463" s="20">
        <v>35.47</v>
      </c>
      <c r="D463" s="20">
        <v>64.47</v>
      </c>
      <c r="E463" s="20">
        <v>18.420000000000002</v>
      </c>
      <c r="F463" s="19">
        <v>0</v>
      </c>
      <c r="G463" s="19">
        <v>0</v>
      </c>
      <c r="H463" s="19">
        <v>0</v>
      </c>
      <c r="I463" s="19">
        <v>0</v>
      </c>
      <c r="J463" s="21">
        <f t="shared" si="7"/>
        <v>99.94</v>
      </c>
      <c r="K463" s="19">
        <v>7073394</v>
      </c>
      <c r="L463" s="19" t="s">
        <v>1022</v>
      </c>
      <c r="M463" s="19">
        <v>31</v>
      </c>
      <c r="N463" s="19">
        <v>1165252</v>
      </c>
      <c r="O463" s="19" t="s">
        <v>288</v>
      </c>
      <c r="P463" s="19" t="s">
        <v>41</v>
      </c>
      <c r="Q463" s="19" t="s">
        <v>42</v>
      </c>
      <c r="R463" s="19" t="s">
        <v>278</v>
      </c>
      <c r="S463" s="31" t="s">
        <v>845</v>
      </c>
      <c r="T463" s="19">
        <v>10060</v>
      </c>
      <c r="U463" s="22">
        <v>44963</v>
      </c>
      <c r="V463" s="22">
        <v>44960</v>
      </c>
      <c r="W463" s="19" t="s">
        <v>398</v>
      </c>
      <c r="X463" s="19" t="s">
        <v>74</v>
      </c>
      <c r="Y463" s="19" t="s">
        <v>75</v>
      </c>
      <c r="Z463" s="22">
        <v>44257</v>
      </c>
      <c r="AA463" s="22">
        <v>44280</v>
      </c>
      <c r="AB463" s="19" t="s">
        <v>74</v>
      </c>
      <c r="AC463" s="19" t="s">
        <v>48</v>
      </c>
      <c r="AD463" s="19" t="s">
        <v>749</v>
      </c>
      <c r="AE463" s="19">
        <v>42</v>
      </c>
      <c r="AF463" s="19" t="s">
        <v>1023</v>
      </c>
      <c r="AG463" s="19" t="s">
        <v>51</v>
      </c>
      <c r="AH463" s="23" t="s">
        <v>52</v>
      </c>
      <c r="AI463" s="24">
        <v>1</v>
      </c>
      <c r="AJ463" s="25">
        <v>144.72</v>
      </c>
      <c r="AK463" s="25">
        <v>79.98</v>
      </c>
      <c r="AL463" s="25">
        <v>33.99</v>
      </c>
      <c r="AM463" s="33" t="s">
        <v>2636</v>
      </c>
      <c r="AN463" s="27" t="s">
        <v>2638</v>
      </c>
    </row>
    <row r="464" spans="1:40" x14ac:dyDescent="0.25">
      <c r="A464" s="7">
        <v>2022</v>
      </c>
      <c r="B464" s="7">
        <v>0.5</v>
      </c>
      <c r="C464" s="8">
        <v>35.47</v>
      </c>
      <c r="D464" s="8">
        <v>64.47</v>
      </c>
      <c r="E464" s="8">
        <v>18.420000000000002</v>
      </c>
      <c r="F464" s="7">
        <v>0</v>
      </c>
      <c r="G464" s="7">
        <v>0</v>
      </c>
      <c r="H464" s="7">
        <v>0</v>
      </c>
      <c r="I464" s="7">
        <v>0</v>
      </c>
      <c r="J464" s="9">
        <f t="shared" si="7"/>
        <v>99.94</v>
      </c>
      <c r="K464" s="7">
        <v>2830400</v>
      </c>
      <c r="L464" s="7" t="s">
        <v>1971</v>
      </c>
      <c r="M464" s="7">
        <v>10712</v>
      </c>
      <c r="N464" s="7" t="s">
        <v>1972</v>
      </c>
      <c r="O464" s="7" t="s">
        <v>69</v>
      </c>
      <c r="P464" s="7" t="s">
        <v>70</v>
      </c>
      <c r="Q464" s="7" t="s">
        <v>42</v>
      </c>
      <c r="R464" s="7" t="s">
        <v>71</v>
      </c>
      <c r="S464" s="30" t="s">
        <v>101</v>
      </c>
      <c r="T464" s="7">
        <v>10044</v>
      </c>
      <c r="U464" s="10">
        <v>45006</v>
      </c>
      <c r="V464" s="10">
        <v>44999</v>
      </c>
      <c r="W464" s="7" t="s">
        <v>289</v>
      </c>
      <c r="X464" s="7" t="s">
        <v>74</v>
      </c>
      <c r="Y464" s="7" t="s">
        <v>75</v>
      </c>
      <c r="Z464" s="10">
        <v>44732</v>
      </c>
      <c r="AA464" s="10">
        <v>44739</v>
      </c>
      <c r="AB464" s="7" t="s">
        <v>74</v>
      </c>
      <c r="AC464" s="7" t="s">
        <v>48</v>
      </c>
      <c r="AD464" s="7" t="s">
        <v>1973</v>
      </c>
      <c r="AE464" s="7">
        <v>42</v>
      </c>
      <c r="AF464" s="7" t="s">
        <v>1974</v>
      </c>
      <c r="AG464" s="7" t="s">
        <v>51</v>
      </c>
      <c r="AH464" s="11">
        <v>1</v>
      </c>
      <c r="AI464" s="12">
        <v>1</v>
      </c>
      <c r="AJ464" s="13">
        <v>67.34</v>
      </c>
      <c r="AK464" s="13">
        <v>81.540000000000006</v>
      </c>
      <c r="AL464" s="13">
        <v>35.549999999999997</v>
      </c>
      <c r="AN464" s="38"/>
    </row>
    <row r="465" spans="1:40" x14ac:dyDescent="0.25">
      <c r="A465" s="7">
        <v>2022</v>
      </c>
      <c r="B465" s="7">
        <v>0.7</v>
      </c>
      <c r="C465" s="8">
        <v>35.47</v>
      </c>
      <c r="D465" s="8">
        <v>64.47</v>
      </c>
      <c r="E465" s="8">
        <v>18.420000000000002</v>
      </c>
      <c r="F465" s="7">
        <v>0</v>
      </c>
      <c r="G465" s="7">
        <v>0</v>
      </c>
      <c r="H465" s="7">
        <v>0</v>
      </c>
      <c r="I465" s="7">
        <v>0</v>
      </c>
      <c r="J465" s="9">
        <f t="shared" si="7"/>
        <v>99.94</v>
      </c>
      <c r="K465" s="7">
        <v>3109465</v>
      </c>
      <c r="L465" s="7" t="s">
        <v>2103</v>
      </c>
      <c r="M465" s="7">
        <v>1254</v>
      </c>
      <c r="N465" s="7" t="s">
        <v>2104</v>
      </c>
      <c r="O465" s="7" t="s">
        <v>284</v>
      </c>
      <c r="P465" s="7" t="s">
        <v>277</v>
      </c>
      <c r="Q465" s="7" t="s">
        <v>42</v>
      </c>
      <c r="R465" s="7" t="s">
        <v>139</v>
      </c>
      <c r="S465" s="30" t="s">
        <v>60</v>
      </c>
      <c r="T465" s="7">
        <v>10013</v>
      </c>
      <c r="U465" s="10">
        <v>45035</v>
      </c>
      <c r="V465" s="10">
        <v>45029</v>
      </c>
      <c r="W465" s="7" t="s">
        <v>95</v>
      </c>
      <c r="X465" s="7" t="s">
        <v>74</v>
      </c>
      <c r="Y465" s="7" t="s">
        <v>75</v>
      </c>
      <c r="Z465" s="10">
        <v>44576</v>
      </c>
      <c r="AA465" s="10">
        <v>44721</v>
      </c>
      <c r="AB465" s="7" t="s">
        <v>74</v>
      </c>
      <c r="AC465" s="7" t="s">
        <v>48</v>
      </c>
      <c r="AD465" s="7" t="s">
        <v>521</v>
      </c>
      <c r="AE465" s="7">
        <v>42</v>
      </c>
      <c r="AF465" s="7" t="s">
        <v>2105</v>
      </c>
      <c r="AG465" s="7" t="s">
        <v>51</v>
      </c>
      <c r="AH465" s="11">
        <v>1</v>
      </c>
      <c r="AI465" s="12">
        <v>1</v>
      </c>
      <c r="AJ465" s="13">
        <v>88.83</v>
      </c>
      <c r="AK465" s="13">
        <v>89.4</v>
      </c>
      <c r="AL465" s="13">
        <v>43.41</v>
      </c>
      <c r="AN465" s="38"/>
    </row>
    <row r="466" spans="1:40" x14ac:dyDescent="0.25">
      <c r="A466" s="7">
        <v>2019</v>
      </c>
      <c r="B466" s="7">
        <v>0.4</v>
      </c>
      <c r="C466" s="8">
        <v>35.47</v>
      </c>
      <c r="D466" s="8">
        <v>64.47</v>
      </c>
      <c r="E466" s="8">
        <v>18.420000000000002</v>
      </c>
      <c r="F466" s="7">
        <v>5.6017069955999998</v>
      </c>
      <c r="G466" s="7">
        <v>0</v>
      </c>
      <c r="H466" s="7">
        <v>0</v>
      </c>
      <c r="I466" s="7">
        <v>0</v>
      </c>
      <c r="J466" s="9">
        <f t="shared" si="7"/>
        <v>99.94</v>
      </c>
      <c r="K466" s="7">
        <v>14158669</v>
      </c>
      <c r="L466" s="7" t="s">
        <v>168</v>
      </c>
      <c r="M466" s="7" t="s">
        <v>169</v>
      </c>
      <c r="N466" s="7">
        <v>2573001</v>
      </c>
      <c r="O466" s="7" t="s">
        <v>121</v>
      </c>
      <c r="P466" s="7" t="s">
        <v>45</v>
      </c>
      <c r="Q466" s="7">
        <v>1700</v>
      </c>
      <c r="R466" s="7" t="s">
        <v>45</v>
      </c>
      <c r="S466" s="30" t="s">
        <v>72</v>
      </c>
      <c r="T466" s="7">
        <v>9997</v>
      </c>
      <c r="U466" s="10">
        <v>45014</v>
      </c>
      <c r="V466" s="10">
        <v>45013</v>
      </c>
      <c r="W466" s="7" t="s">
        <v>123</v>
      </c>
      <c r="X466" s="7" t="s">
        <v>124</v>
      </c>
      <c r="Y466" s="7" t="s">
        <v>75</v>
      </c>
      <c r="Z466" s="10">
        <v>43559</v>
      </c>
      <c r="AA466" s="10">
        <v>43588</v>
      </c>
      <c r="AB466" s="7" t="s">
        <v>124</v>
      </c>
      <c r="AC466" s="7" t="s">
        <v>125</v>
      </c>
      <c r="AD466" s="7" t="s">
        <v>170</v>
      </c>
      <c r="AE466" s="7" t="s">
        <v>171</v>
      </c>
      <c r="AF466" s="7" t="s">
        <v>172</v>
      </c>
      <c r="AG466" s="7" t="s">
        <v>51</v>
      </c>
      <c r="AH466" s="11" t="s">
        <v>52</v>
      </c>
      <c r="AI466" s="12">
        <v>1</v>
      </c>
      <c r="AJ466" s="13">
        <v>38.051922452399999</v>
      </c>
      <c r="AK466" s="13">
        <v>5.0293254905999998</v>
      </c>
      <c r="AL466" s="13">
        <v>1.4347696392</v>
      </c>
      <c r="AN466" s="38"/>
    </row>
    <row r="467" spans="1:40" x14ac:dyDescent="0.25">
      <c r="A467" s="7">
        <v>2020</v>
      </c>
      <c r="B467" s="7">
        <v>0.6</v>
      </c>
      <c r="C467" s="8">
        <v>35.47</v>
      </c>
      <c r="D467" s="8">
        <v>64.47</v>
      </c>
      <c r="E467" s="8">
        <v>18.420000000000002</v>
      </c>
      <c r="F467" s="7">
        <v>0</v>
      </c>
      <c r="G467" s="7">
        <v>0</v>
      </c>
      <c r="H467" s="7">
        <v>0</v>
      </c>
      <c r="I467" s="7">
        <v>0</v>
      </c>
      <c r="J467" s="9">
        <f t="shared" si="7"/>
        <v>99.94</v>
      </c>
      <c r="K467" s="7">
        <v>10482263</v>
      </c>
      <c r="L467" s="7" t="s">
        <v>515</v>
      </c>
      <c r="M467" s="7">
        <v>7792</v>
      </c>
      <c r="N467" s="7" t="s">
        <v>516</v>
      </c>
      <c r="O467" s="7" t="s">
        <v>284</v>
      </c>
      <c r="P467" s="7" t="s">
        <v>277</v>
      </c>
      <c r="Q467" s="7" t="s">
        <v>42</v>
      </c>
      <c r="R467" s="7" t="s">
        <v>139</v>
      </c>
      <c r="S467" s="30" t="s">
        <v>60</v>
      </c>
      <c r="T467" s="7">
        <v>9994</v>
      </c>
      <c r="U467" s="10">
        <v>44963</v>
      </c>
      <c r="V467" s="10">
        <v>44926</v>
      </c>
      <c r="W467" s="7" t="s">
        <v>361</v>
      </c>
      <c r="X467" s="7" t="s">
        <v>74</v>
      </c>
      <c r="Y467" s="7" t="s">
        <v>75</v>
      </c>
      <c r="Z467" s="10">
        <v>44042</v>
      </c>
      <c r="AA467" s="10">
        <v>44109</v>
      </c>
      <c r="AB467" s="7" t="s">
        <v>74</v>
      </c>
      <c r="AC467" s="7" t="s">
        <v>48</v>
      </c>
      <c r="AD467" s="7" t="s">
        <v>517</v>
      </c>
      <c r="AE467" s="7">
        <v>42</v>
      </c>
      <c r="AF467" s="7" t="s">
        <v>518</v>
      </c>
      <c r="AG467" s="7" t="s">
        <v>51</v>
      </c>
      <c r="AH467" s="11" t="s">
        <v>52</v>
      </c>
      <c r="AI467" s="12">
        <v>1</v>
      </c>
      <c r="AJ467" s="13">
        <v>135.06</v>
      </c>
      <c r="AK467" s="13">
        <v>95.57</v>
      </c>
      <c r="AL467" s="13">
        <v>49.58</v>
      </c>
      <c r="AN467" s="38"/>
    </row>
    <row r="468" spans="1:40" x14ac:dyDescent="0.25">
      <c r="A468" s="7">
        <v>2022</v>
      </c>
      <c r="B468" s="7">
        <v>0.4</v>
      </c>
      <c r="C468" s="8">
        <v>35.47</v>
      </c>
      <c r="D468" s="8">
        <v>64.47</v>
      </c>
      <c r="E468" s="8">
        <v>18.420000000000002</v>
      </c>
      <c r="F468" s="7">
        <v>0</v>
      </c>
      <c r="G468" s="7">
        <v>0</v>
      </c>
      <c r="H468" s="7">
        <v>0</v>
      </c>
      <c r="I468" s="7">
        <v>0</v>
      </c>
      <c r="J468" s="9">
        <f t="shared" si="7"/>
        <v>99.94</v>
      </c>
      <c r="K468" s="7">
        <v>2941798</v>
      </c>
      <c r="L468" s="7" t="s">
        <v>2240</v>
      </c>
      <c r="M468" s="7">
        <v>132</v>
      </c>
      <c r="N468" s="7">
        <v>12381505</v>
      </c>
      <c r="O468" s="7" t="s">
        <v>284</v>
      </c>
      <c r="P468" s="7" t="s">
        <v>277</v>
      </c>
      <c r="Q468" s="7" t="s">
        <v>42</v>
      </c>
      <c r="R468" s="7" t="s">
        <v>139</v>
      </c>
      <c r="S468" s="30" t="s">
        <v>60</v>
      </c>
      <c r="T468" s="7">
        <v>9975</v>
      </c>
      <c r="U468" s="10">
        <v>45016</v>
      </c>
      <c r="V468" s="10">
        <v>44973</v>
      </c>
      <c r="W468" s="7" t="s">
        <v>461</v>
      </c>
      <c r="X468" s="7" t="s">
        <v>74</v>
      </c>
      <c r="Y468" s="7" t="s">
        <v>75</v>
      </c>
      <c r="Z468" s="10">
        <v>44705</v>
      </c>
      <c r="AA468" s="10">
        <v>44764</v>
      </c>
      <c r="AB468" s="7" t="s">
        <v>74</v>
      </c>
      <c r="AC468" s="7" t="s">
        <v>48</v>
      </c>
      <c r="AD468" s="7" t="s">
        <v>2241</v>
      </c>
      <c r="AE468" s="7">
        <v>42</v>
      </c>
      <c r="AF468" s="7" t="s">
        <v>2242</v>
      </c>
      <c r="AG468" s="7" t="s">
        <v>51</v>
      </c>
      <c r="AH468" s="11">
        <v>1</v>
      </c>
      <c r="AI468" s="12">
        <v>1</v>
      </c>
      <c r="AJ468" s="13">
        <v>42.76</v>
      </c>
      <c r="AK468" s="13">
        <v>79.010000000000005</v>
      </c>
      <c r="AL468" s="13">
        <v>33.020000000000003</v>
      </c>
      <c r="AN468" s="38"/>
    </row>
    <row r="469" spans="1:40" x14ac:dyDescent="0.25">
      <c r="A469" s="7">
        <v>2021</v>
      </c>
      <c r="B469" s="7">
        <v>0.4</v>
      </c>
      <c r="C469" s="8">
        <v>35.47</v>
      </c>
      <c r="D469" s="8">
        <v>64.47</v>
      </c>
      <c r="E469" s="8">
        <v>18.420000000000002</v>
      </c>
      <c r="F469" s="7">
        <v>0</v>
      </c>
      <c r="G469" s="7">
        <v>0</v>
      </c>
      <c r="H469" s="7">
        <v>0</v>
      </c>
      <c r="I469" s="7">
        <v>0</v>
      </c>
      <c r="J469" s="9">
        <f t="shared" si="7"/>
        <v>99.94</v>
      </c>
      <c r="K469" s="7">
        <v>7914859</v>
      </c>
      <c r="L469" s="7" t="s">
        <v>1563</v>
      </c>
      <c r="M469" s="7" t="s">
        <v>655</v>
      </c>
      <c r="N469" s="7" t="s">
        <v>1564</v>
      </c>
      <c r="O469" s="7" t="s">
        <v>276</v>
      </c>
      <c r="P469" s="7" t="s">
        <v>277</v>
      </c>
      <c r="Q469" s="7" t="s">
        <v>42</v>
      </c>
      <c r="R469" s="7" t="s">
        <v>278</v>
      </c>
      <c r="S469" s="30" t="s">
        <v>60</v>
      </c>
      <c r="T469" s="7">
        <v>9941</v>
      </c>
      <c r="U469" s="10">
        <v>45040</v>
      </c>
      <c r="V469" s="10">
        <v>45040</v>
      </c>
      <c r="W469" s="7" t="s">
        <v>45</v>
      </c>
      <c r="X469" s="7" t="s">
        <v>87</v>
      </c>
      <c r="Y469" s="7" t="s">
        <v>56</v>
      </c>
      <c r="Z469" s="10">
        <v>44210</v>
      </c>
      <c r="AA469" s="10">
        <v>44300</v>
      </c>
      <c r="AB469" s="7" t="s">
        <v>87</v>
      </c>
      <c r="AC469" s="7" t="s">
        <v>48</v>
      </c>
      <c r="AD469" s="7" t="s">
        <v>1565</v>
      </c>
      <c r="AE469" s="7" t="s">
        <v>176</v>
      </c>
      <c r="AF469" s="7" t="s">
        <v>1566</v>
      </c>
      <c r="AG469" s="7" t="s">
        <v>51</v>
      </c>
      <c r="AH469" s="11" t="s">
        <v>52</v>
      </c>
      <c r="AI469" s="12">
        <v>1</v>
      </c>
      <c r="AJ469" s="13">
        <v>18.940000000000001</v>
      </c>
      <c r="AK469" s="13">
        <v>15.49</v>
      </c>
      <c r="AL469" s="13">
        <v>5.23</v>
      </c>
      <c r="AN469" s="38"/>
    </row>
    <row r="470" spans="1:40" s="26" customFormat="1" x14ac:dyDescent="0.25">
      <c r="A470" s="19">
        <v>2022</v>
      </c>
      <c r="B470" s="19">
        <v>1</v>
      </c>
      <c r="C470" s="20">
        <v>35.47</v>
      </c>
      <c r="D470" s="20">
        <v>64.47</v>
      </c>
      <c r="E470" s="20">
        <v>18.420000000000002</v>
      </c>
      <c r="F470" s="19">
        <v>8.3491382196000004</v>
      </c>
      <c r="G470" s="19">
        <v>0</v>
      </c>
      <c r="H470" s="19">
        <v>0</v>
      </c>
      <c r="I470" s="19">
        <v>0</v>
      </c>
      <c r="J470" s="21">
        <f t="shared" si="7"/>
        <v>99.94</v>
      </c>
      <c r="K470" s="19">
        <v>2592369</v>
      </c>
      <c r="L470" s="19" t="s">
        <v>2130</v>
      </c>
      <c r="M470" s="19" t="s">
        <v>2131</v>
      </c>
      <c r="N470" s="19">
        <v>33643303</v>
      </c>
      <c r="O470" s="19" t="s">
        <v>415</v>
      </c>
      <c r="P470" s="19" t="s">
        <v>41</v>
      </c>
      <c r="Q470" s="19" t="s">
        <v>42</v>
      </c>
      <c r="R470" s="19" t="s">
        <v>278</v>
      </c>
      <c r="S470" s="31" t="s">
        <v>845</v>
      </c>
      <c r="T470" s="19">
        <v>9918</v>
      </c>
      <c r="U470" s="22">
        <v>44984</v>
      </c>
      <c r="V470" s="22">
        <v>44984</v>
      </c>
      <c r="W470" s="19" t="s">
        <v>216</v>
      </c>
      <c r="X470" s="19" t="s">
        <v>124</v>
      </c>
      <c r="Y470" s="19" t="s">
        <v>75</v>
      </c>
      <c r="Z470" s="22">
        <v>44713</v>
      </c>
      <c r="AA470" s="22">
        <v>44858</v>
      </c>
      <c r="AB470" s="19" t="s">
        <v>124</v>
      </c>
      <c r="AC470" s="19" t="s">
        <v>48</v>
      </c>
      <c r="AD470" s="19" t="s">
        <v>2132</v>
      </c>
      <c r="AE470" s="19">
        <v>42</v>
      </c>
      <c r="AF470" s="19" t="s">
        <v>2133</v>
      </c>
      <c r="AG470" s="19" t="s">
        <v>51</v>
      </c>
      <c r="AH470" s="23">
        <v>1</v>
      </c>
      <c r="AI470" s="24">
        <v>1</v>
      </c>
      <c r="AJ470" s="25">
        <v>116.68950948600001</v>
      </c>
      <c r="AK470" s="25">
        <v>50.216937371999997</v>
      </c>
      <c r="AL470" s="25">
        <v>14.347696392</v>
      </c>
      <c r="AM470" s="33" t="s">
        <v>2636</v>
      </c>
      <c r="AN470" s="27" t="s">
        <v>2638</v>
      </c>
    </row>
    <row r="471" spans="1:40" x14ac:dyDescent="0.25">
      <c r="A471" s="7">
        <v>2022</v>
      </c>
      <c r="B471" s="7">
        <v>0.9</v>
      </c>
      <c r="C471" s="8">
        <v>35.47</v>
      </c>
      <c r="D471" s="8">
        <v>64.47</v>
      </c>
      <c r="E471" s="8">
        <v>18.420000000000002</v>
      </c>
      <c r="F471" s="7">
        <v>0</v>
      </c>
      <c r="G471" s="7">
        <v>0</v>
      </c>
      <c r="H471" s="7">
        <v>0</v>
      </c>
      <c r="I471" s="7">
        <v>0</v>
      </c>
      <c r="J471" s="9">
        <f t="shared" si="7"/>
        <v>99.94</v>
      </c>
      <c r="K471" s="7">
        <v>2726392</v>
      </c>
      <c r="L471" s="7" t="s">
        <v>1762</v>
      </c>
      <c r="M471" s="7">
        <v>5158</v>
      </c>
      <c r="N471" s="7" t="s">
        <v>1763</v>
      </c>
      <c r="O471" s="7" t="s">
        <v>284</v>
      </c>
      <c r="P471" s="7" t="s">
        <v>277</v>
      </c>
      <c r="Q471" s="7" t="s">
        <v>42</v>
      </c>
      <c r="R471" s="7" t="s">
        <v>139</v>
      </c>
      <c r="S471" s="30" t="s">
        <v>60</v>
      </c>
      <c r="T471" s="7">
        <v>9866</v>
      </c>
      <c r="U471" s="10">
        <v>44995</v>
      </c>
      <c r="V471" s="10">
        <v>44992</v>
      </c>
      <c r="W471" s="7" t="s">
        <v>155</v>
      </c>
      <c r="X471" s="7" t="s">
        <v>74</v>
      </c>
      <c r="Y471" s="7" t="s">
        <v>75</v>
      </c>
      <c r="Z471" s="10">
        <v>44712</v>
      </c>
      <c r="AA471" s="10">
        <v>44735</v>
      </c>
      <c r="AB471" s="7" t="s">
        <v>74</v>
      </c>
      <c r="AC471" s="7" t="s">
        <v>48</v>
      </c>
      <c r="AD471" s="7" t="s">
        <v>1764</v>
      </c>
      <c r="AE471" s="7">
        <v>42</v>
      </c>
      <c r="AF471" s="7" t="s">
        <v>1765</v>
      </c>
      <c r="AG471" s="7" t="s">
        <v>51</v>
      </c>
      <c r="AH471" s="11">
        <v>1</v>
      </c>
      <c r="AI471" s="12">
        <v>1</v>
      </c>
      <c r="AJ471" s="13">
        <v>116.61</v>
      </c>
      <c r="AK471" s="13">
        <v>75.150000000000006</v>
      </c>
      <c r="AL471" s="13">
        <v>29.16</v>
      </c>
      <c r="AN471" s="38"/>
    </row>
    <row r="472" spans="1:40" s="26" customFormat="1" x14ac:dyDescent="0.25">
      <c r="A472" s="19">
        <v>2022</v>
      </c>
      <c r="B472" s="19">
        <v>0.4</v>
      </c>
      <c r="C472" s="20">
        <v>35.47</v>
      </c>
      <c r="D472" s="20">
        <v>64.47</v>
      </c>
      <c r="E472" s="20">
        <v>18.420000000000002</v>
      </c>
      <c r="F472" s="19">
        <v>0</v>
      </c>
      <c r="G472" s="19">
        <v>0</v>
      </c>
      <c r="H472" s="19">
        <v>0</v>
      </c>
      <c r="I472" s="19">
        <v>0</v>
      </c>
      <c r="J472" s="21">
        <f t="shared" si="7"/>
        <v>99.94</v>
      </c>
      <c r="K472" s="19">
        <v>2950807</v>
      </c>
      <c r="L472" s="19" t="s">
        <v>2236</v>
      </c>
      <c r="M472" s="19">
        <v>20546</v>
      </c>
      <c r="N472" s="19" t="s">
        <v>2237</v>
      </c>
      <c r="O472" s="19" t="s">
        <v>288</v>
      </c>
      <c r="P472" s="19" t="s">
        <v>41</v>
      </c>
      <c r="Q472" s="19" t="s">
        <v>42</v>
      </c>
      <c r="R472" s="19" t="s">
        <v>278</v>
      </c>
      <c r="S472" s="31" t="s">
        <v>845</v>
      </c>
      <c r="T472" s="19">
        <v>9864</v>
      </c>
      <c r="U472" s="22">
        <v>45016</v>
      </c>
      <c r="V472" s="22">
        <v>45016</v>
      </c>
      <c r="W472" s="19" t="s">
        <v>95</v>
      </c>
      <c r="X472" s="19" t="s">
        <v>74</v>
      </c>
      <c r="Y472" s="19" t="s">
        <v>75</v>
      </c>
      <c r="Z472" s="22">
        <v>44673</v>
      </c>
      <c r="AA472" s="22">
        <v>44700</v>
      </c>
      <c r="AB472" s="19" t="s">
        <v>74</v>
      </c>
      <c r="AC472" s="19" t="s">
        <v>48</v>
      </c>
      <c r="AD472" s="19" t="s">
        <v>2238</v>
      </c>
      <c r="AE472" s="19">
        <v>42</v>
      </c>
      <c r="AF472" s="19" t="s">
        <v>2239</v>
      </c>
      <c r="AG472" s="19" t="s">
        <v>51</v>
      </c>
      <c r="AH472" s="23">
        <v>1</v>
      </c>
      <c r="AI472" s="24">
        <v>1</v>
      </c>
      <c r="AJ472" s="25">
        <v>61.04</v>
      </c>
      <c r="AK472" s="25">
        <v>87.15</v>
      </c>
      <c r="AL472" s="25">
        <v>41.16</v>
      </c>
      <c r="AM472" s="33" t="s">
        <v>2636</v>
      </c>
      <c r="AN472" s="27" t="s">
        <v>2638</v>
      </c>
    </row>
    <row r="473" spans="1:40" x14ac:dyDescent="0.25">
      <c r="A473" s="7">
        <v>2022</v>
      </c>
      <c r="B473" s="7">
        <v>1</v>
      </c>
      <c r="C473" s="8">
        <v>35.47</v>
      </c>
      <c r="D473" s="8">
        <v>64.47</v>
      </c>
      <c r="E473" s="8">
        <v>18.420000000000002</v>
      </c>
      <c r="F473" s="7">
        <v>0</v>
      </c>
      <c r="G473" s="7">
        <v>0</v>
      </c>
      <c r="H473" s="7">
        <v>0</v>
      </c>
      <c r="I473" s="7">
        <v>0</v>
      </c>
      <c r="J473" s="9">
        <f t="shared" si="7"/>
        <v>99.94</v>
      </c>
      <c r="K473" s="7">
        <v>2325077</v>
      </c>
      <c r="L473" s="7" t="s">
        <v>1597</v>
      </c>
      <c r="M473" s="7">
        <v>4910</v>
      </c>
      <c r="N473" s="7" t="s">
        <v>1598</v>
      </c>
      <c r="O473" s="7" t="s">
        <v>284</v>
      </c>
      <c r="P473" s="7" t="s">
        <v>277</v>
      </c>
      <c r="Q473" s="7" t="s">
        <v>42</v>
      </c>
      <c r="R473" s="7" t="s">
        <v>139</v>
      </c>
      <c r="S473" s="30" t="s">
        <v>60</v>
      </c>
      <c r="T473" s="7">
        <v>9847</v>
      </c>
      <c r="U473" s="10">
        <v>44958</v>
      </c>
      <c r="V473" s="10">
        <v>44952</v>
      </c>
      <c r="W473" s="7" t="s">
        <v>130</v>
      </c>
      <c r="X473" s="7" t="s">
        <v>74</v>
      </c>
      <c r="Y473" s="7" t="s">
        <v>75</v>
      </c>
      <c r="Z473" s="10">
        <v>44790</v>
      </c>
      <c r="AA473" s="10">
        <v>44821</v>
      </c>
      <c r="AB473" s="7" t="s">
        <v>74</v>
      </c>
      <c r="AC473" s="7" t="s">
        <v>48</v>
      </c>
      <c r="AD473" s="7" t="s">
        <v>1599</v>
      </c>
      <c r="AE473" s="7">
        <v>28</v>
      </c>
      <c r="AF473" s="7" t="s">
        <v>1600</v>
      </c>
      <c r="AG473" s="7" t="s">
        <v>51</v>
      </c>
      <c r="AH473" s="11">
        <v>1</v>
      </c>
      <c r="AI473" s="12">
        <v>1</v>
      </c>
      <c r="AJ473" s="13">
        <v>140</v>
      </c>
      <c r="AK473" s="13">
        <v>103.25</v>
      </c>
      <c r="AL473" s="13">
        <v>57.26</v>
      </c>
      <c r="AN473" s="38"/>
    </row>
    <row r="474" spans="1:40" x14ac:dyDescent="0.25">
      <c r="A474" s="7">
        <v>2022</v>
      </c>
      <c r="B474" s="7">
        <v>1.4</v>
      </c>
      <c r="C474" s="8">
        <v>35.47</v>
      </c>
      <c r="D474" s="8">
        <v>64.47</v>
      </c>
      <c r="E474" s="8">
        <v>18.420000000000002</v>
      </c>
      <c r="F474" s="7">
        <v>0</v>
      </c>
      <c r="G474" s="7">
        <v>0</v>
      </c>
      <c r="H474" s="7">
        <v>0</v>
      </c>
      <c r="I474" s="7">
        <v>0</v>
      </c>
      <c r="J474" s="9">
        <f t="shared" si="7"/>
        <v>99.94</v>
      </c>
      <c r="K474" s="7">
        <v>2839795</v>
      </c>
      <c r="L474" s="7" t="s">
        <v>2232</v>
      </c>
      <c r="M474" s="7">
        <v>1941</v>
      </c>
      <c r="N474" s="7" t="s">
        <v>2233</v>
      </c>
      <c r="O474" s="7" t="s">
        <v>284</v>
      </c>
      <c r="P474" s="7" t="s">
        <v>277</v>
      </c>
      <c r="Q474" s="7" t="s">
        <v>42</v>
      </c>
      <c r="R474" s="7" t="s">
        <v>139</v>
      </c>
      <c r="S474" s="30" t="s">
        <v>60</v>
      </c>
      <c r="T474" s="7">
        <v>9806</v>
      </c>
      <c r="U474" s="10">
        <v>45007</v>
      </c>
      <c r="V474" s="10">
        <v>45006</v>
      </c>
      <c r="W474" s="7" t="s">
        <v>289</v>
      </c>
      <c r="X474" s="7" t="s">
        <v>74</v>
      </c>
      <c r="Y474" s="7" t="s">
        <v>75</v>
      </c>
      <c r="Z474" s="10">
        <v>44769</v>
      </c>
      <c r="AA474" s="10">
        <v>44798</v>
      </c>
      <c r="AB474" s="7" t="s">
        <v>74</v>
      </c>
      <c r="AC474" s="7" t="s">
        <v>48</v>
      </c>
      <c r="AD474" s="7" t="s">
        <v>2234</v>
      </c>
      <c r="AE474" s="7">
        <v>42</v>
      </c>
      <c r="AF474" s="7" t="s">
        <v>2235</v>
      </c>
      <c r="AG474" s="7" t="s">
        <v>51</v>
      </c>
      <c r="AH474" s="11">
        <v>1</v>
      </c>
      <c r="AI474" s="12">
        <v>1</v>
      </c>
      <c r="AJ474" s="13">
        <v>194.96</v>
      </c>
      <c r="AK474" s="13">
        <v>89.27</v>
      </c>
      <c r="AL474" s="13">
        <v>43.28</v>
      </c>
      <c r="AN474" s="38"/>
    </row>
    <row r="475" spans="1:40" x14ac:dyDescent="0.25">
      <c r="A475" s="7">
        <v>2020</v>
      </c>
      <c r="B475" s="7">
        <v>0.6</v>
      </c>
      <c r="C475" s="8">
        <v>70.94</v>
      </c>
      <c r="D475" s="8">
        <v>128.94</v>
      </c>
      <c r="E475" s="8">
        <v>36.840000000000003</v>
      </c>
      <c r="F475" s="7">
        <v>0</v>
      </c>
      <c r="G475" s="7">
        <v>0</v>
      </c>
      <c r="H475" s="7">
        <v>0</v>
      </c>
      <c r="I475" s="7">
        <v>0</v>
      </c>
      <c r="J475" s="9">
        <f t="shared" si="7"/>
        <v>199.88</v>
      </c>
      <c r="K475" s="7">
        <v>10607918</v>
      </c>
      <c r="L475" s="7" t="s">
        <v>519</v>
      </c>
      <c r="M475" s="7">
        <v>9228</v>
      </c>
      <c r="N475" s="7" t="s">
        <v>520</v>
      </c>
      <c r="O475" s="7" t="s">
        <v>284</v>
      </c>
      <c r="P475" s="7" t="s">
        <v>277</v>
      </c>
      <c r="Q475" s="7" t="s">
        <v>42</v>
      </c>
      <c r="R475" s="7" t="s">
        <v>139</v>
      </c>
      <c r="S475" s="30" t="s">
        <v>60</v>
      </c>
      <c r="T475" s="7">
        <v>9729</v>
      </c>
      <c r="U475" s="10">
        <v>44977</v>
      </c>
      <c r="V475" s="10">
        <v>44974</v>
      </c>
      <c r="W475" s="7" t="s">
        <v>289</v>
      </c>
      <c r="X475" s="7" t="s">
        <v>74</v>
      </c>
      <c r="Y475" s="7" t="s">
        <v>75</v>
      </c>
      <c r="Z475" s="10">
        <v>43703</v>
      </c>
      <c r="AA475" s="10">
        <v>43955</v>
      </c>
      <c r="AB475" s="7" t="s">
        <v>74</v>
      </c>
      <c r="AC475" s="7" t="s">
        <v>48</v>
      </c>
      <c r="AD475" s="7" t="s">
        <v>521</v>
      </c>
      <c r="AE475" s="7">
        <v>42</v>
      </c>
      <c r="AF475" s="7" t="s">
        <v>522</v>
      </c>
      <c r="AG475" s="7" t="s">
        <v>51</v>
      </c>
      <c r="AH475" s="11" t="s">
        <v>52</v>
      </c>
      <c r="AI475" s="12">
        <v>2</v>
      </c>
      <c r="AJ475" s="13">
        <v>71.400000000000006</v>
      </c>
      <c r="AK475" s="13">
        <v>169.06</v>
      </c>
      <c r="AL475" s="13">
        <v>77.08</v>
      </c>
      <c r="AN475" s="38"/>
    </row>
    <row r="476" spans="1:40" x14ac:dyDescent="0.25">
      <c r="A476" s="7">
        <v>2022</v>
      </c>
      <c r="B476" s="7">
        <v>1</v>
      </c>
      <c r="C476" s="8">
        <v>35.47</v>
      </c>
      <c r="D476" s="8">
        <v>64.47</v>
      </c>
      <c r="E476" s="8">
        <v>18.420000000000002</v>
      </c>
      <c r="F476" s="7">
        <v>0</v>
      </c>
      <c r="G476" s="7">
        <v>0</v>
      </c>
      <c r="H476" s="7">
        <v>0</v>
      </c>
      <c r="I476" s="7">
        <v>0</v>
      </c>
      <c r="J476" s="9">
        <f t="shared" si="7"/>
        <v>99.94</v>
      </c>
      <c r="K476" s="7">
        <v>2603978</v>
      </c>
      <c r="L476" s="7" t="s">
        <v>1758</v>
      </c>
      <c r="M476" s="7">
        <v>1373</v>
      </c>
      <c r="N476" s="7" t="s">
        <v>1759</v>
      </c>
      <c r="O476" s="7" t="s">
        <v>284</v>
      </c>
      <c r="P476" s="7" t="s">
        <v>277</v>
      </c>
      <c r="Q476" s="7" t="s">
        <v>42</v>
      </c>
      <c r="R476" s="7" t="s">
        <v>139</v>
      </c>
      <c r="S476" s="30" t="s">
        <v>60</v>
      </c>
      <c r="T476" s="7">
        <v>9711</v>
      </c>
      <c r="U476" s="10">
        <v>44985</v>
      </c>
      <c r="V476" s="10">
        <v>44982</v>
      </c>
      <c r="W476" s="7" t="s">
        <v>261</v>
      </c>
      <c r="X476" s="7" t="s">
        <v>74</v>
      </c>
      <c r="Y476" s="7" t="s">
        <v>75</v>
      </c>
      <c r="Z476" s="10">
        <v>44567</v>
      </c>
      <c r="AA476" s="10">
        <v>44588</v>
      </c>
      <c r="AB476" s="7" t="s">
        <v>74</v>
      </c>
      <c r="AC476" s="7" t="s">
        <v>48</v>
      </c>
      <c r="AD476" s="7" t="s">
        <v>1760</v>
      </c>
      <c r="AE476" s="7">
        <v>28</v>
      </c>
      <c r="AF476" s="7" t="s">
        <v>1761</v>
      </c>
      <c r="AG476" s="7" t="s">
        <v>51</v>
      </c>
      <c r="AH476" s="11" t="s">
        <v>52</v>
      </c>
      <c r="AI476" s="12">
        <v>1</v>
      </c>
      <c r="AJ476" s="13">
        <v>133.80000000000001</v>
      </c>
      <c r="AK476" s="13">
        <v>88.85</v>
      </c>
      <c r="AL476" s="13">
        <v>42.86</v>
      </c>
      <c r="AN476" s="38"/>
    </row>
    <row r="477" spans="1:40" s="26" customFormat="1" x14ac:dyDescent="0.25">
      <c r="A477" s="19">
        <v>2022</v>
      </c>
      <c r="B477" s="19">
        <v>0.5</v>
      </c>
      <c r="C477" s="20">
        <v>35.47</v>
      </c>
      <c r="D477" s="20">
        <v>64.47</v>
      </c>
      <c r="E477" s="20">
        <v>18.420000000000002</v>
      </c>
      <c r="F477" s="19">
        <v>0</v>
      </c>
      <c r="G477" s="19">
        <v>0</v>
      </c>
      <c r="H477" s="19">
        <v>0</v>
      </c>
      <c r="I477" s="19">
        <v>0</v>
      </c>
      <c r="J477" s="21">
        <f t="shared" si="7"/>
        <v>99.94</v>
      </c>
      <c r="K477" s="19">
        <v>2966545</v>
      </c>
      <c r="L477" s="19" t="s">
        <v>2096</v>
      </c>
      <c r="M477" s="19">
        <v>4716</v>
      </c>
      <c r="N477" s="19" t="s">
        <v>2097</v>
      </c>
      <c r="O477" s="19" t="s">
        <v>869</v>
      </c>
      <c r="P477" s="19" t="s">
        <v>870</v>
      </c>
      <c r="Q477" s="19" t="s">
        <v>42</v>
      </c>
      <c r="R477" s="19" t="s">
        <v>871</v>
      </c>
      <c r="S477" s="31" t="s">
        <v>243</v>
      </c>
      <c r="T477" s="19">
        <v>9703</v>
      </c>
      <c r="U477" s="22">
        <v>45019</v>
      </c>
      <c r="V477" s="22">
        <v>45016</v>
      </c>
      <c r="W477" s="19" t="s">
        <v>732</v>
      </c>
      <c r="X477" s="19" t="s">
        <v>74</v>
      </c>
      <c r="Y477" s="19" t="s">
        <v>75</v>
      </c>
      <c r="Z477" s="22">
        <v>44796</v>
      </c>
      <c r="AA477" s="22">
        <v>44807</v>
      </c>
      <c r="AB477" s="19" t="s">
        <v>74</v>
      </c>
      <c r="AC477" s="19" t="s">
        <v>48</v>
      </c>
      <c r="AD477" s="19" t="s">
        <v>2098</v>
      </c>
      <c r="AE477" s="19">
        <v>42</v>
      </c>
      <c r="AF477" s="19" t="s">
        <v>2099</v>
      </c>
      <c r="AG477" s="19" t="s">
        <v>51</v>
      </c>
      <c r="AH477" s="23">
        <v>1</v>
      </c>
      <c r="AI477" s="24">
        <v>1</v>
      </c>
      <c r="AJ477" s="25">
        <v>66.13</v>
      </c>
      <c r="AK477" s="25">
        <v>84.07</v>
      </c>
      <c r="AL477" s="25">
        <v>38.08</v>
      </c>
      <c r="AM477" s="33" t="s">
        <v>2636</v>
      </c>
      <c r="AN477" s="27" t="s">
        <v>2639</v>
      </c>
    </row>
    <row r="478" spans="1:40" x14ac:dyDescent="0.25">
      <c r="A478" s="7">
        <v>2022</v>
      </c>
      <c r="B478" s="7">
        <v>0.8</v>
      </c>
      <c r="C478" s="8">
        <v>35.47</v>
      </c>
      <c r="D478" s="8">
        <v>64.47</v>
      </c>
      <c r="E478" s="8">
        <v>18.420000000000002</v>
      </c>
      <c r="F478" s="7">
        <v>0</v>
      </c>
      <c r="G478" s="7">
        <v>0</v>
      </c>
      <c r="H478" s="7">
        <v>0</v>
      </c>
      <c r="I478" s="7">
        <v>0</v>
      </c>
      <c r="J478" s="9">
        <f t="shared" si="7"/>
        <v>99.94</v>
      </c>
      <c r="K478" s="7">
        <v>2391365</v>
      </c>
      <c r="L478" s="7" t="s">
        <v>1856</v>
      </c>
      <c r="M478" s="7">
        <v>3334</v>
      </c>
      <c r="N478" s="7" t="s">
        <v>1857</v>
      </c>
      <c r="O478" s="7" t="s">
        <v>288</v>
      </c>
      <c r="P478" s="7" t="s">
        <v>41</v>
      </c>
      <c r="Q478" s="7" t="s">
        <v>42</v>
      </c>
      <c r="R478" s="7" t="s">
        <v>278</v>
      </c>
      <c r="S478" s="30" t="s">
        <v>44</v>
      </c>
      <c r="T478" s="7">
        <v>9500</v>
      </c>
      <c r="U478" s="10">
        <v>44965</v>
      </c>
      <c r="V478" s="10">
        <v>44964</v>
      </c>
      <c r="W478" s="7" t="s">
        <v>1638</v>
      </c>
      <c r="X478" s="7" t="s">
        <v>74</v>
      </c>
      <c r="Y478" s="7" t="s">
        <v>75</v>
      </c>
      <c r="Z478" s="10">
        <v>44642</v>
      </c>
      <c r="AA478" s="10">
        <v>44676</v>
      </c>
      <c r="AB478" s="7" t="s">
        <v>74</v>
      </c>
      <c r="AC478" s="7" t="s">
        <v>48</v>
      </c>
      <c r="AD478" s="7" t="s">
        <v>1858</v>
      </c>
      <c r="AE478" s="7">
        <v>42</v>
      </c>
      <c r="AF478" s="7" t="s">
        <v>1859</v>
      </c>
      <c r="AG478" s="7" t="s">
        <v>51</v>
      </c>
      <c r="AH478" s="11">
        <v>1</v>
      </c>
      <c r="AI478" s="12">
        <v>1</v>
      </c>
      <c r="AJ478" s="13">
        <v>112</v>
      </c>
      <c r="AK478" s="13">
        <v>88.07</v>
      </c>
      <c r="AL478" s="13">
        <v>42.08</v>
      </c>
    </row>
    <row r="479" spans="1:40" x14ac:dyDescent="0.25">
      <c r="A479" s="7">
        <v>2022</v>
      </c>
      <c r="B479" s="7">
        <v>1</v>
      </c>
      <c r="C479" s="8">
        <v>35.47</v>
      </c>
      <c r="D479" s="8">
        <v>64.47</v>
      </c>
      <c r="E479" s="8">
        <v>18.420000000000002</v>
      </c>
      <c r="F479" s="7">
        <v>18.800145672399999</v>
      </c>
      <c r="G479" s="7">
        <v>0</v>
      </c>
      <c r="H479" s="7">
        <v>0</v>
      </c>
      <c r="I479" s="7">
        <v>0</v>
      </c>
      <c r="J479" s="9">
        <f t="shared" si="7"/>
        <v>99.94</v>
      </c>
      <c r="K479" s="7">
        <v>2560907</v>
      </c>
      <c r="L479" s="7" t="s">
        <v>2458</v>
      </c>
      <c r="M479" s="7" t="s">
        <v>2459</v>
      </c>
      <c r="N479" s="7">
        <v>601571</v>
      </c>
      <c r="O479" s="7" t="s">
        <v>284</v>
      </c>
      <c r="P479" s="7" t="s">
        <v>277</v>
      </c>
      <c r="Q479" s="7" t="s">
        <v>42</v>
      </c>
      <c r="R479" s="7" t="s">
        <v>139</v>
      </c>
      <c r="S479" s="30" t="s">
        <v>60</v>
      </c>
      <c r="T479" s="7">
        <v>9412</v>
      </c>
      <c r="U479" s="10">
        <v>44981</v>
      </c>
      <c r="V479" s="10">
        <v>44975</v>
      </c>
      <c r="W479" s="7" t="s">
        <v>2460</v>
      </c>
      <c r="X479" s="7" t="s">
        <v>257</v>
      </c>
      <c r="Y479" s="7" t="s">
        <v>75</v>
      </c>
      <c r="Z479" s="10">
        <v>44677</v>
      </c>
      <c r="AA479" s="10">
        <v>44762</v>
      </c>
      <c r="AB479" s="7" t="s">
        <v>257</v>
      </c>
      <c r="AC479" s="7" t="s">
        <v>48</v>
      </c>
      <c r="AD479" s="7" t="s">
        <v>2461</v>
      </c>
      <c r="AE479" s="7">
        <v>42</v>
      </c>
      <c r="AF479" s="7" t="s">
        <v>2462</v>
      </c>
      <c r="AG479" s="7" t="s">
        <v>51</v>
      </c>
      <c r="AH479" s="11">
        <v>1</v>
      </c>
      <c r="AI479" s="12">
        <v>1</v>
      </c>
      <c r="AJ479" s="13">
        <v>32.761712160000002</v>
      </c>
      <c r="AK479" s="13">
        <v>84.738839063200004</v>
      </c>
      <c r="AL479" s="13">
        <v>24.211096875199999</v>
      </c>
      <c r="AN479" s="38"/>
    </row>
    <row r="480" spans="1:40" s="26" customFormat="1" x14ac:dyDescent="0.25">
      <c r="A480" s="19">
        <v>2022</v>
      </c>
      <c r="B480" s="19">
        <v>0.4</v>
      </c>
      <c r="C480" s="20">
        <v>35.47</v>
      </c>
      <c r="D480" s="20">
        <v>64.47</v>
      </c>
      <c r="E480" s="20">
        <v>18.420000000000002</v>
      </c>
      <c r="F480" s="19">
        <v>0</v>
      </c>
      <c r="G480" s="19">
        <v>0</v>
      </c>
      <c r="H480" s="19">
        <v>0</v>
      </c>
      <c r="I480" s="19">
        <v>0</v>
      </c>
      <c r="J480" s="21">
        <f t="shared" si="7"/>
        <v>99.94</v>
      </c>
      <c r="K480" s="19">
        <v>2837359</v>
      </c>
      <c r="L480" s="19" t="s">
        <v>1800</v>
      </c>
      <c r="M480" s="19">
        <v>5291</v>
      </c>
      <c r="N480" s="19">
        <v>23876902</v>
      </c>
      <c r="O480" s="19" t="s">
        <v>288</v>
      </c>
      <c r="P480" s="19" t="s">
        <v>41</v>
      </c>
      <c r="Q480" s="19" t="s">
        <v>42</v>
      </c>
      <c r="R480" s="19" t="s">
        <v>278</v>
      </c>
      <c r="S480" s="31" t="s">
        <v>845</v>
      </c>
      <c r="T480" s="19">
        <v>9405</v>
      </c>
      <c r="U480" s="22">
        <v>45007</v>
      </c>
      <c r="V480" s="22">
        <v>45002</v>
      </c>
      <c r="W480" s="19" t="s">
        <v>151</v>
      </c>
      <c r="X480" s="19" t="s">
        <v>74</v>
      </c>
      <c r="Y480" s="19" t="s">
        <v>75</v>
      </c>
      <c r="Z480" s="22">
        <v>44632</v>
      </c>
      <c r="AA480" s="22">
        <v>44679</v>
      </c>
      <c r="AB480" s="19" t="s">
        <v>74</v>
      </c>
      <c r="AC480" s="19" t="s">
        <v>48</v>
      </c>
      <c r="AD480" s="19" t="s">
        <v>1801</v>
      </c>
      <c r="AE480" s="19">
        <v>42</v>
      </c>
      <c r="AF480" s="19" t="s">
        <v>1802</v>
      </c>
      <c r="AG480" s="19" t="s">
        <v>51</v>
      </c>
      <c r="AH480" s="23">
        <v>1</v>
      </c>
      <c r="AI480" s="24">
        <v>1</v>
      </c>
      <c r="AJ480" s="25">
        <v>57.6</v>
      </c>
      <c r="AK480" s="25">
        <v>94.23</v>
      </c>
      <c r="AL480" s="25">
        <v>48.24</v>
      </c>
      <c r="AM480" s="33" t="s">
        <v>2636</v>
      </c>
      <c r="AN480" s="27" t="s">
        <v>2638</v>
      </c>
    </row>
    <row r="481" spans="1:40" x14ac:dyDescent="0.25">
      <c r="A481" s="7">
        <v>2022</v>
      </c>
      <c r="B481" s="7">
        <v>0.5</v>
      </c>
      <c r="C481" s="8">
        <v>35.47</v>
      </c>
      <c r="D481" s="8">
        <v>64.47</v>
      </c>
      <c r="E481" s="8">
        <v>18.420000000000002</v>
      </c>
      <c r="F481" s="7">
        <v>9.36</v>
      </c>
      <c r="G481" s="7">
        <v>0</v>
      </c>
      <c r="H481" s="7">
        <v>0</v>
      </c>
      <c r="I481" s="7">
        <v>0</v>
      </c>
      <c r="J481" s="9">
        <f t="shared" si="7"/>
        <v>99.94</v>
      </c>
      <c r="K481" s="7">
        <v>2416729</v>
      </c>
      <c r="L481" s="7" t="s">
        <v>2478</v>
      </c>
      <c r="M481" s="7">
        <v>8413</v>
      </c>
      <c r="N481" s="7">
        <v>1804701</v>
      </c>
      <c r="O481" s="7" t="s">
        <v>284</v>
      </c>
      <c r="P481" s="7" t="s">
        <v>277</v>
      </c>
      <c r="Q481" s="7" t="s">
        <v>42</v>
      </c>
      <c r="R481" s="7" t="s">
        <v>139</v>
      </c>
      <c r="S481" s="30" t="s">
        <v>60</v>
      </c>
      <c r="T481" s="7">
        <v>9389</v>
      </c>
      <c r="U481" s="10">
        <v>44967</v>
      </c>
      <c r="V481" s="10">
        <v>44960</v>
      </c>
      <c r="W481" s="7" t="s">
        <v>587</v>
      </c>
      <c r="X481" s="7" t="s">
        <v>74</v>
      </c>
      <c r="Y481" s="7" t="s">
        <v>75</v>
      </c>
      <c r="Z481" s="10">
        <v>44676</v>
      </c>
      <c r="AA481" s="10">
        <v>44730</v>
      </c>
      <c r="AB481" s="7" t="s">
        <v>74</v>
      </c>
      <c r="AC481" s="7" t="s">
        <v>48</v>
      </c>
      <c r="AD481" s="7" t="s">
        <v>2479</v>
      </c>
      <c r="AE481" s="7">
        <v>42</v>
      </c>
      <c r="AF481" s="7" t="s">
        <v>2480</v>
      </c>
      <c r="AG481" s="7" t="s">
        <v>51</v>
      </c>
      <c r="AH481" s="11">
        <v>1</v>
      </c>
      <c r="AI481" s="12">
        <v>1</v>
      </c>
      <c r="AJ481" s="13">
        <v>68.790000000000006</v>
      </c>
      <c r="AK481" s="13">
        <v>82.23</v>
      </c>
      <c r="AL481" s="13">
        <v>36.24</v>
      </c>
      <c r="AN481" s="38"/>
    </row>
    <row r="482" spans="1:40" s="26" customFormat="1" x14ac:dyDescent="0.25">
      <c r="A482" s="19">
        <v>2022</v>
      </c>
      <c r="B482" s="19">
        <v>0.8</v>
      </c>
      <c r="C482" s="20">
        <v>35.47</v>
      </c>
      <c r="D482" s="20">
        <v>64.47</v>
      </c>
      <c r="E482" s="20">
        <v>18.420000000000002</v>
      </c>
      <c r="F482" s="19">
        <v>7.15</v>
      </c>
      <c r="G482" s="19">
        <v>0</v>
      </c>
      <c r="H482" s="19">
        <v>0</v>
      </c>
      <c r="I482" s="19">
        <v>0</v>
      </c>
      <c r="J482" s="21">
        <f t="shared" si="7"/>
        <v>99.94</v>
      </c>
      <c r="K482" s="19">
        <v>2602778</v>
      </c>
      <c r="L482" s="19" t="s">
        <v>2041</v>
      </c>
      <c r="M482" s="19">
        <v>8413</v>
      </c>
      <c r="N482" s="19">
        <v>1890903</v>
      </c>
      <c r="O482" s="19" t="s">
        <v>288</v>
      </c>
      <c r="P482" s="19" t="s">
        <v>41</v>
      </c>
      <c r="Q482" s="19" t="s">
        <v>42</v>
      </c>
      <c r="R482" s="19" t="s">
        <v>278</v>
      </c>
      <c r="S482" s="31" t="s">
        <v>845</v>
      </c>
      <c r="T482" s="19">
        <v>9310</v>
      </c>
      <c r="U482" s="22">
        <v>44985</v>
      </c>
      <c r="V482" s="22">
        <v>44979</v>
      </c>
      <c r="W482" s="19" t="s">
        <v>587</v>
      </c>
      <c r="X482" s="19" t="s">
        <v>74</v>
      </c>
      <c r="Y482" s="19" t="s">
        <v>75</v>
      </c>
      <c r="Z482" s="22">
        <v>44662</v>
      </c>
      <c r="AA482" s="22">
        <v>44707</v>
      </c>
      <c r="AB482" s="19" t="s">
        <v>74</v>
      </c>
      <c r="AC482" s="19" t="s">
        <v>48</v>
      </c>
      <c r="AD482" s="19" t="s">
        <v>2042</v>
      </c>
      <c r="AE482" s="19">
        <v>42</v>
      </c>
      <c r="AF482" s="19" t="s">
        <v>2043</v>
      </c>
      <c r="AG482" s="19" t="s">
        <v>51</v>
      </c>
      <c r="AH482" s="23">
        <v>1</v>
      </c>
      <c r="AI482" s="24">
        <v>1</v>
      </c>
      <c r="AJ482" s="25">
        <v>110.07</v>
      </c>
      <c r="AK482" s="25">
        <v>82.23</v>
      </c>
      <c r="AL482" s="25">
        <v>36.24</v>
      </c>
      <c r="AM482" s="33" t="s">
        <v>2636</v>
      </c>
      <c r="AN482" s="27" t="s">
        <v>2638</v>
      </c>
    </row>
    <row r="483" spans="1:40" x14ac:dyDescent="0.25">
      <c r="A483" s="7">
        <v>2022</v>
      </c>
      <c r="B483" s="7">
        <v>1</v>
      </c>
      <c r="C483" s="8">
        <v>35.47</v>
      </c>
      <c r="D483" s="8">
        <v>64.47</v>
      </c>
      <c r="E483" s="8">
        <v>18.420000000000002</v>
      </c>
      <c r="F483" s="7">
        <v>0</v>
      </c>
      <c r="G483" s="7">
        <v>0</v>
      </c>
      <c r="H483" s="7">
        <v>0</v>
      </c>
      <c r="I483" s="7">
        <v>0</v>
      </c>
      <c r="J483" s="9">
        <f t="shared" si="7"/>
        <v>99.94</v>
      </c>
      <c r="K483" s="7">
        <v>3155083</v>
      </c>
      <c r="L483" s="7" t="s">
        <v>2556</v>
      </c>
      <c r="M483" s="7">
        <v>9002</v>
      </c>
      <c r="N483" s="7" t="s">
        <v>2557</v>
      </c>
      <c r="O483" s="7" t="s">
        <v>288</v>
      </c>
      <c r="P483" s="7" t="s">
        <v>41</v>
      </c>
      <c r="Q483" s="7" t="s">
        <v>42</v>
      </c>
      <c r="R483" s="7" t="s">
        <v>278</v>
      </c>
      <c r="S483" s="30" t="s">
        <v>44</v>
      </c>
      <c r="T483" s="7">
        <v>9274</v>
      </c>
      <c r="U483" s="10">
        <v>45040</v>
      </c>
      <c r="V483" s="10">
        <v>45040</v>
      </c>
      <c r="W483" s="7" t="s">
        <v>2558</v>
      </c>
      <c r="X483" s="7" t="s">
        <v>74</v>
      </c>
      <c r="Y483" s="7" t="s">
        <v>75</v>
      </c>
      <c r="Z483" s="10">
        <v>44630</v>
      </c>
      <c r="AA483" s="10">
        <v>44676</v>
      </c>
      <c r="AB483" s="7" t="s">
        <v>74</v>
      </c>
      <c r="AC483" s="7" t="s">
        <v>48</v>
      </c>
      <c r="AD483" s="7" t="s">
        <v>2559</v>
      </c>
      <c r="AE483" s="7">
        <v>42</v>
      </c>
      <c r="AF483" s="7" t="s">
        <v>2560</v>
      </c>
      <c r="AG483" s="7" t="s">
        <v>51</v>
      </c>
      <c r="AH483" s="11">
        <v>1</v>
      </c>
      <c r="AI483" s="12">
        <v>1</v>
      </c>
      <c r="AJ483" s="13">
        <v>78.52</v>
      </c>
      <c r="AK483" s="13">
        <v>64.39</v>
      </c>
      <c r="AL483" s="13">
        <v>18.399999999999999</v>
      </c>
    </row>
    <row r="484" spans="1:40" x14ac:dyDescent="0.25">
      <c r="A484" s="7">
        <v>2022</v>
      </c>
      <c r="B484" s="7">
        <v>0.4</v>
      </c>
      <c r="C484" s="8">
        <v>35.47</v>
      </c>
      <c r="D484" s="8">
        <v>64.47</v>
      </c>
      <c r="E484" s="8">
        <v>18.420000000000002</v>
      </c>
      <c r="F484" s="7">
        <v>0</v>
      </c>
      <c r="G484" s="7">
        <v>0</v>
      </c>
      <c r="H484" s="7">
        <v>0</v>
      </c>
      <c r="I484" s="7">
        <v>0</v>
      </c>
      <c r="J484" s="9">
        <f t="shared" si="7"/>
        <v>99.94</v>
      </c>
      <c r="K484" s="7">
        <v>2705048</v>
      </c>
      <c r="L484" s="7" t="s">
        <v>2198</v>
      </c>
      <c r="M484" s="7">
        <v>5173</v>
      </c>
      <c r="N484" s="7" t="s">
        <v>2199</v>
      </c>
      <c r="O484" s="7" t="s">
        <v>284</v>
      </c>
      <c r="P484" s="7" t="s">
        <v>277</v>
      </c>
      <c r="Q484" s="7" t="s">
        <v>42</v>
      </c>
      <c r="R484" s="7" t="s">
        <v>139</v>
      </c>
      <c r="S484" s="30" t="s">
        <v>60</v>
      </c>
      <c r="T484" s="7">
        <v>9171</v>
      </c>
      <c r="U484" s="10">
        <v>44994</v>
      </c>
      <c r="V484" s="10">
        <v>44938</v>
      </c>
      <c r="W484" s="7" t="s">
        <v>361</v>
      </c>
      <c r="X484" s="7" t="s">
        <v>74</v>
      </c>
      <c r="Y484" s="7" t="s">
        <v>75</v>
      </c>
      <c r="Z484" s="10">
        <v>44574</v>
      </c>
      <c r="AA484" s="10">
        <v>44592</v>
      </c>
      <c r="AB484" s="7" t="s">
        <v>74</v>
      </c>
      <c r="AC484" s="7" t="s">
        <v>48</v>
      </c>
      <c r="AD484" s="7" t="s">
        <v>2200</v>
      </c>
      <c r="AE484" s="7">
        <v>42</v>
      </c>
      <c r="AF484" s="7" t="s">
        <v>2201</v>
      </c>
      <c r="AG484" s="7" t="s">
        <v>51</v>
      </c>
      <c r="AH484" s="11">
        <v>1</v>
      </c>
      <c r="AI484" s="12">
        <v>1</v>
      </c>
      <c r="AJ484" s="13">
        <v>63.57</v>
      </c>
      <c r="AK484" s="13">
        <v>83.61</v>
      </c>
      <c r="AL484" s="13">
        <v>37.619999999999997</v>
      </c>
      <c r="AN484" s="38"/>
    </row>
    <row r="485" spans="1:40" s="26" customFormat="1" x14ac:dyDescent="0.25">
      <c r="A485" s="19">
        <v>2021</v>
      </c>
      <c r="B485" s="19">
        <v>0.6</v>
      </c>
      <c r="C485" s="20">
        <v>35.47</v>
      </c>
      <c r="D485" s="20">
        <v>64.47</v>
      </c>
      <c r="E485" s="20">
        <v>18.420000000000002</v>
      </c>
      <c r="F485" s="19">
        <v>0</v>
      </c>
      <c r="G485" s="19">
        <v>0</v>
      </c>
      <c r="H485" s="19">
        <v>0</v>
      </c>
      <c r="I485" s="19">
        <v>0</v>
      </c>
      <c r="J485" s="21">
        <f t="shared" si="7"/>
        <v>99.94</v>
      </c>
      <c r="K485" s="19">
        <v>7793697</v>
      </c>
      <c r="L485" s="19" t="s">
        <v>1418</v>
      </c>
      <c r="M485" s="19">
        <v>6048</v>
      </c>
      <c r="N485" s="19" t="s">
        <v>1419</v>
      </c>
      <c r="O485" s="19" t="s">
        <v>288</v>
      </c>
      <c r="P485" s="19" t="s">
        <v>41</v>
      </c>
      <c r="Q485" s="19" t="s">
        <v>42</v>
      </c>
      <c r="R485" s="19" t="s">
        <v>278</v>
      </c>
      <c r="S485" s="31" t="s">
        <v>842</v>
      </c>
      <c r="T485" s="19">
        <v>8953</v>
      </c>
      <c r="U485" s="22">
        <v>45028</v>
      </c>
      <c r="V485" s="22">
        <v>44909</v>
      </c>
      <c r="W485" s="19" t="s">
        <v>826</v>
      </c>
      <c r="X485" s="19" t="s">
        <v>74</v>
      </c>
      <c r="Y485" s="19" t="s">
        <v>75</v>
      </c>
      <c r="Z485" s="22">
        <v>44529</v>
      </c>
      <c r="AA485" s="22">
        <v>44634</v>
      </c>
      <c r="AB485" s="19" t="s">
        <v>74</v>
      </c>
      <c r="AC485" s="19" t="s">
        <v>48</v>
      </c>
      <c r="AD485" s="19" t="s">
        <v>1420</v>
      </c>
      <c r="AE485" s="19">
        <v>42</v>
      </c>
      <c r="AF485" s="19" t="s">
        <v>1421</v>
      </c>
      <c r="AG485" s="19" t="s">
        <v>51</v>
      </c>
      <c r="AH485" s="23">
        <v>1</v>
      </c>
      <c r="AI485" s="24">
        <v>1</v>
      </c>
      <c r="AJ485" s="25">
        <v>74.92</v>
      </c>
      <c r="AK485" s="25">
        <v>87.06</v>
      </c>
      <c r="AL485" s="25">
        <v>41.07</v>
      </c>
      <c r="AM485" s="33" t="s">
        <v>2636</v>
      </c>
      <c r="AN485" s="27" t="s">
        <v>2640</v>
      </c>
    </row>
    <row r="486" spans="1:40" x14ac:dyDescent="0.25">
      <c r="A486" s="7">
        <v>2022</v>
      </c>
      <c r="B486" s="7">
        <v>1</v>
      </c>
      <c r="C486" s="8">
        <v>35.47</v>
      </c>
      <c r="D486" s="8">
        <v>64.47</v>
      </c>
      <c r="E486" s="8">
        <v>18.420000000000002</v>
      </c>
      <c r="F486" s="7">
        <v>0</v>
      </c>
      <c r="G486" s="7">
        <v>0</v>
      </c>
      <c r="H486" s="7">
        <v>0</v>
      </c>
      <c r="I486" s="7">
        <v>0</v>
      </c>
      <c r="J486" s="9">
        <f t="shared" si="7"/>
        <v>99.94</v>
      </c>
      <c r="K486" s="7">
        <v>2923704</v>
      </c>
      <c r="L486" s="7" t="s">
        <v>2123</v>
      </c>
      <c r="M486" s="7">
        <v>11484</v>
      </c>
      <c r="N486" s="7" t="s">
        <v>2124</v>
      </c>
      <c r="O486" s="7" t="s">
        <v>69</v>
      </c>
      <c r="P486" s="7" t="s">
        <v>70</v>
      </c>
      <c r="Q486" s="7" t="s">
        <v>42</v>
      </c>
      <c r="R486" s="7" t="s">
        <v>71</v>
      </c>
      <c r="S486" s="30" t="s">
        <v>101</v>
      </c>
      <c r="T486" s="7">
        <v>8816</v>
      </c>
      <c r="U486" s="10">
        <v>45015</v>
      </c>
      <c r="V486" s="10">
        <v>45013</v>
      </c>
      <c r="W486" s="7" t="s">
        <v>115</v>
      </c>
      <c r="X486" s="7" t="s">
        <v>74</v>
      </c>
      <c r="Y486" s="7" t="s">
        <v>75</v>
      </c>
      <c r="Z486" s="10">
        <v>44735</v>
      </c>
      <c r="AA486" s="10">
        <v>44749</v>
      </c>
      <c r="AB486" s="7" t="s">
        <v>74</v>
      </c>
      <c r="AC486" s="7" t="s">
        <v>48</v>
      </c>
      <c r="AD486" s="7" t="s">
        <v>2125</v>
      </c>
      <c r="AE486" s="7">
        <v>42</v>
      </c>
      <c r="AF486" s="7" t="s">
        <v>2126</v>
      </c>
      <c r="AG486" s="7" t="s">
        <v>51</v>
      </c>
      <c r="AH486" s="11">
        <v>1</v>
      </c>
      <c r="AI486" s="12">
        <v>1</v>
      </c>
      <c r="AJ486" s="13">
        <v>153.57</v>
      </c>
      <c r="AK486" s="13">
        <v>84.16</v>
      </c>
      <c r="AL486" s="13">
        <v>38.17</v>
      </c>
      <c r="AN486" s="38"/>
    </row>
    <row r="487" spans="1:40" x14ac:dyDescent="0.25">
      <c r="A487" s="7">
        <v>2022</v>
      </c>
      <c r="B487" s="7">
        <v>0.6</v>
      </c>
      <c r="C487" s="8">
        <v>35.47</v>
      </c>
      <c r="D487" s="8">
        <v>64.47</v>
      </c>
      <c r="E487" s="8">
        <v>18.420000000000002</v>
      </c>
      <c r="F487" s="7">
        <v>0</v>
      </c>
      <c r="G487" s="7">
        <v>0</v>
      </c>
      <c r="H487" s="7">
        <v>0</v>
      </c>
      <c r="I487" s="7">
        <v>0</v>
      </c>
      <c r="J487" s="9">
        <f t="shared" si="7"/>
        <v>99.94</v>
      </c>
      <c r="K487" s="7">
        <v>3193815</v>
      </c>
      <c r="L487" s="7" t="s">
        <v>1700</v>
      </c>
      <c r="M487" s="7">
        <v>6268</v>
      </c>
      <c r="N487" s="7">
        <v>11607601</v>
      </c>
      <c r="O487" s="7" t="s">
        <v>284</v>
      </c>
      <c r="P487" s="7" t="s">
        <v>277</v>
      </c>
      <c r="Q487" s="7" t="s">
        <v>42</v>
      </c>
      <c r="R487" s="7" t="s">
        <v>139</v>
      </c>
      <c r="S487" s="30" t="s">
        <v>60</v>
      </c>
      <c r="T487" s="7">
        <v>8792</v>
      </c>
      <c r="U487" s="10">
        <v>45043</v>
      </c>
      <c r="V487" s="10">
        <v>45043</v>
      </c>
      <c r="W487" s="7" t="s">
        <v>884</v>
      </c>
      <c r="X487" s="7" t="s">
        <v>74</v>
      </c>
      <c r="Y487" s="7" t="s">
        <v>75</v>
      </c>
      <c r="Z487" s="10">
        <v>44703</v>
      </c>
      <c r="AA487" s="10">
        <v>44781</v>
      </c>
      <c r="AB487" s="7" t="s">
        <v>74</v>
      </c>
      <c r="AC487" s="7" t="s">
        <v>48</v>
      </c>
      <c r="AD487" s="7" t="s">
        <v>1701</v>
      </c>
      <c r="AE487" s="7">
        <v>42</v>
      </c>
      <c r="AF487" s="7" t="s">
        <v>1702</v>
      </c>
      <c r="AG487" s="7" t="s">
        <v>51</v>
      </c>
      <c r="AH487" s="11">
        <v>1</v>
      </c>
      <c r="AI487" s="12">
        <v>1</v>
      </c>
      <c r="AJ487" s="13">
        <v>57.33</v>
      </c>
      <c r="AK487" s="13">
        <v>64.39</v>
      </c>
      <c r="AL487" s="13">
        <v>18.399999999999999</v>
      </c>
      <c r="AN487" s="38"/>
    </row>
    <row r="488" spans="1:40" x14ac:dyDescent="0.25">
      <c r="A488" s="7">
        <v>2021</v>
      </c>
      <c r="B488" s="7">
        <v>0.5</v>
      </c>
      <c r="C488" s="8">
        <v>35.47</v>
      </c>
      <c r="D488" s="8">
        <v>64.47</v>
      </c>
      <c r="E488" s="8">
        <v>18.420000000000002</v>
      </c>
      <c r="F488" s="7">
        <v>5.9069771315999997</v>
      </c>
      <c r="G488" s="7">
        <v>0</v>
      </c>
      <c r="H488" s="7">
        <v>0</v>
      </c>
      <c r="I488" s="7">
        <v>0</v>
      </c>
      <c r="J488" s="9">
        <f t="shared" si="7"/>
        <v>99.94</v>
      </c>
      <c r="K488" s="7">
        <v>7619609</v>
      </c>
      <c r="L488" s="7" t="s">
        <v>1267</v>
      </c>
      <c r="M488" s="7" t="s">
        <v>1268</v>
      </c>
      <c r="N488" s="7">
        <v>26779801</v>
      </c>
      <c r="O488" s="7" t="s">
        <v>415</v>
      </c>
      <c r="P488" s="7" t="s">
        <v>41</v>
      </c>
      <c r="Q488" s="7" t="s">
        <v>42</v>
      </c>
      <c r="R488" s="7" t="s">
        <v>278</v>
      </c>
      <c r="S488" s="30" t="s">
        <v>44</v>
      </c>
      <c r="T488" s="7">
        <v>8791</v>
      </c>
      <c r="U488" s="10">
        <v>45012</v>
      </c>
      <c r="V488" s="10">
        <v>44986</v>
      </c>
      <c r="W488" s="7" t="s">
        <v>216</v>
      </c>
      <c r="X488" s="7" t="s">
        <v>124</v>
      </c>
      <c r="Y488" s="7" t="s">
        <v>75</v>
      </c>
      <c r="Z488" s="10">
        <v>44336</v>
      </c>
      <c r="AA488" s="10">
        <v>44484</v>
      </c>
      <c r="AB488" s="7" t="s">
        <v>124</v>
      </c>
      <c r="AC488" s="7" t="s">
        <v>48</v>
      </c>
      <c r="AD488" s="7" t="s">
        <v>1269</v>
      </c>
      <c r="AE488" s="7">
        <v>42</v>
      </c>
      <c r="AF488" s="7" t="s">
        <v>1270</v>
      </c>
      <c r="AG488" s="7" t="s">
        <v>51</v>
      </c>
      <c r="AH488" s="11" t="s">
        <v>52</v>
      </c>
      <c r="AI488" s="12">
        <v>1</v>
      </c>
      <c r="AJ488" s="13">
        <v>67.937868766799994</v>
      </c>
      <c r="AK488" s="13">
        <v>50.216937371999997</v>
      </c>
      <c r="AL488" s="13">
        <v>14.347696392</v>
      </c>
    </row>
    <row r="489" spans="1:40" s="26" customFormat="1" x14ac:dyDescent="0.25">
      <c r="A489" s="19">
        <v>2021</v>
      </c>
      <c r="B489" s="19">
        <v>0.5</v>
      </c>
      <c r="C489" s="20">
        <v>35.47</v>
      </c>
      <c r="D489" s="20">
        <v>64.47</v>
      </c>
      <c r="E489" s="20">
        <v>18.420000000000002</v>
      </c>
      <c r="F489" s="19">
        <v>0</v>
      </c>
      <c r="G489" s="19">
        <v>0</v>
      </c>
      <c r="H489" s="19">
        <v>0</v>
      </c>
      <c r="I489" s="19">
        <v>0</v>
      </c>
      <c r="J489" s="21">
        <f t="shared" si="7"/>
        <v>99.94</v>
      </c>
      <c r="K489" s="19">
        <v>7648367</v>
      </c>
      <c r="L489" s="19" t="s">
        <v>887</v>
      </c>
      <c r="M489" s="19">
        <v>4501</v>
      </c>
      <c r="N489" s="19" t="s">
        <v>888</v>
      </c>
      <c r="O489" s="19" t="s">
        <v>869</v>
      </c>
      <c r="P489" s="19" t="s">
        <v>870</v>
      </c>
      <c r="Q489" s="19" t="s">
        <v>42</v>
      </c>
      <c r="R489" s="19" t="s">
        <v>871</v>
      </c>
      <c r="S489" s="31" t="s">
        <v>243</v>
      </c>
      <c r="T489" s="19">
        <v>8769</v>
      </c>
      <c r="U489" s="22">
        <v>45014</v>
      </c>
      <c r="V489" s="22">
        <v>45013</v>
      </c>
      <c r="W489" s="19" t="s">
        <v>289</v>
      </c>
      <c r="X489" s="19" t="s">
        <v>74</v>
      </c>
      <c r="Y489" s="19" t="s">
        <v>75</v>
      </c>
      <c r="Z489" s="22">
        <v>44536</v>
      </c>
      <c r="AA489" s="22">
        <v>44553</v>
      </c>
      <c r="AB489" s="19" t="s">
        <v>74</v>
      </c>
      <c r="AC489" s="19" t="s">
        <v>48</v>
      </c>
      <c r="AD489" s="19" t="s">
        <v>889</v>
      </c>
      <c r="AE489" s="19">
        <v>42</v>
      </c>
      <c r="AF489" s="19" t="s">
        <v>890</v>
      </c>
      <c r="AG489" s="19" t="s">
        <v>51</v>
      </c>
      <c r="AH489" s="23" t="s">
        <v>52</v>
      </c>
      <c r="AI489" s="24">
        <v>1</v>
      </c>
      <c r="AJ489" s="25">
        <v>65.02</v>
      </c>
      <c r="AK489" s="25">
        <v>76.44</v>
      </c>
      <c r="AL489" s="25">
        <v>30.45</v>
      </c>
      <c r="AM489" s="33" t="s">
        <v>2636</v>
      </c>
      <c r="AN489" s="27" t="s">
        <v>2639</v>
      </c>
    </row>
    <row r="490" spans="1:40" x14ac:dyDescent="0.25">
      <c r="A490" s="7">
        <v>2022</v>
      </c>
      <c r="B490" s="7">
        <v>0.9</v>
      </c>
      <c r="C490" s="8">
        <v>35.47</v>
      </c>
      <c r="D490" s="8">
        <v>64.47</v>
      </c>
      <c r="E490" s="8">
        <v>18.420000000000002</v>
      </c>
      <c r="F490" s="7">
        <v>0</v>
      </c>
      <c r="G490" s="7">
        <v>0</v>
      </c>
      <c r="H490" s="7">
        <v>0</v>
      </c>
      <c r="I490" s="7">
        <v>0</v>
      </c>
      <c r="J490" s="9">
        <f t="shared" si="7"/>
        <v>99.94</v>
      </c>
      <c r="K490" s="7">
        <v>2676988</v>
      </c>
      <c r="L490" s="7" t="s">
        <v>1766</v>
      </c>
      <c r="M490" s="7">
        <v>6902</v>
      </c>
      <c r="N490" s="7" t="s">
        <v>1767</v>
      </c>
      <c r="O490" s="7" t="s">
        <v>284</v>
      </c>
      <c r="P490" s="7" t="s">
        <v>277</v>
      </c>
      <c r="Q490" s="7" t="s">
        <v>42</v>
      </c>
      <c r="R490" s="7" t="s">
        <v>139</v>
      </c>
      <c r="S490" s="30" t="s">
        <v>60</v>
      </c>
      <c r="T490" s="7">
        <v>8699</v>
      </c>
      <c r="U490" s="10">
        <v>44992</v>
      </c>
      <c r="V490" s="10">
        <v>44989</v>
      </c>
      <c r="W490" s="7" t="s">
        <v>248</v>
      </c>
      <c r="X490" s="7" t="s">
        <v>74</v>
      </c>
      <c r="Y490" s="7" t="s">
        <v>75</v>
      </c>
      <c r="Z490" s="10">
        <v>44856</v>
      </c>
      <c r="AA490" s="10">
        <v>44883</v>
      </c>
      <c r="AB490" s="7" t="s">
        <v>74</v>
      </c>
      <c r="AC490" s="7" t="s">
        <v>48</v>
      </c>
      <c r="AD490" s="7" t="s">
        <v>1768</v>
      </c>
      <c r="AE490" s="7">
        <v>42</v>
      </c>
      <c r="AF490" s="7" t="s">
        <v>1769</v>
      </c>
      <c r="AG490" s="7" t="s">
        <v>51</v>
      </c>
      <c r="AH490" s="11">
        <v>1</v>
      </c>
      <c r="AI490" s="12">
        <v>1</v>
      </c>
      <c r="AJ490" s="13">
        <v>122.4</v>
      </c>
      <c r="AK490" s="13">
        <v>64.39</v>
      </c>
      <c r="AL490" s="13">
        <v>18.399999999999999</v>
      </c>
      <c r="AN490" s="38"/>
    </row>
    <row r="491" spans="1:40" x14ac:dyDescent="0.25">
      <c r="A491" s="7">
        <v>2022</v>
      </c>
      <c r="B491" s="7">
        <v>0.4</v>
      </c>
      <c r="C491" s="8">
        <v>35.47</v>
      </c>
      <c r="D491" s="8">
        <v>64.47</v>
      </c>
      <c r="E491" s="8">
        <v>18.420000000000002</v>
      </c>
      <c r="F491" s="7">
        <v>0</v>
      </c>
      <c r="G491" s="7">
        <v>0</v>
      </c>
      <c r="H491" s="7">
        <v>0</v>
      </c>
      <c r="I491" s="7">
        <v>0</v>
      </c>
      <c r="J491" s="9">
        <f t="shared" si="7"/>
        <v>99.94</v>
      </c>
      <c r="K491" s="7">
        <v>2339649</v>
      </c>
      <c r="L491" s="7" t="s">
        <v>2289</v>
      </c>
      <c r="M491" s="7">
        <v>2745</v>
      </c>
      <c r="N491" s="7" t="s">
        <v>2290</v>
      </c>
      <c r="O491" s="7" t="s">
        <v>284</v>
      </c>
      <c r="P491" s="7" t="s">
        <v>277</v>
      </c>
      <c r="Q491" s="7" t="s">
        <v>42</v>
      </c>
      <c r="R491" s="7" t="s">
        <v>139</v>
      </c>
      <c r="S491" s="30" t="s">
        <v>60</v>
      </c>
      <c r="T491" s="7">
        <v>8535</v>
      </c>
      <c r="U491" s="10">
        <v>44959</v>
      </c>
      <c r="V491" s="10">
        <v>44958</v>
      </c>
      <c r="W491" s="7" t="s">
        <v>289</v>
      </c>
      <c r="X491" s="7" t="s">
        <v>74</v>
      </c>
      <c r="Y491" s="7" t="s">
        <v>75</v>
      </c>
      <c r="Z491" s="10">
        <v>44795</v>
      </c>
      <c r="AA491" s="10">
        <v>44831</v>
      </c>
      <c r="AB491" s="7" t="s">
        <v>74</v>
      </c>
      <c r="AC491" s="7" t="s">
        <v>48</v>
      </c>
      <c r="AD491" s="7" t="s">
        <v>2291</v>
      </c>
      <c r="AE491" s="7">
        <v>42</v>
      </c>
      <c r="AF491" s="7" t="s">
        <v>2292</v>
      </c>
      <c r="AG491" s="7" t="s">
        <v>51</v>
      </c>
      <c r="AH491" s="11">
        <v>1</v>
      </c>
      <c r="AI491" s="12">
        <v>1</v>
      </c>
      <c r="AJ491" s="13">
        <v>52.17</v>
      </c>
      <c r="AK491" s="13">
        <v>77.540000000000006</v>
      </c>
      <c r="AL491" s="13">
        <v>31.55</v>
      </c>
      <c r="AN491" s="38"/>
    </row>
    <row r="492" spans="1:40" s="26" customFormat="1" x14ac:dyDescent="0.25">
      <c r="A492" s="19">
        <v>2022</v>
      </c>
      <c r="B492" s="19">
        <v>0.4</v>
      </c>
      <c r="C492" s="20">
        <v>35.47</v>
      </c>
      <c r="D492" s="20">
        <v>64.47</v>
      </c>
      <c r="E492" s="20">
        <v>18.420000000000002</v>
      </c>
      <c r="F492" s="19">
        <v>0</v>
      </c>
      <c r="G492" s="19">
        <v>0</v>
      </c>
      <c r="H492" s="19">
        <v>0</v>
      </c>
      <c r="I492" s="19">
        <v>0</v>
      </c>
      <c r="J492" s="21">
        <f t="shared" si="7"/>
        <v>99.94</v>
      </c>
      <c r="K492" s="19">
        <v>2962067</v>
      </c>
      <c r="L492" s="19" t="s">
        <v>1940</v>
      </c>
      <c r="M492" s="19">
        <v>6069</v>
      </c>
      <c r="N492" s="19">
        <v>20949803</v>
      </c>
      <c r="O492" s="19" t="s">
        <v>288</v>
      </c>
      <c r="P492" s="19" t="s">
        <v>41</v>
      </c>
      <c r="Q492" s="19" t="s">
        <v>42</v>
      </c>
      <c r="R492" s="19" t="s">
        <v>278</v>
      </c>
      <c r="S492" s="31" t="s">
        <v>842</v>
      </c>
      <c r="T492" s="19">
        <v>8352</v>
      </c>
      <c r="U492" s="22">
        <v>45019</v>
      </c>
      <c r="V492" s="22">
        <v>45013</v>
      </c>
      <c r="W492" s="19" t="s">
        <v>289</v>
      </c>
      <c r="X492" s="19" t="s">
        <v>74</v>
      </c>
      <c r="Y492" s="19" t="s">
        <v>75</v>
      </c>
      <c r="Z492" s="22">
        <v>44576</v>
      </c>
      <c r="AA492" s="22">
        <v>44688</v>
      </c>
      <c r="AB492" s="19" t="s">
        <v>74</v>
      </c>
      <c r="AC492" s="19" t="s">
        <v>48</v>
      </c>
      <c r="AD492" s="19" t="s">
        <v>1941</v>
      </c>
      <c r="AE492" s="19">
        <v>42</v>
      </c>
      <c r="AF492" s="19" t="s">
        <v>1942</v>
      </c>
      <c r="AG492" s="19" t="s">
        <v>51</v>
      </c>
      <c r="AH492" s="23">
        <v>1</v>
      </c>
      <c r="AI492" s="24">
        <v>1</v>
      </c>
      <c r="AJ492" s="25">
        <v>44.95</v>
      </c>
      <c r="AK492" s="25">
        <v>89.45</v>
      </c>
      <c r="AL492" s="25">
        <v>43.46</v>
      </c>
      <c r="AM492" s="33" t="s">
        <v>2636</v>
      </c>
      <c r="AN492" s="27" t="s">
        <v>2640</v>
      </c>
    </row>
    <row r="493" spans="1:40" x14ac:dyDescent="0.25">
      <c r="A493" s="7">
        <v>2022</v>
      </c>
      <c r="B493" s="7">
        <v>0.6</v>
      </c>
      <c r="C493" s="8">
        <v>35.47</v>
      </c>
      <c r="D493" s="8">
        <v>64.47</v>
      </c>
      <c r="E493" s="8">
        <v>18.420000000000002</v>
      </c>
      <c r="F493" s="7">
        <v>0</v>
      </c>
      <c r="G493" s="7">
        <v>0</v>
      </c>
      <c r="H493" s="7">
        <v>0</v>
      </c>
      <c r="I493" s="7">
        <v>0</v>
      </c>
      <c r="J493" s="9">
        <f t="shared" si="7"/>
        <v>99.94</v>
      </c>
      <c r="K493" s="7">
        <v>3018443</v>
      </c>
      <c r="L493" s="7" t="s">
        <v>1964</v>
      </c>
      <c r="M493" s="7">
        <v>1741</v>
      </c>
      <c r="N493" s="7" t="s">
        <v>1965</v>
      </c>
      <c r="O493" s="7" t="s">
        <v>284</v>
      </c>
      <c r="P493" s="7" t="s">
        <v>277</v>
      </c>
      <c r="Q493" s="7" t="s">
        <v>42</v>
      </c>
      <c r="R493" s="7" t="s">
        <v>139</v>
      </c>
      <c r="S493" s="30" t="s">
        <v>60</v>
      </c>
      <c r="T493" s="7">
        <v>8338</v>
      </c>
      <c r="U493" s="10">
        <v>45026</v>
      </c>
      <c r="V493" s="10">
        <v>45024</v>
      </c>
      <c r="W493" s="7" t="s">
        <v>130</v>
      </c>
      <c r="X493" s="7" t="s">
        <v>74</v>
      </c>
      <c r="Y493" s="7" t="s">
        <v>75</v>
      </c>
      <c r="Z493" s="10">
        <v>44698</v>
      </c>
      <c r="AA493" s="10">
        <v>44734</v>
      </c>
      <c r="AB493" s="7" t="s">
        <v>74</v>
      </c>
      <c r="AC493" s="7" t="s">
        <v>48</v>
      </c>
      <c r="AD493" s="7" t="s">
        <v>1966</v>
      </c>
      <c r="AE493" s="7">
        <v>42</v>
      </c>
      <c r="AF493" s="7" t="s">
        <v>1967</v>
      </c>
      <c r="AG493" s="7" t="s">
        <v>51</v>
      </c>
      <c r="AH493" s="11">
        <v>1</v>
      </c>
      <c r="AI493" s="12">
        <v>1</v>
      </c>
      <c r="AJ493" s="13">
        <v>121.8</v>
      </c>
      <c r="AK493" s="13">
        <v>88.02</v>
      </c>
      <c r="AL493" s="13">
        <v>42.03</v>
      </c>
      <c r="AN493" s="38"/>
    </row>
    <row r="494" spans="1:40" s="26" customFormat="1" x14ac:dyDescent="0.25">
      <c r="A494" s="19">
        <v>2022</v>
      </c>
      <c r="B494" s="19">
        <v>0.8</v>
      </c>
      <c r="C494" s="20">
        <v>35.47</v>
      </c>
      <c r="D494" s="20">
        <v>64.47</v>
      </c>
      <c r="E494" s="20">
        <v>18.420000000000002</v>
      </c>
      <c r="F494" s="19">
        <v>10.4631339114</v>
      </c>
      <c r="G494" s="19">
        <v>0</v>
      </c>
      <c r="H494" s="19">
        <v>0</v>
      </c>
      <c r="I494" s="19">
        <v>0</v>
      </c>
      <c r="J494" s="21">
        <f t="shared" si="7"/>
        <v>99.94</v>
      </c>
      <c r="K494" s="19">
        <v>2605417</v>
      </c>
      <c r="L494" s="19" t="s">
        <v>1987</v>
      </c>
      <c r="M494" s="19" t="s">
        <v>562</v>
      </c>
      <c r="N494" s="19">
        <v>5807802</v>
      </c>
      <c r="O494" s="19" t="s">
        <v>138</v>
      </c>
      <c r="P494" s="19" t="s">
        <v>45</v>
      </c>
      <c r="Q494" s="19">
        <v>1700</v>
      </c>
      <c r="R494" s="19" t="s">
        <v>45</v>
      </c>
      <c r="S494" s="31" t="s">
        <v>845</v>
      </c>
      <c r="T494" s="19">
        <v>8123</v>
      </c>
      <c r="U494" s="22">
        <v>44985</v>
      </c>
      <c r="V494" s="22">
        <v>44978</v>
      </c>
      <c r="W494" s="19" t="s">
        <v>123</v>
      </c>
      <c r="X494" s="19" t="s">
        <v>124</v>
      </c>
      <c r="Y494" s="19" t="s">
        <v>75</v>
      </c>
      <c r="Z494" s="22">
        <v>44576</v>
      </c>
      <c r="AA494" s="22">
        <v>44623</v>
      </c>
      <c r="AB494" s="19" t="s">
        <v>124</v>
      </c>
      <c r="AC494" s="19" t="s">
        <v>125</v>
      </c>
      <c r="AD494" s="19" t="s">
        <v>1988</v>
      </c>
      <c r="AE494" s="19" t="s">
        <v>171</v>
      </c>
      <c r="AF494" s="19" t="s">
        <v>1989</v>
      </c>
      <c r="AG494" s="19" t="s">
        <v>51</v>
      </c>
      <c r="AH494" s="23">
        <v>1</v>
      </c>
      <c r="AI494" s="24">
        <v>1</v>
      </c>
      <c r="AJ494" s="25">
        <v>75.493304632800005</v>
      </c>
      <c r="AK494" s="25">
        <v>5.0140619837999996</v>
      </c>
      <c r="AL494" s="25">
        <v>1.4347696392</v>
      </c>
      <c r="AM494" s="33" t="s">
        <v>2636</v>
      </c>
      <c r="AN494" s="27" t="s">
        <v>2638</v>
      </c>
    </row>
    <row r="495" spans="1:40" s="26" customFormat="1" x14ac:dyDescent="0.25">
      <c r="A495" s="19">
        <v>2022</v>
      </c>
      <c r="B495" s="19">
        <v>0.6</v>
      </c>
      <c r="C495" s="20">
        <v>35.47</v>
      </c>
      <c r="D495" s="20">
        <v>64.47</v>
      </c>
      <c r="E495" s="20">
        <v>18.420000000000002</v>
      </c>
      <c r="F495" s="19">
        <v>0</v>
      </c>
      <c r="G495" s="19">
        <v>0</v>
      </c>
      <c r="H495" s="19">
        <v>0</v>
      </c>
      <c r="I495" s="19">
        <v>0</v>
      </c>
      <c r="J495" s="21">
        <f t="shared" si="7"/>
        <v>99.94</v>
      </c>
      <c r="K495" s="19">
        <v>3084860</v>
      </c>
      <c r="L495" s="19" t="s">
        <v>2574</v>
      </c>
      <c r="M495" s="19">
        <v>5710</v>
      </c>
      <c r="N495" s="19" t="s">
        <v>2575</v>
      </c>
      <c r="O495" s="19" t="s">
        <v>288</v>
      </c>
      <c r="P495" s="19" t="s">
        <v>41</v>
      </c>
      <c r="Q495" s="19" t="s">
        <v>42</v>
      </c>
      <c r="R495" s="19" t="s">
        <v>278</v>
      </c>
      <c r="S495" s="31" t="s">
        <v>845</v>
      </c>
      <c r="T495" s="19">
        <v>8019</v>
      </c>
      <c r="U495" s="22">
        <v>45033</v>
      </c>
      <c r="V495" s="22">
        <v>45023</v>
      </c>
      <c r="W495" s="19" t="s">
        <v>201</v>
      </c>
      <c r="X495" s="19" t="s">
        <v>74</v>
      </c>
      <c r="Y495" s="19" t="s">
        <v>75</v>
      </c>
      <c r="Z495" s="22">
        <v>44732</v>
      </c>
      <c r="AA495" s="22">
        <v>44761</v>
      </c>
      <c r="AB495" s="19" t="s">
        <v>74</v>
      </c>
      <c r="AC495" s="19" t="s">
        <v>48</v>
      </c>
      <c r="AD495" s="19" t="s">
        <v>2576</v>
      </c>
      <c r="AE495" s="19">
        <v>42</v>
      </c>
      <c r="AF495" s="19" t="s">
        <v>2577</v>
      </c>
      <c r="AG495" s="19" t="s">
        <v>51</v>
      </c>
      <c r="AH495" s="23">
        <v>1</v>
      </c>
      <c r="AI495" s="24">
        <v>1</v>
      </c>
      <c r="AJ495" s="25">
        <v>99.54</v>
      </c>
      <c r="AK495" s="25">
        <v>95.48</v>
      </c>
      <c r="AL495" s="25">
        <v>49.49</v>
      </c>
      <c r="AM495" s="33" t="s">
        <v>2636</v>
      </c>
      <c r="AN495" s="27" t="s">
        <v>2638</v>
      </c>
    </row>
    <row r="496" spans="1:40" x14ac:dyDescent="0.25">
      <c r="A496" s="7">
        <v>2022</v>
      </c>
      <c r="B496" s="7">
        <v>1.1000000000000001</v>
      </c>
      <c r="C496" s="8">
        <v>35.47</v>
      </c>
      <c r="D496" s="8">
        <v>64.47</v>
      </c>
      <c r="E496" s="8">
        <v>18.420000000000002</v>
      </c>
      <c r="F496" s="7">
        <v>0</v>
      </c>
      <c r="G496" s="7">
        <v>0</v>
      </c>
      <c r="H496" s="7">
        <v>0</v>
      </c>
      <c r="I496" s="7">
        <v>0</v>
      </c>
      <c r="J496" s="9">
        <f t="shared" si="7"/>
        <v>99.94</v>
      </c>
      <c r="K496" s="7">
        <v>2811012</v>
      </c>
      <c r="L496" s="7" t="s">
        <v>2332</v>
      </c>
      <c r="M496" s="7">
        <v>2142</v>
      </c>
      <c r="N496" s="7" t="s">
        <v>2333</v>
      </c>
      <c r="O496" s="7" t="s">
        <v>288</v>
      </c>
      <c r="P496" s="7" t="s">
        <v>41</v>
      </c>
      <c r="Q496" s="7" t="s">
        <v>42</v>
      </c>
      <c r="R496" s="7" t="s">
        <v>278</v>
      </c>
      <c r="S496" s="30" t="s">
        <v>44</v>
      </c>
      <c r="T496" s="7">
        <v>7910</v>
      </c>
      <c r="U496" s="10">
        <v>45005</v>
      </c>
      <c r="V496" s="10">
        <v>45005</v>
      </c>
      <c r="W496" s="7" t="s">
        <v>115</v>
      </c>
      <c r="X496" s="7" t="s">
        <v>74</v>
      </c>
      <c r="Y496" s="7" t="s">
        <v>75</v>
      </c>
      <c r="Z496" s="10">
        <v>44742</v>
      </c>
      <c r="AA496" s="10">
        <v>44763</v>
      </c>
      <c r="AB496" s="7" t="s">
        <v>74</v>
      </c>
      <c r="AC496" s="7" t="s">
        <v>48</v>
      </c>
      <c r="AD496" s="7" t="s">
        <v>2334</v>
      </c>
      <c r="AE496" s="7">
        <v>42</v>
      </c>
      <c r="AF496" s="7" t="s">
        <v>2335</v>
      </c>
      <c r="AG496" s="7" t="s">
        <v>51</v>
      </c>
      <c r="AH496" s="11">
        <v>1</v>
      </c>
      <c r="AI496" s="12">
        <v>1</v>
      </c>
      <c r="AJ496" s="13">
        <v>141.9</v>
      </c>
      <c r="AK496" s="13">
        <v>78.959999999999994</v>
      </c>
      <c r="AL496" s="13">
        <v>32.97</v>
      </c>
    </row>
    <row r="497" spans="1:40" x14ac:dyDescent="0.25">
      <c r="A497" s="7">
        <v>2022</v>
      </c>
      <c r="B497" s="7">
        <v>0.4</v>
      </c>
      <c r="C497" s="8">
        <v>35.47</v>
      </c>
      <c r="D497" s="8">
        <v>64.47</v>
      </c>
      <c r="E497" s="8">
        <v>18.420000000000002</v>
      </c>
      <c r="F497" s="7">
        <v>6.1893520074000001</v>
      </c>
      <c r="G497" s="7">
        <v>0</v>
      </c>
      <c r="H497" s="7">
        <v>0</v>
      </c>
      <c r="I497" s="7">
        <v>0</v>
      </c>
      <c r="J497" s="9">
        <f t="shared" si="7"/>
        <v>99.94</v>
      </c>
      <c r="K497" s="7">
        <v>2451437</v>
      </c>
      <c r="L497" s="7" t="s">
        <v>1979</v>
      </c>
      <c r="M497" s="7" t="s">
        <v>791</v>
      </c>
      <c r="N497" s="7" t="s">
        <v>1980</v>
      </c>
      <c r="O497" s="7" t="s">
        <v>138</v>
      </c>
      <c r="P497" s="7" t="s">
        <v>45</v>
      </c>
      <c r="Q497" s="7">
        <v>1007</v>
      </c>
      <c r="R497" s="7" t="s">
        <v>45</v>
      </c>
      <c r="S497" s="30" t="s">
        <v>44</v>
      </c>
      <c r="T497" s="7">
        <v>7886</v>
      </c>
      <c r="U497" s="10">
        <v>44971</v>
      </c>
      <c r="V497" s="10">
        <v>44964</v>
      </c>
      <c r="W497" s="7" t="s">
        <v>123</v>
      </c>
      <c r="X497" s="7" t="s">
        <v>124</v>
      </c>
      <c r="Y497" s="7" t="s">
        <v>75</v>
      </c>
      <c r="Z497" s="10">
        <v>44551</v>
      </c>
      <c r="AA497" s="10">
        <v>44580</v>
      </c>
      <c r="AB497" s="7" t="s">
        <v>124</v>
      </c>
      <c r="AC497" s="7" t="s">
        <v>125</v>
      </c>
      <c r="AD497" s="7" t="s">
        <v>1981</v>
      </c>
      <c r="AE497" s="7">
        <v>42</v>
      </c>
      <c r="AF497" s="7" t="s">
        <v>1982</v>
      </c>
      <c r="AG497" s="7" t="s">
        <v>51</v>
      </c>
      <c r="AH497" s="11" t="s">
        <v>52</v>
      </c>
      <c r="AI497" s="12">
        <v>1</v>
      </c>
      <c r="AJ497" s="13">
        <v>42.585183972000003</v>
      </c>
      <c r="AK497" s="13">
        <v>5.0140619837999996</v>
      </c>
      <c r="AL497" s="13">
        <v>1.4347696392</v>
      </c>
    </row>
    <row r="498" spans="1:40" s="26" customFormat="1" x14ac:dyDescent="0.25">
      <c r="A498" s="19">
        <v>2022</v>
      </c>
      <c r="B498" s="19">
        <v>1.1000000000000001</v>
      </c>
      <c r="C498" s="20">
        <v>35.47</v>
      </c>
      <c r="D498" s="20">
        <v>64.47</v>
      </c>
      <c r="E498" s="20">
        <v>18.420000000000002</v>
      </c>
      <c r="F498" s="19">
        <v>0</v>
      </c>
      <c r="G498" s="19">
        <v>0</v>
      </c>
      <c r="H498" s="19">
        <v>0</v>
      </c>
      <c r="I498" s="19">
        <v>0</v>
      </c>
      <c r="J498" s="21">
        <f t="shared" si="7"/>
        <v>99.94</v>
      </c>
      <c r="K498" s="19">
        <v>2350020</v>
      </c>
      <c r="L498" s="19" t="s">
        <v>2183</v>
      </c>
      <c r="M498" s="19">
        <v>7860</v>
      </c>
      <c r="N498" s="19" t="s">
        <v>2184</v>
      </c>
      <c r="O498" s="19" t="s">
        <v>869</v>
      </c>
      <c r="P498" s="19" t="s">
        <v>870</v>
      </c>
      <c r="Q498" s="19" t="s">
        <v>42</v>
      </c>
      <c r="R498" s="19" t="s">
        <v>871</v>
      </c>
      <c r="S498" s="31" t="s">
        <v>243</v>
      </c>
      <c r="T498" s="19">
        <v>7750</v>
      </c>
      <c r="U498" s="22">
        <v>44960</v>
      </c>
      <c r="V498" s="22">
        <v>44959</v>
      </c>
      <c r="W498" s="19" t="s">
        <v>457</v>
      </c>
      <c r="X498" s="19" t="s">
        <v>74</v>
      </c>
      <c r="Y498" s="19" t="s">
        <v>75</v>
      </c>
      <c r="Z498" s="22">
        <v>44798</v>
      </c>
      <c r="AA498" s="22">
        <v>44840</v>
      </c>
      <c r="AB498" s="19" t="s">
        <v>74</v>
      </c>
      <c r="AC498" s="19" t="s">
        <v>48</v>
      </c>
      <c r="AD498" s="19" t="s">
        <v>2185</v>
      </c>
      <c r="AE498" s="19">
        <v>42</v>
      </c>
      <c r="AF498" s="19" t="s">
        <v>2186</v>
      </c>
      <c r="AG498" s="19" t="s">
        <v>51</v>
      </c>
      <c r="AH498" s="23">
        <v>1</v>
      </c>
      <c r="AI498" s="24">
        <v>1</v>
      </c>
      <c r="AJ498" s="25">
        <v>132.41999999999999</v>
      </c>
      <c r="AK498" s="25">
        <v>75.84</v>
      </c>
      <c r="AL498" s="25">
        <v>29.85</v>
      </c>
      <c r="AM498" s="33" t="s">
        <v>2636</v>
      </c>
      <c r="AN498" s="27" t="s">
        <v>2639</v>
      </c>
    </row>
    <row r="499" spans="1:40" s="26" customFormat="1" x14ac:dyDescent="0.25">
      <c r="A499" s="19">
        <v>2021</v>
      </c>
      <c r="B499" s="19">
        <v>0.5</v>
      </c>
      <c r="C499" s="20">
        <v>35.47</v>
      </c>
      <c r="D499" s="20">
        <v>64.47</v>
      </c>
      <c r="E499" s="20">
        <v>18.420000000000002</v>
      </c>
      <c r="F499" s="19">
        <v>16.957756054800001</v>
      </c>
      <c r="G499" s="19">
        <v>0</v>
      </c>
      <c r="H499" s="19">
        <v>0</v>
      </c>
      <c r="I499" s="19">
        <v>0</v>
      </c>
      <c r="J499" s="21">
        <f t="shared" si="7"/>
        <v>99.94</v>
      </c>
      <c r="K499" s="19">
        <v>7112107</v>
      </c>
      <c r="L499" s="19" t="s">
        <v>1402</v>
      </c>
      <c r="M499" s="19" t="s">
        <v>1403</v>
      </c>
      <c r="N499" s="19">
        <v>54021003</v>
      </c>
      <c r="O499" s="19" t="s">
        <v>230</v>
      </c>
      <c r="P499" s="19" t="s">
        <v>70</v>
      </c>
      <c r="Q499" s="19" t="s">
        <v>42</v>
      </c>
      <c r="R499" s="19" t="s">
        <v>278</v>
      </c>
      <c r="S499" s="31" t="s">
        <v>243</v>
      </c>
      <c r="T499" s="19">
        <v>7672</v>
      </c>
      <c r="U499" s="22">
        <v>44966</v>
      </c>
      <c r="V499" s="22">
        <v>44953</v>
      </c>
      <c r="W499" s="19" t="s">
        <v>318</v>
      </c>
      <c r="X499" s="19" t="s">
        <v>124</v>
      </c>
      <c r="Y499" s="19" t="s">
        <v>75</v>
      </c>
      <c r="Z499" s="22">
        <v>44272</v>
      </c>
      <c r="AA499" s="22">
        <v>44309</v>
      </c>
      <c r="AB499" s="19" t="s">
        <v>124</v>
      </c>
      <c r="AC499" s="19" t="s">
        <v>48</v>
      </c>
      <c r="AD499" s="19" t="s">
        <v>1404</v>
      </c>
      <c r="AE499" s="19">
        <v>42</v>
      </c>
      <c r="AF499" s="19" t="s">
        <v>1405</v>
      </c>
      <c r="AG499" s="19" t="s">
        <v>51</v>
      </c>
      <c r="AH499" s="23" t="s">
        <v>52</v>
      </c>
      <c r="AI499" s="24">
        <v>1</v>
      </c>
      <c r="AJ499" s="25">
        <v>63.045914837399998</v>
      </c>
      <c r="AK499" s="25">
        <v>50.216937371999997</v>
      </c>
      <c r="AL499" s="25">
        <v>14.347696392</v>
      </c>
      <c r="AM499" s="33" t="s">
        <v>2636</v>
      </c>
      <c r="AN499" s="27" t="s">
        <v>2639</v>
      </c>
    </row>
    <row r="500" spans="1:40" x14ac:dyDescent="0.25">
      <c r="A500" s="7">
        <v>2022</v>
      </c>
      <c r="B500" s="7">
        <v>0.9</v>
      </c>
      <c r="C500" s="8">
        <v>35.47</v>
      </c>
      <c r="D500" s="8">
        <v>64.47</v>
      </c>
      <c r="E500" s="8">
        <v>18.420000000000002</v>
      </c>
      <c r="F500" s="7">
        <v>0</v>
      </c>
      <c r="G500" s="7">
        <v>0</v>
      </c>
      <c r="H500" s="7">
        <v>0</v>
      </c>
      <c r="I500" s="7">
        <v>0</v>
      </c>
      <c r="J500" s="9">
        <f t="shared" si="7"/>
        <v>99.94</v>
      </c>
      <c r="K500" s="7">
        <v>3055463</v>
      </c>
      <c r="L500" s="7" t="s">
        <v>2412</v>
      </c>
      <c r="M500" s="7">
        <v>807</v>
      </c>
      <c r="N500" s="7">
        <v>70141602</v>
      </c>
      <c r="O500" s="7" t="s">
        <v>284</v>
      </c>
      <c r="P500" s="7" t="s">
        <v>277</v>
      </c>
      <c r="Q500" s="7" t="s">
        <v>42</v>
      </c>
      <c r="R500" s="7" t="s">
        <v>139</v>
      </c>
      <c r="S500" s="30" t="s">
        <v>60</v>
      </c>
      <c r="T500" s="7">
        <v>7488</v>
      </c>
      <c r="U500" s="10">
        <v>45029</v>
      </c>
      <c r="V500" s="10">
        <v>45013</v>
      </c>
      <c r="W500" s="7" t="s">
        <v>289</v>
      </c>
      <c r="X500" s="7" t="s">
        <v>74</v>
      </c>
      <c r="Y500" s="7" t="s">
        <v>75</v>
      </c>
      <c r="Z500" s="10">
        <v>44795</v>
      </c>
      <c r="AA500" s="10">
        <v>44817</v>
      </c>
      <c r="AB500" s="7" t="s">
        <v>74</v>
      </c>
      <c r="AC500" s="7" t="s">
        <v>48</v>
      </c>
      <c r="AD500" s="7" t="s">
        <v>2413</v>
      </c>
      <c r="AE500" s="7">
        <v>42</v>
      </c>
      <c r="AF500" s="7" t="s">
        <v>2414</v>
      </c>
      <c r="AG500" s="7" t="s">
        <v>51</v>
      </c>
      <c r="AH500" s="11">
        <v>1</v>
      </c>
      <c r="AI500" s="12">
        <v>1</v>
      </c>
      <c r="AJ500" s="13">
        <v>116.77</v>
      </c>
      <c r="AK500" s="13">
        <v>74</v>
      </c>
      <c r="AL500" s="13">
        <v>28.01</v>
      </c>
      <c r="AN500" s="38"/>
    </row>
    <row r="501" spans="1:40" x14ac:dyDescent="0.25">
      <c r="A501" s="7">
        <v>2022</v>
      </c>
      <c r="B501" s="7">
        <v>0.7</v>
      </c>
      <c r="C501" s="8">
        <v>35.47</v>
      </c>
      <c r="D501" s="8">
        <v>64.47</v>
      </c>
      <c r="E501" s="8">
        <v>18.420000000000002</v>
      </c>
      <c r="F501" s="7">
        <v>0</v>
      </c>
      <c r="G501" s="7">
        <v>0</v>
      </c>
      <c r="H501" s="7">
        <v>0</v>
      </c>
      <c r="I501" s="7">
        <v>0</v>
      </c>
      <c r="J501" s="9">
        <f t="shared" si="7"/>
        <v>99.94</v>
      </c>
      <c r="K501" s="7">
        <v>3110366</v>
      </c>
      <c r="L501" s="7" t="s">
        <v>2630</v>
      </c>
      <c r="M501" s="7">
        <v>4113</v>
      </c>
      <c r="N501" s="7">
        <v>62567501</v>
      </c>
      <c r="O501" s="7" t="s">
        <v>284</v>
      </c>
      <c r="P501" s="7" t="s">
        <v>277</v>
      </c>
      <c r="Q501" s="7" t="s">
        <v>42</v>
      </c>
      <c r="R501" s="7" t="s">
        <v>139</v>
      </c>
      <c r="S501" s="30" t="s">
        <v>60</v>
      </c>
      <c r="T501" s="7">
        <v>7478</v>
      </c>
      <c r="U501" s="10">
        <v>45035</v>
      </c>
      <c r="V501" s="10">
        <v>45028</v>
      </c>
      <c r="W501" s="7" t="s">
        <v>95</v>
      </c>
      <c r="X501" s="7" t="s">
        <v>74</v>
      </c>
      <c r="Y501" s="7" t="s">
        <v>75</v>
      </c>
      <c r="Z501" s="10">
        <v>44531</v>
      </c>
      <c r="AA501" s="10">
        <v>44614</v>
      </c>
      <c r="AB501" s="7" t="s">
        <v>74</v>
      </c>
      <c r="AC501" s="7" t="s">
        <v>48</v>
      </c>
      <c r="AD501" s="7" t="s">
        <v>2631</v>
      </c>
      <c r="AE501" s="7">
        <v>46</v>
      </c>
      <c r="AF501" s="7" t="s">
        <v>2632</v>
      </c>
      <c r="AG501" s="7" t="s">
        <v>51</v>
      </c>
      <c r="AH501" s="11" t="s">
        <v>52</v>
      </c>
      <c r="AI501" s="12">
        <v>1</v>
      </c>
      <c r="AJ501" s="13">
        <v>109.62</v>
      </c>
      <c r="AK501" s="13">
        <v>81.36</v>
      </c>
      <c r="AL501" s="13">
        <v>35.369999999999997</v>
      </c>
      <c r="AN501" s="38"/>
    </row>
    <row r="502" spans="1:40" x14ac:dyDescent="0.25">
      <c r="A502" s="7">
        <v>2022</v>
      </c>
      <c r="B502" s="7">
        <v>0.6</v>
      </c>
      <c r="C502" s="8">
        <v>35.47</v>
      </c>
      <c r="D502" s="8">
        <v>64.47</v>
      </c>
      <c r="E502" s="8">
        <v>18.420000000000002</v>
      </c>
      <c r="F502" s="7">
        <v>0</v>
      </c>
      <c r="G502" s="7">
        <v>0</v>
      </c>
      <c r="H502" s="7">
        <v>0</v>
      </c>
      <c r="I502" s="7">
        <v>0</v>
      </c>
      <c r="J502" s="9">
        <f t="shared" si="7"/>
        <v>99.94</v>
      </c>
      <c r="K502" s="7">
        <v>3045947</v>
      </c>
      <c r="L502" s="7" t="s">
        <v>2258</v>
      </c>
      <c r="M502" s="7">
        <v>6702</v>
      </c>
      <c r="N502" s="7">
        <v>34915701</v>
      </c>
      <c r="O502" s="7" t="s">
        <v>284</v>
      </c>
      <c r="P502" s="7" t="s">
        <v>277</v>
      </c>
      <c r="Q502" s="7" t="s">
        <v>42</v>
      </c>
      <c r="R502" s="7" t="s">
        <v>139</v>
      </c>
      <c r="S502" s="30" t="s">
        <v>60</v>
      </c>
      <c r="T502" s="7">
        <v>7466</v>
      </c>
      <c r="U502" s="10">
        <v>45028</v>
      </c>
      <c r="V502" s="10">
        <v>45027</v>
      </c>
      <c r="W502" s="7" t="s">
        <v>201</v>
      </c>
      <c r="X502" s="7" t="s">
        <v>74</v>
      </c>
      <c r="Y502" s="7" t="s">
        <v>75</v>
      </c>
      <c r="Z502" s="10">
        <v>44747</v>
      </c>
      <c r="AA502" s="10">
        <v>44775</v>
      </c>
      <c r="AB502" s="7" t="s">
        <v>74</v>
      </c>
      <c r="AC502" s="7" t="s">
        <v>48</v>
      </c>
      <c r="AD502" s="7" t="s">
        <v>2259</v>
      </c>
      <c r="AE502" s="7">
        <v>42</v>
      </c>
      <c r="AF502" s="7" t="s">
        <v>2260</v>
      </c>
      <c r="AG502" s="7" t="s">
        <v>51</v>
      </c>
      <c r="AH502" s="11">
        <v>1</v>
      </c>
      <c r="AI502" s="12">
        <v>1</v>
      </c>
      <c r="AJ502" s="13">
        <v>82.2</v>
      </c>
      <c r="AK502" s="13">
        <v>79.47</v>
      </c>
      <c r="AL502" s="13">
        <v>33.479999999999997</v>
      </c>
      <c r="AN502" s="38"/>
    </row>
    <row r="503" spans="1:40" x14ac:dyDescent="0.25">
      <c r="A503" s="7">
        <v>2021</v>
      </c>
      <c r="B503" s="7">
        <v>1</v>
      </c>
      <c r="C503" s="8">
        <v>35.47</v>
      </c>
      <c r="D503" s="8">
        <v>64.47</v>
      </c>
      <c r="E503" s="8">
        <v>18.420000000000002</v>
      </c>
      <c r="F503" s="7">
        <v>0</v>
      </c>
      <c r="G503" s="7">
        <v>0</v>
      </c>
      <c r="H503" s="7">
        <v>0</v>
      </c>
      <c r="I503" s="7">
        <v>0</v>
      </c>
      <c r="J503" s="9">
        <f t="shared" si="7"/>
        <v>99.94</v>
      </c>
      <c r="K503" s="7">
        <v>7714868</v>
      </c>
      <c r="L503" s="7" t="s">
        <v>1368</v>
      </c>
      <c r="M503" s="7">
        <v>6069</v>
      </c>
      <c r="N503" s="7">
        <v>20969402</v>
      </c>
      <c r="O503" s="7" t="s">
        <v>284</v>
      </c>
      <c r="P503" s="7" t="s">
        <v>277</v>
      </c>
      <c r="Q503" s="7" t="s">
        <v>42</v>
      </c>
      <c r="R503" s="7" t="s">
        <v>139</v>
      </c>
      <c r="S503" s="30" t="s">
        <v>60</v>
      </c>
      <c r="T503" s="7">
        <v>7449</v>
      </c>
      <c r="U503" s="10">
        <v>45020</v>
      </c>
      <c r="V503" s="10">
        <v>45015</v>
      </c>
      <c r="W503" s="7" t="s">
        <v>289</v>
      </c>
      <c r="X503" s="7" t="s">
        <v>74</v>
      </c>
      <c r="Y503" s="7" t="s">
        <v>75</v>
      </c>
      <c r="Z503" s="10">
        <v>44164</v>
      </c>
      <c r="AA503" s="10">
        <v>44345</v>
      </c>
      <c r="AB503" s="7" t="s">
        <v>74</v>
      </c>
      <c r="AC503" s="7" t="s">
        <v>48</v>
      </c>
      <c r="AD503" s="7" t="s">
        <v>1369</v>
      </c>
      <c r="AE503" s="7">
        <v>42</v>
      </c>
      <c r="AF503" s="7" t="s">
        <v>1370</v>
      </c>
      <c r="AG503" s="7" t="s">
        <v>51</v>
      </c>
      <c r="AH503" s="11" t="s">
        <v>52</v>
      </c>
      <c r="AI503" s="12">
        <v>1</v>
      </c>
      <c r="AJ503" s="13">
        <v>112.37</v>
      </c>
      <c r="AK503" s="13">
        <v>89.45</v>
      </c>
      <c r="AL503" s="13">
        <v>43.46</v>
      </c>
      <c r="AN503" s="38"/>
    </row>
    <row r="504" spans="1:40" s="26" customFormat="1" x14ac:dyDescent="0.25">
      <c r="A504" s="19">
        <v>2021</v>
      </c>
      <c r="B504" s="19">
        <v>0.4</v>
      </c>
      <c r="C504" s="20">
        <v>35.47</v>
      </c>
      <c r="D504" s="20">
        <v>64.47</v>
      </c>
      <c r="E504" s="20">
        <v>18.420000000000002</v>
      </c>
      <c r="F504" s="19">
        <v>0</v>
      </c>
      <c r="G504" s="19">
        <v>0</v>
      </c>
      <c r="H504" s="19">
        <v>0</v>
      </c>
      <c r="I504" s="19">
        <v>0</v>
      </c>
      <c r="J504" s="21">
        <f t="shared" si="7"/>
        <v>99.94</v>
      </c>
      <c r="K504" s="19">
        <v>7139271</v>
      </c>
      <c r="L504" s="19" t="s">
        <v>1206</v>
      </c>
      <c r="M504" s="19">
        <v>20301</v>
      </c>
      <c r="N504" s="19">
        <v>63549801</v>
      </c>
      <c r="O504" s="19" t="s">
        <v>415</v>
      </c>
      <c r="P504" s="19" t="s">
        <v>41</v>
      </c>
      <c r="Q504" s="19" t="s">
        <v>42</v>
      </c>
      <c r="R504" s="19" t="s">
        <v>278</v>
      </c>
      <c r="S504" s="31" t="s">
        <v>845</v>
      </c>
      <c r="T504" s="19">
        <v>7432</v>
      </c>
      <c r="U504" s="22">
        <v>44970</v>
      </c>
      <c r="V504" s="22">
        <v>44967</v>
      </c>
      <c r="W504" s="19" t="s">
        <v>205</v>
      </c>
      <c r="X504" s="19" t="s">
        <v>74</v>
      </c>
      <c r="Y504" s="19" t="s">
        <v>75</v>
      </c>
      <c r="Z504" s="22">
        <v>44350</v>
      </c>
      <c r="AA504" s="22">
        <v>44513</v>
      </c>
      <c r="AB504" s="19" t="s">
        <v>74</v>
      </c>
      <c r="AC504" s="19" t="s">
        <v>48</v>
      </c>
      <c r="AD504" s="19" t="s">
        <v>1207</v>
      </c>
      <c r="AE504" s="19">
        <v>42</v>
      </c>
      <c r="AF504" s="19" t="s">
        <v>1208</v>
      </c>
      <c r="AG504" s="19" t="s">
        <v>51</v>
      </c>
      <c r="AH504" s="23" t="s">
        <v>52</v>
      </c>
      <c r="AI504" s="24">
        <v>1</v>
      </c>
      <c r="AJ504" s="25">
        <v>57.2</v>
      </c>
      <c r="AK504" s="25">
        <v>83.79</v>
      </c>
      <c r="AL504" s="25">
        <v>37.799999999999997</v>
      </c>
      <c r="AM504" s="33" t="s">
        <v>2636</v>
      </c>
      <c r="AN504" s="27" t="s">
        <v>2638</v>
      </c>
    </row>
    <row r="505" spans="1:40" x14ac:dyDescent="0.25">
      <c r="A505" s="7">
        <v>2022</v>
      </c>
      <c r="B505" s="7">
        <v>0.7</v>
      </c>
      <c r="C505" s="8">
        <v>35.47</v>
      </c>
      <c r="D505" s="8">
        <v>64.47</v>
      </c>
      <c r="E505" s="8">
        <v>18.420000000000002</v>
      </c>
      <c r="F505" s="7">
        <v>0</v>
      </c>
      <c r="G505" s="7">
        <v>0</v>
      </c>
      <c r="H505" s="7">
        <v>0</v>
      </c>
      <c r="I505" s="7">
        <v>0</v>
      </c>
      <c r="J505" s="9">
        <f t="shared" si="7"/>
        <v>99.94</v>
      </c>
      <c r="K505" s="7">
        <v>2997231</v>
      </c>
      <c r="L505" s="7" t="s">
        <v>1914</v>
      </c>
      <c r="M505" s="7">
        <v>4615</v>
      </c>
      <c r="N505" s="7" t="s">
        <v>1915</v>
      </c>
      <c r="O505" s="7" t="s">
        <v>288</v>
      </c>
      <c r="P505" s="7" t="s">
        <v>41</v>
      </c>
      <c r="Q505" s="7" t="s">
        <v>42</v>
      </c>
      <c r="R505" s="7" t="s">
        <v>278</v>
      </c>
      <c r="S505" s="30" t="s">
        <v>44</v>
      </c>
      <c r="T505" s="7">
        <v>7413</v>
      </c>
      <c r="U505" s="10">
        <v>45022</v>
      </c>
      <c r="V505" s="10">
        <v>45019</v>
      </c>
      <c r="W505" s="7" t="s">
        <v>130</v>
      </c>
      <c r="X505" s="7" t="s">
        <v>74</v>
      </c>
      <c r="Y505" s="7" t="s">
        <v>75</v>
      </c>
      <c r="Z505" s="10">
        <v>44781</v>
      </c>
      <c r="AA505" s="10">
        <v>44814</v>
      </c>
      <c r="AB505" s="7" t="s">
        <v>74</v>
      </c>
      <c r="AC505" s="7" t="s">
        <v>48</v>
      </c>
      <c r="AD505" s="7" t="s">
        <v>1916</v>
      </c>
      <c r="AE505" s="7">
        <v>42</v>
      </c>
      <c r="AF505" s="7" t="s">
        <v>1917</v>
      </c>
      <c r="AG505" s="7" t="s">
        <v>51</v>
      </c>
      <c r="AH505" s="11">
        <v>1</v>
      </c>
      <c r="AI505" s="12">
        <v>1</v>
      </c>
      <c r="AJ505" s="13">
        <v>125.97</v>
      </c>
      <c r="AK505" s="13">
        <v>95.06</v>
      </c>
      <c r="AL505" s="13">
        <v>49.07</v>
      </c>
    </row>
    <row r="506" spans="1:40" x14ac:dyDescent="0.25">
      <c r="A506" s="7">
        <v>2021</v>
      </c>
      <c r="B506" s="7">
        <v>1</v>
      </c>
      <c r="C506" s="8">
        <v>35.47</v>
      </c>
      <c r="D506" s="8">
        <v>64.47</v>
      </c>
      <c r="E506" s="8">
        <v>18.420000000000002</v>
      </c>
      <c r="F506" s="7">
        <v>0</v>
      </c>
      <c r="G506" s="7">
        <v>0</v>
      </c>
      <c r="H506" s="7">
        <v>0</v>
      </c>
      <c r="I506" s="7">
        <v>0</v>
      </c>
      <c r="J506" s="9">
        <f t="shared" si="7"/>
        <v>99.94</v>
      </c>
      <c r="K506" s="7">
        <v>7952994</v>
      </c>
      <c r="L506" s="7" t="s">
        <v>1180</v>
      </c>
      <c r="M506" s="7">
        <v>8916</v>
      </c>
      <c r="N506" s="7" t="s">
        <v>1181</v>
      </c>
      <c r="O506" s="7" t="s">
        <v>69</v>
      </c>
      <c r="P506" s="7" t="s">
        <v>70</v>
      </c>
      <c r="Q506" s="7" t="s">
        <v>42</v>
      </c>
      <c r="R506" s="7" t="s">
        <v>71</v>
      </c>
      <c r="S506" s="30" t="s">
        <v>94</v>
      </c>
      <c r="T506" s="7">
        <v>7307</v>
      </c>
      <c r="U506" s="10">
        <v>45043</v>
      </c>
      <c r="V506" s="10">
        <v>45041</v>
      </c>
      <c r="W506" s="7" t="s">
        <v>457</v>
      </c>
      <c r="X506" s="7" t="s">
        <v>74</v>
      </c>
      <c r="Y506" s="7" t="s">
        <v>75</v>
      </c>
      <c r="Z506" s="10">
        <v>44404</v>
      </c>
      <c r="AA506" s="10">
        <v>44429</v>
      </c>
      <c r="AB506" s="7" t="s">
        <v>74</v>
      </c>
      <c r="AC506" s="7" t="s">
        <v>48</v>
      </c>
      <c r="AD506" s="7" t="s">
        <v>1182</v>
      </c>
      <c r="AE506" s="7">
        <v>42</v>
      </c>
      <c r="AF506" s="7" t="s">
        <v>1183</v>
      </c>
      <c r="AG506" s="7" t="s">
        <v>51</v>
      </c>
      <c r="AH506" s="11" t="s">
        <v>52</v>
      </c>
      <c r="AI506" s="12">
        <v>1</v>
      </c>
      <c r="AJ506" s="13">
        <v>121.6</v>
      </c>
      <c r="AK506" s="13">
        <v>79.56</v>
      </c>
      <c r="AL506" s="13">
        <v>33.57</v>
      </c>
      <c r="AN506" s="38"/>
    </row>
    <row r="507" spans="1:40" x14ac:dyDescent="0.25">
      <c r="A507" s="7">
        <v>2020</v>
      </c>
      <c r="B507" s="7">
        <v>2.9</v>
      </c>
      <c r="C507" s="8">
        <v>35.47</v>
      </c>
      <c r="D507" s="8">
        <v>64.47</v>
      </c>
      <c r="E507" s="8">
        <v>18.420000000000002</v>
      </c>
      <c r="F507" s="7">
        <v>0</v>
      </c>
      <c r="G507" s="7">
        <v>0</v>
      </c>
      <c r="H507" s="7">
        <v>0</v>
      </c>
      <c r="I507" s="7">
        <v>0</v>
      </c>
      <c r="J507" s="9">
        <f t="shared" si="7"/>
        <v>99.94</v>
      </c>
      <c r="K507" s="7">
        <v>10473921</v>
      </c>
      <c r="L507" s="7" t="s">
        <v>617</v>
      </c>
      <c r="M507" s="7">
        <v>7298</v>
      </c>
      <c r="N507" s="7" t="s">
        <v>618</v>
      </c>
      <c r="O507" s="7" t="s">
        <v>69</v>
      </c>
      <c r="P507" s="7" t="s">
        <v>70</v>
      </c>
      <c r="Q507" s="7" t="s">
        <v>42</v>
      </c>
      <c r="R507" s="7" t="s">
        <v>71</v>
      </c>
      <c r="S507" s="30" t="s">
        <v>101</v>
      </c>
      <c r="T507" s="7">
        <v>7287</v>
      </c>
      <c r="U507" s="10">
        <v>44960</v>
      </c>
      <c r="V507" s="10">
        <v>44957</v>
      </c>
      <c r="W507" s="7" t="s">
        <v>261</v>
      </c>
      <c r="X507" s="7" t="s">
        <v>74</v>
      </c>
      <c r="Y507" s="7" t="s">
        <v>75</v>
      </c>
      <c r="Z507" s="10">
        <v>44083</v>
      </c>
      <c r="AA507" s="10">
        <v>44272</v>
      </c>
      <c r="AB507" s="7" t="s">
        <v>74</v>
      </c>
      <c r="AC507" s="7" t="s">
        <v>48</v>
      </c>
      <c r="AD507" s="7" t="s">
        <v>619</v>
      </c>
      <c r="AE507" s="7">
        <v>42</v>
      </c>
      <c r="AF507" s="7" t="s">
        <v>620</v>
      </c>
      <c r="AG507" s="7" t="s">
        <v>51</v>
      </c>
      <c r="AH507" s="11" t="s">
        <v>52</v>
      </c>
      <c r="AI507" s="12">
        <v>1</v>
      </c>
      <c r="AJ507" s="13">
        <v>406.27</v>
      </c>
      <c r="AK507" s="13">
        <v>77.08</v>
      </c>
      <c r="AL507" s="13">
        <v>31.09</v>
      </c>
      <c r="AN507" s="38"/>
    </row>
    <row r="508" spans="1:40" x14ac:dyDescent="0.25">
      <c r="A508" s="7">
        <v>2020</v>
      </c>
      <c r="B508" s="7">
        <v>0.9</v>
      </c>
      <c r="C508" s="8">
        <v>35.47</v>
      </c>
      <c r="D508" s="8">
        <v>64.47</v>
      </c>
      <c r="E508" s="8">
        <v>18.420000000000002</v>
      </c>
      <c r="F508" s="7">
        <v>0</v>
      </c>
      <c r="G508" s="7">
        <v>0</v>
      </c>
      <c r="H508" s="7">
        <v>0</v>
      </c>
      <c r="I508" s="7">
        <v>0</v>
      </c>
      <c r="J508" s="9">
        <f t="shared" si="7"/>
        <v>99.94</v>
      </c>
      <c r="K508" s="7">
        <v>10954360</v>
      </c>
      <c r="L508" s="7" t="s">
        <v>803</v>
      </c>
      <c r="M508" s="7">
        <v>4</v>
      </c>
      <c r="N508" s="7" t="s">
        <v>804</v>
      </c>
      <c r="O508" s="7" t="s">
        <v>276</v>
      </c>
      <c r="P508" s="7" t="s">
        <v>277</v>
      </c>
      <c r="Q508" s="7" t="s">
        <v>42</v>
      </c>
      <c r="R508" s="7" t="s">
        <v>278</v>
      </c>
      <c r="S508" s="30" t="s">
        <v>60</v>
      </c>
      <c r="T508" s="7">
        <v>7280</v>
      </c>
      <c r="U508" s="10">
        <v>45014</v>
      </c>
      <c r="V508" s="10">
        <v>44974</v>
      </c>
      <c r="W508" s="7" t="s">
        <v>45</v>
      </c>
      <c r="X508" s="7" t="s">
        <v>805</v>
      </c>
      <c r="Y508" s="7" t="s">
        <v>504</v>
      </c>
      <c r="Z508" s="10">
        <v>44087</v>
      </c>
      <c r="AA508" s="7"/>
      <c r="AB508" s="7" t="s">
        <v>805</v>
      </c>
      <c r="AC508" s="7" t="s">
        <v>48</v>
      </c>
      <c r="AD508" s="7" t="s">
        <v>806</v>
      </c>
      <c r="AE508" s="7">
        <v>42</v>
      </c>
      <c r="AF508" s="7" t="s">
        <v>807</v>
      </c>
      <c r="AG508" s="7" t="s">
        <v>51</v>
      </c>
      <c r="AH508" s="11" t="s">
        <v>507</v>
      </c>
      <c r="AI508" s="12">
        <v>1</v>
      </c>
      <c r="AJ508" s="13">
        <v>24.3</v>
      </c>
      <c r="AK508" s="13">
        <v>16.62</v>
      </c>
      <c r="AL508" s="13">
        <v>0.94</v>
      </c>
      <c r="AN508" s="38"/>
    </row>
    <row r="509" spans="1:40" x14ac:dyDescent="0.25">
      <c r="A509" s="7">
        <v>2020</v>
      </c>
      <c r="B509" s="7">
        <v>0.6</v>
      </c>
      <c r="C509" s="8">
        <v>70.94</v>
      </c>
      <c r="D509" s="8">
        <v>128.94</v>
      </c>
      <c r="E509" s="8">
        <v>36.840000000000003</v>
      </c>
      <c r="F509" s="7">
        <v>0</v>
      </c>
      <c r="G509" s="7">
        <v>0</v>
      </c>
      <c r="H509" s="7">
        <v>0</v>
      </c>
      <c r="I509" s="7">
        <v>0</v>
      </c>
      <c r="J509" s="9">
        <f t="shared" si="7"/>
        <v>199.88</v>
      </c>
      <c r="K509" s="7">
        <v>10700293</v>
      </c>
      <c r="L509" s="7" t="s">
        <v>608</v>
      </c>
      <c r="M509" s="7">
        <v>3551</v>
      </c>
      <c r="N509" s="7">
        <v>12030803</v>
      </c>
      <c r="O509" s="7" t="s">
        <v>284</v>
      </c>
      <c r="P509" s="7" t="s">
        <v>45</v>
      </c>
      <c r="Q509" s="7" t="s">
        <v>42</v>
      </c>
      <c r="R509" s="7" t="s">
        <v>45</v>
      </c>
      <c r="S509" s="30" t="s">
        <v>60</v>
      </c>
      <c r="T509" s="7">
        <v>7217</v>
      </c>
      <c r="U509" s="10">
        <v>44986</v>
      </c>
      <c r="V509" s="10">
        <v>44973</v>
      </c>
      <c r="W509" s="7" t="s">
        <v>197</v>
      </c>
      <c r="X509" s="7" t="s">
        <v>74</v>
      </c>
      <c r="Y509" s="7" t="s">
        <v>75</v>
      </c>
      <c r="Z509" s="10">
        <v>43865</v>
      </c>
      <c r="AA509" s="10">
        <v>43998</v>
      </c>
      <c r="AB509" s="7" t="s">
        <v>74</v>
      </c>
      <c r="AC509" s="7" t="s">
        <v>48</v>
      </c>
      <c r="AD509" s="7" t="s">
        <v>609</v>
      </c>
      <c r="AE509" s="7">
        <v>28</v>
      </c>
      <c r="AF509" s="7" t="s">
        <v>610</v>
      </c>
      <c r="AG509" s="7" t="s">
        <v>51</v>
      </c>
      <c r="AH509" s="11" t="s">
        <v>52</v>
      </c>
      <c r="AI509" s="12">
        <v>2</v>
      </c>
      <c r="AJ509" s="13">
        <v>85.05</v>
      </c>
      <c r="AK509" s="13">
        <v>188.19</v>
      </c>
      <c r="AL509" s="13">
        <v>96.21</v>
      </c>
      <c r="AN509" s="38"/>
    </row>
    <row r="510" spans="1:40" s="26" customFormat="1" x14ac:dyDescent="0.25">
      <c r="A510" s="19">
        <v>2022</v>
      </c>
      <c r="B510" s="19">
        <v>0.6</v>
      </c>
      <c r="C510" s="20">
        <v>35.47</v>
      </c>
      <c r="D510" s="20">
        <v>64.47</v>
      </c>
      <c r="E510" s="20">
        <v>18.420000000000002</v>
      </c>
      <c r="F510" s="19">
        <v>0</v>
      </c>
      <c r="G510" s="19">
        <v>0</v>
      </c>
      <c r="H510" s="19">
        <v>0</v>
      </c>
      <c r="I510" s="19">
        <v>0</v>
      </c>
      <c r="J510" s="21">
        <f t="shared" si="7"/>
        <v>99.94</v>
      </c>
      <c r="K510" s="19">
        <v>2914815</v>
      </c>
      <c r="L510" s="19" t="s">
        <v>1814</v>
      </c>
      <c r="M510" s="19">
        <v>8606</v>
      </c>
      <c r="N510" s="19">
        <v>80526401</v>
      </c>
      <c r="O510" s="19" t="s">
        <v>288</v>
      </c>
      <c r="P510" s="19" t="s">
        <v>41</v>
      </c>
      <c r="Q510" s="19" t="s">
        <v>42</v>
      </c>
      <c r="R510" s="19" t="s">
        <v>278</v>
      </c>
      <c r="S510" s="31" t="s">
        <v>845</v>
      </c>
      <c r="T510" s="19">
        <v>7205</v>
      </c>
      <c r="U510" s="22">
        <v>45014</v>
      </c>
      <c r="V510" s="22">
        <v>45012</v>
      </c>
      <c r="W510" s="19" t="s">
        <v>73</v>
      </c>
      <c r="X510" s="19" t="s">
        <v>74</v>
      </c>
      <c r="Y510" s="19" t="s">
        <v>75</v>
      </c>
      <c r="Z510" s="22">
        <v>44645</v>
      </c>
      <c r="AA510" s="22">
        <v>44668</v>
      </c>
      <c r="AB510" s="19" t="s">
        <v>74</v>
      </c>
      <c r="AC510" s="19" t="s">
        <v>48</v>
      </c>
      <c r="AD510" s="19" t="s">
        <v>1815</v>
      </c>
      <c r="AE510" s="19">
        <v>42</v>
      </c>
      <c r="AF510" s="19" t="s">
        <v>1816</v>
      </c>
      <c r="AG510" s="19" t="s">
        <v>51</v>
      </c>
      <c r="AH510" s="23">
        <v>1</v>
      </c>
      <c r="AI510" s="24">
        <v>1</v>
      </c>
      <c r="AJ510" s="25">
        <v>103.35</v>
      </c>
      <c r="AK510" s="25">
        <v>90.97</v>
      </c>
      <c r="AL510" s="25">
        <v>44.98</v>
      </c>
      <c r="AM510" s="33" t="s">
        <v>2636</v>
      </c>
      <c r="AN510" s="27" t="s">
        <v>2638</v>
      </c>
    </row>
    <row r="511" spans="1:40" x14ac:dyDescent="0.25">
      <c r="A511" s="7">
        <v>2022</v>
      </c>
      <c r="B511" s="7">
        <v>0.8</v>
      </c>
      <c r="C511" s="8">
        <v>70.94</v>
      </c>
      <c r="D511" s="8">
        <v>128.94</v>
      </c>
      <c r="E511" s="8">
        <v>36.840000000000003</v>
      </c>
      <c r="F511" s="7">
        <v>0</v>
      </c>
      <c r="G511" s="7">
        <v>0</v>
      </c>
      <c r="H511" s="7">
        <v>0</v>
      </c>
      <c r="I511" s="7">
        <v>0</v>
      </c>
      <c r="J511" s="9">
        <f t="shared" si="7"/>
        <v>199.88</v>
      </c>
      <c r="K511" s="7">
        <v>2772027</v>
      </c>
      <c r="L511" s="7" t="s">
        <v>2358</v>
      </c>
      <c r="M511" s="7">
        <v>6876</v>
      </c>
      <c r="N511" s="7" t="s">
        <v>2359</v>
      </c>
      <c r="O511" s="7" t="s">
        <v>284</v>
      </c>
      <c r="P511" s="7" t="s">
        <v>277</v>
      </c>
      <c r="Q511" s="7" t="s">
        <v>42</v>
      </c>
      <c r="R511" s="7" t="s">
        <v>139</v>
      </c>
      <c r="S511" s="30" t="s">
        <v>60</v>
      </c>
      <c r="T511" s="7">
        <v>6986</v>
      </c>
      <c r="U511" s="10">
        <v>45000</v>
      </c>
      <c r="V511" s="10">
        <v>44995</v>
      </c>
      <c r="W511" s="7" t="s">
        <v>184</v>
      </c>
      <c r="X511" s="7" t="s">
        <v>74</v>
      </c>
      <c r="Y511" s="7" t="s">
        <v>75</v>
      </c>
      <c r="Z511" s="10">
        <v>44673</v>
      </c>
      <c r="AA511" s="10">
        <v>44822</v>
      </c>
      <c r="AB511" s="7" t="s">
        <v>74</v>
      </c>
      <c r="AC511" s="7" t="s">
        <v>48</v>
      </c>
      <c r="AD511" s="7" t="s">
        <v>2360</v>
      </c>
      <c r="AE511" s="7">
        <v>42</v>
      </c>
      <c r="AF511" s="7" t="s">
        <v>2361</v>
      </c>
      <c r="AG511" s="7" t="s">
        <v>51</v>
      </c>
      <c r="AH511" s="11">
        <v>1</v>
      </c>
      <c r="AI511" s="12">
        <v>2</v>
      </c>
      <c r="AJ511" s="13">
        <v>190.4</v>
      </c>
      <c r="AK511" s="13">
        <v>176.97</v>
      </c>
      <c r="AL511" s="13">
        <v>84.99</v>
      </c>
      <c r="AN511" s="38"/>
    </row>
    <row r="512" spans="1:40" x14ac:dyDescent="0.25">
      <c r="A512" s="7">
        <v>2022</v>
      </c>
      <c r="B512" s="7">
        <v>0.4</v>
      </c>
      <c r="C512" s="8">
        <v>35.47</v>
      </c>
      <c r="D512" s="8">
        <v>64.47</v>
      </c>
      <c r="E512" s="8">
        <v>18.420000000000002</v>
      </c>
      <c r="F512" s="7">
        <v>0</v>
      </c>
      <c r="G512" s="7">
        <v>0</v>
      </c>
      <c r="H512" s="7">
        <v>0</v>
      </c>
      <c r="I512" s="7">
        <v>0</v>
      </c>
      <c r="J512" s="9">
        <f t="shared" si="7"/>
        <v>99.94</v>
      </c>
      <c r="K512" s="7">
        <v>2780656</v>
      </c>
      <c r="L512" s="7" t="s">
        <v>2347</v>
      </c>
      <c r="M512" s="7">
        <v>8297</v>
      </c>
      <c r="N512" s="7" t="s">
        <v>2348</v>
      </c>
      <c r="O512" s="7" t="s">
        <v>284</v>
      </c>
      <c r="P512" s="7" t="s">
        <v>277</v>
      </c>
      <c r="Q512" s="7" t="s">
        <v>42</v>
      </c>
      <c r="R512" s="7" t="s">
        <v>139</v>
      </c>
      <c r="S512" s="30" t="s">
        <v>60</v>
      </c>
      <c r="T512" s="7">
        <v>6892</v>
      </c>
      <c r="U512" s="10">
        <v>45001</v>
      </c>
      <c r="V512" s="10">
        <v>44999</v>
      </c>
      <c r="W512" s="7" t="s">
        <v>115</v>
      </c>
      <c r="X512" s="7" t="s">
        <v>74</v>
      </c>
      <c r="Y512" s="7" t="s">
        <v>75</v>
      </c>
      <c r="Z512" s="10">
        <v>44510</v>
      </c>
      <c r="AA512" s="10">
        <v>44530</v>
      </c>
      <c r="AB512" s="7" t="s">
        <v>74</v>
      </c>
      <c r="AC512" s="7" t="s">
        <v>48</v>
      </c>
      <c r="AD512" s="7" t="s">
        <v>2349</v>
      </c>
      <c r="AE512" s="7">
        <v>42</v>
      </c>
      <c r="AF512" s="7" t="s">
        <v>2350</v>
      </c>
      <c r="AG512" s="7" t="s">
        <v>51</v>
      </c>
      <c r="AH512" s="11" t="s">
        <v>52</v>
      </c>
      <c r="AI512" s="12">
        <v>1</v>
      </c>
      <c r="AJ512" s="13">
        <v>69.36</v>
      </c>
      <c r="AK512" s="13">
        <v>83.06</v>
      </c>
      <c r="AL512" s="13">
        <v>37.07</v>
      </c>
      <c r="AN512" s="38"/>
    </row>
    <row r="513" spans="1:40" x14ac:dyDescent="0.25">
      <c r="A513" s="7">
        <v>2022</v>
      </c>
      <c r="B513" s="7">
        <v>0.4</v>
      </c>
      <c r="C513" s="8">
        <v>35.47</v>
      </c>
      <c r="D513" s="8">
        <v>64.47</v>
      </c>
      <c r="E513" s="8">
        <v>18.420000000000002</v>
      </c>
      <c r="F513" s="7">
        <v>0</v>
      </c>
      <c r="G513" s="7">
        <v>0</v>
      </c>
      <c r="H513" s="7">
        <v>0</v>
      </c>
      <c r="I513" s="7">
        <v>0</v>
      </c>
      <c r="J513" s="9">
        <f t="shared" si="7"/>
        <v>99.94</v>
      </c>
      <c r="K513" s="7">
        <v>2352097</v>
      </c>
      <c r="L513" s="7" t="s">
        <v>2003</v>
      </c>
      <c r="M513" s="7" t="s">
        <v>655</v>
      </c>
      <c r="N513" s="7" t="s">
        <v>2004</v>
      </c>
      <c r="O513" s="7" t="s">
        <v>276</v>
      </c>
      <c r="P513" s="7" t="s">
        <v>277</v>
      </c>
      <c r="Q513" s="7" t="s">
        <v>42</v>
      </c>
      <c r="R513" s="7" t="s">
        <v>278</v>
      </c>
      <c r="S513" s="30" t="s">
        <v>60</v>
      </c>
      <c r="T513" s="7">
        <v>6630</v>
      </c>
      <c r="U513" s="10">
        <v>44960</v>
      </c>
      <c r="V513" s="10">
        <v>44960</v>
      </c>
      <c r="W513" s="7" t="s">
        <v>45</v>
      </c>
      <c r="X513" s="7" t="s">
        <v>87</v>
      </c>
      <c r="Y513" s="7" t="s">
        <v>56</v>
      </c>
      <c r="Z513" s="10">
        <v>44573</v>
      </c>
      <c r="AA513" s="10">
        <v>44748</v>
      </c>
      <c r="AB513" s="7" t="s">
        <v>87</v>
      </c>
      <c r="AC513" s="7" t="s">
        <v>48</v>
      </c>
      <c r="AD513" s="7" t="s">
        <v>2005</v>
      </c>
      <c r="AE513" s="7">
        <v>42</v>
      </c>
      <c r="AF513" s="7" t="s">
        <v>2006</v>
      </c>
      <c r="AG513" s="7" t="s">
        <v>51</v>
      </c>
      <c r="AH513" s="11">
        <v>1</v>
      </c>
      <c r="AI513" s="12">
        <v>1</v>
      </c>
      <c r="AJ513" s="13">
        <v>18.940000000000001</v>
      </c>
      <c r="AK513" s="13">
        <v>15.49</v>
      </c>
      <c r="AL513" s="13">
        <v>5.23</v>
      </c>
      <c r="AN513" s="38"/>
    </row>
    <row r="514" spans="1:40" x14ac:dyDescent="0.25">
      <c r="A514" s="7">
        <v>2022</v>
      </c>
      <c r="B514" s="7">
        <v>1.2</v>
      </c>
      <c r="C514" s="8">
        <v>70.94</v>
      </c>
      <c r="D514" s="8">
        <v>128.94</v>
      </c>
      <c r="E514" s="8">
        <v>36.840000000000003</v>
      </c>
      <c r="F514" s="7">
        <v>0</v>
      </c>
      <c r="G514" s="7">
        <v>0</v>
      </c>
      <c r="H514" s="7">
        <v>0</v>
      </c>
      <c r="I514" s="7">
        <v>0</v>
      </c>
      <c r="J514" s="9">
        <f t="shared" ref="J514:J577" si="8">SUM(C514+D514)</f>
        <v>199.88</v>
      </c>
      <c r="K514" s="7">
        <v>2479140</v>
      </c>
      <c r="L514" s="7" t="s">
        <v>1860</v>
      </c>
      <c r="M514" s="7">
        <v>4501</v>
      </c>
      <c r="N514" s="7" t="s">
        <v>1861</v>
      </c>
      <c r="O514" s="7" t="s">
        <v>284</v>
      </c>
      <c r="P514" s="7" t="s">
        <v>277</v>
      </c>
      <c r="Q514" s="7" t="s">
        <v>42</v>
      </c>
      <c r="R514" s="7" t="s">
        <v>139</v>
      </c>
      <c r="S514" s="30" t="s">
        <v>60</v>
      </c>
      <c r="T514" s="7">
        <v>6624</v>
      </c>
      <c r="U514" s="10">
        <v>44973</v>
      </c>
      <c r="V514" s="10">
        <v>44893</v>
      </c>
      <c r="W514" s="7" t="s">
        <v>289</v>
      </c>
      <c r="X514" s="7" t="s">
        <v>74</v>
      </c>
      <c r="Y514" s="7" t="s">
        <v>75</v>
      </c>
      <c r="Z514" s="10">
        <v>44660</v>
      </c>
      <c r="AA514" s="10">
        <v>44680</v>
      </c>
      <c r="AB514" s="7" t="s">
        <v>74</v>
      </c>
      <c r="AC514" s="7" t="s">
        <v>48</v>
      </c>
      <c r="AD514" s="7" t="s">
        <v>1862</v>
      </c>
      <c r="AE514" s="7">
        <v>42</v>
      </c>
      <c r="AF514" s="7" t="s">
        <v>1863</v>
      </c>
      <c r="AG514" s="7" t="s">
        <v>51</v>
      </c>
      <c r="AH514" s="11">
        <v>1</v>
      </c>
      <c r="AI514" s="12">
        <v>2</v>
      </c>
      <c r="AJ514" s="13">
        <v>156.04</v>
      </c>
      <c r="AK514" s="13">
        <v>152.87</v>
      </c>
      <c r="AL514" s="13">
        <v>60.89</v>
      </c>
      <c r="AN514" s="38"/>
    </row>
    <row r="515" spans="1:40" x14ac:dyDescent="0.25">
      <c r="A515" s="7">
        <v>2022</v>
      </c>
      <c r="B515" s="7">
        <v>0</v>
      </c>
      <c r="C515" s="8">
        <v>35.47</v>
      </c>
      <c r="D515" s="8">
        <v>64.47</v>
      </c>
      <c r="E515" s="8">
        <v>18.420000000000002</v>
      </c>
      <c r="F515" s="7">
        <v>0</v>
      </c>
      <c r="G515" s="7">
        <v>0</v>
      </c>
      <c r="H515" s="7">
        <v>0</v>
      </c>
      <c r="I515" s="7">
        <v>0</v>
      </c>
      <c r="J515" s="9">
        <f t="shared" si="8"/>
        <v>99.94</v>
      </c>
      <c r="K515" s="7">
        <v>3204575</v>
      </c>
      <c r="L515" s="7" t="s">
        <v>2106</v>
      </c>
      <c r="M515" s="7">
        <v>1131</v>
      </c>
      <c r="N515" s="7" t="s">
        <v>2107</v>
      </c>
      <c r="O515" s="7" t="s">
        <v>69</v>
      </c>
      <c r="P515" s="7" t="s">
        <v>70</v>
      </c>
      <c r="Q515" s="7" t="s">
        <v>42</v>
      </c>
      <c r="R515" s="7" t="s">
        <v>71</v>
      </c>
      <c r="S515" s="30" t="s">
        <v>94</v>
      </c>
      <c r="T515" s="7">
        <v>6600</v>
      </c>
      <c r="U515" s="10">
        <v>45044</v>
      </c>
      <c r="V515" s="10">
        <v>45034</v>
      </c>
      <c r="W515" s="7" t="s">
        <v>461</v>
      </c>
      <c r="X515" s="7" t="s">
        <v>74</v>
      </c>
      <c r="Y515" s="7" t="s">
        <v>75</v>
      </c>
      <c r="Z515" s="10">
        <v>44788</v>
      </c>
      <c r="AA515" s="10">
        <v>44830</v>
      </c>
      <c r="AB515" s="7" t="s">
        <v>74</v>
      </c>
      <c r="AC515" s="7" t="s">
        <v>48</v>
      </c>
      <c r="AD515" s="7" t="s">
        <v>2108</v>
      </c>
      <c r="AE515" s="7">
        <v>42</v>
      </c>
      <c r="AF515" s="7" t="s">
        <v>2109</v>
      </c>
      <c r="AG515" s="7" t="s">
        <v>51</v>
      </c>
      <c r="AH515" s="11">
        <v>1</v>
      </c>
      <c r="AI515" s="12">
        <v>1</v>
      </c>
      <c r="AJ515" s="13">
        <v>0</v>
      </c>
      <c r="AK515" s="13">
        <v>76.900000000000006</v>
      </c>
      <c r="AL515" s="13">
        <v>30.91</v>
      </c>
      <c r="AN515" s="38"/>
    </row>
    <row r="516" spans="1:40" x14ac:dyDescent="0.25">
      <c r="A516" s="7">
        <v>2022</v>
      </c>
      <c r="B516" s="7">
        <v>0.7</v>
      </c>
      <c r="C516" s="8">
        <v>35.47</v>
      </c>
      <c r="D516" s="8">
        <v>64.47</v>
      </c>
      <c r="E516" s="8">
        <v>18.420000000000002</v>
      </c>
      <c r="F516" s="7">
        <v>0</v>
      </c>
      <c r="G516" s="7">
        <v>0</v>
      </c>
      <c r="H516" s="7">
        <v>0</v>
      </c>
      <c r="I516" s="7">
        <v>0</v>
      </c>
      <c r="J516" s="9">
        <f t="shared" si="8"/>
        <v>99.94</v>
      </c>
      <c r="K516" s="7">
        <v>3068920</v>
      </c>
      <c r="L516" s="7" t="s">
        <v>2110</v>
      </c>
      <c r="M516" s="7">
        <v>4790</v>
      </c>
      <c r="N516" s="7">
        <v>37293801</v>
      </c>
      <c r="O516" s="7" t="s">
        <v>284</v>
      </c>
      <c r="P516" s="7" t="s">
        <v>277</v>
      </c>
      <c r="Q516" s="7" t="s">
        <v>42</v>
      </c>
      <c r="R516" s="7" t="s">
        <v>139</v>
      </c>
      <c r="S516" s="30" t="s">
        <v>60</v>
      </c>
      <c r="T516" s="7">
        <v>6504</v>
      </c>
      <c r="U516" s="10">
        <v>45030</v>
      </c>
      <c r="V516" s="10">
        <v>45029</v>
      </c>
      <c r="W516" s="7" t="s">
        <v>130</v>
      </c>
      <c r="X516" s="7" t="s">
        <v>74</v>
      </c>
      <c r="Y516" s="7" t="s">
        <v>75</v>
      </c>
      <c r="Z516" s="10">
        <v>44893</v>
      </c>
      <c r="AA516" s="10">
        <v>44926</v>
      </c>
      <c r="AB516" s="7" t="s">
        <v>74</v>
      </c>
      <c r="AC516" s="7" t="s">
        <v>48</v>
      </c>
      <c r="AD516" s="7" t="s">
        <v>2111</v>
      </c>
      <c r="AE516" s="7">
        <v>42</v>
      </c>
      <c r="AF516" s="7" t="s">
        <v>2112</v>
      </c>
      <c r="AG516" s="7" t="s">
        <v>51</v>
      </c>
      <c r="AH516" s="11">
        <v>1</v>
      </c>
      <c r="AI516" s="12">
        <v>1</v>
      </c>
      <c r="AJ516" s="13">
        <v>126.85</v>
      </c>
      <c r="AK516" s="13">
        <v>85.36</v>
      </c>
      <c r="AL516" s="13">
        <v>39.369999999999997</v>
      </c>
      <c r="AN516" s="38"/>
    </row>
    <row r="517" spans="1:40" s="26" customFormat="1" ht="90" x14ac:dyDescent="0.25">
      <c r="A517" s="19">
        <v>2022</v>
      </c>
      <c r="B517" s="19">
        <v>4.8</v>
      </c>
      <c r="C517" s="20">
        <v>141.88</v>
      </c>
      <c r="D517" s="20">
        <v>257.88</v>
      </c>
      <c r="E517" s="20">
        <v>73.680000000000007</v>
      </c>
      <c r="F517" s="19">
        <v>0</v>
      </c>
      <c r="G517" s="19">
        <v>0</v>
      </c>
      <c r="H517" s="19">
        <v>0</v>
      </c>
      <c r="I517" s="19">
        <v>0</v>
      </c>
      <c r="J517" s="20">
        <f t="shared" si="8"/>
        <v>399.76</v>
      </c>
      <c r="K517" s="19">
        <v>3182623</v>
      </c>
      <c r="L517" s="19" t="s">
        <v>2116</v>
      </c>
      <c r="M517" s="19">
        <v>8339</v>
      </c>
      <c r="N517" s="19">
        <v>29072901</v>
      </c>
      <c r="O517" s="19" t="s">
        <v>69</v>
      </c>
      <c r="P517" s="19" t="s">
        <v>70</v>
      </c>
      <c r="Q517" s="19" t="s">
        <v>42</v>
      </c>
      <c r="R517" s="19" t="s">
        <v>71</v>
      </c>
      <c r="S517" s="31" t="s">
        <v>94</v>
      </c>
      <c r="T517" s="19">
        <v>6460</v>
      </c>
      <c r="U517" s="22">
        <v>45042</v>
      </c>
      <c r="V517" s="22">
        <v>45033</v>
      </c>
      <c r="W517" s="19" t="s">
        <v>184</v>
      </c>
      <c r="X517" s="19" t="s">
        <v>74</v>
      </c>
      <c r="Y517" s="19" t="s">
        <v>75</v>
      </c>
      <c r="Z517" s="22">
        <v>44693</v>
      </c>
      <c r="AA517" s="22">
        <v>44747</v>
      </c>
      <c r="AB517" s="19" t="s">
        <v>74</v>
      </c>
      <c r="AC517" s="19" t="s">
        <v>48</v>
      </c>
      <c r="AD517" s="19" t="s">
        <v>2117</v>
      </c>
      <c r="AE517" s="19">
        <v>28</v>
      </c>
      <c r="AF517" s="19" t="s">
        <v>2118</v>
      </c>
      <c r="AG517" s="19" t="s">
        <v>51</v>
      </c>
      <c r="AH517" s="23">
        <v>1</v>
      </c>
      <c r="AI517" s="24">
        <v>4</v>
      </c>
      <c r="AJ517" s="25">
        <v>838.81</v>
      </c>
      <c r="AK517" s="25">
        <v>805.68</v>
      </c>
      <c r="AL517" s="25">
        <v>355.83</v>
      </c>
      <c r="AM517" s="33" t="s">
        <v>2636</v>
      </c>
      <c r="AN517" s="38" t="s">
        <v>2644</v>
      </c>
    </row>
    <row r="518" spans="1:40" x14ac:dyDescent="0.25">
      <c r="A518" s="7">
        <v>2022</v>
      </c>
      <c r="B518" s="7">
        <v>0.6</v>
      </c>
      <c r="C518" s="8">
        <v>35.47</v>
      </c>
      <c r="D518" s="8">
        <v>64.47</v>
      </c>
      <c r="E518" s="8">
        <v>18.420000000000002</v>
      </c>
      <c r="F518" s="7">
        <v>0</v>
      </c>
      <c r="G518" s="7">
        <v>0</v>
      </c>
      <c r="H518" s="7">
        <v>0</v>
      </c>
      <c r="I518" s="7">
        <v>0</v>
      </c>
      <c r="J518" s="9">
        <f t="shared" si="8"/>
        <v>99.94</v>
      </c>
      <c r="K518" s="7">
        <v>2796218</v>
      </c>
      <c r="L518" s="7" t="s">
        <v>2626</v>
      </c>
      <c r="M518" s="7">
        <v>3271</v>
      </c>
      <c r="N518" s="7" t="s">
        <v>2627</v>
      </c>
      <c r="O518" s="7" t="s">
        <v>284</v>
      </c>
      <c r="P518" s="7" t="s">
        <v>277</v>
      </c>
      <c r="Q518" s="7" t="s">
        <v>42</v>
      </c>
      <c r="R518" s="7" t="s">
        <v>139</v>
      </c>
      <c r="S518" s="30" t="s">
        <v>60</v>
      </c>
      <c r="T518" s="7">
        <v>6395</v>
      </c>
      <c r="U518" s="10">
        <v>45002</v>
      </c>
      <c r="V518" s="10">
        <v>45000</v>
      </c>
      <c r="W518" s="7" t="s">
        <v>130</v>
      </c>
      <c r="X518" s="7" t="s">
        <v>74</v>
      </c>
      <c r="Y518" s="7" t="s">
        <v>75</v>
      </c>
      <c r="Z518" s="10">
        <v>44726</v>
      </c>
      <c r="AA518" s="10">
        <v>44790</v>
      </c>
      <c r="AB518" s="7" t="s">
        <v>74</v>
      </c>
      <c r="AC518" s="7" t="s">
        <v>48</v>
      </c>
      <c r="AD518" s="7" t="s">
        <v>2628</v>
      </c>
      <c r="AE518" s="7">
        <v>42</v>
      </c>
      <c r="AF518" s="7" t="s">
        <v>2629</v>
      </c>
      <c r="AG518" s="7" t="s">
        <v>51</v>
      </c>
      <c r="AH518" s="11">
        <v>1</v>
      </c>
      <c r="AI518" s="12">
        <v>1</v>
      </c>
      <c r="AJ518" s="13">
        <v>91.3</v>
      </c>
      <c r="AK518" s="13">
        <v>80.62</v>
      </c>
      <c r="AL518" s="13">
        <v>34.630000000000003</v>
      </c>
      <c r="AN518" s="38"/>
    </row>
    <row r="519" spans="1:40" x14ac:dyDescent="0.25">
      <c r="A519" s="7">
        <v>2022</v>
      </c>
      <c r="B519" s="7">
        <v>0.4</v>
      </c>
      <c r="C519" s="8">
        <v>35.47</v>
      </c>
      <c r="D519" s="8">
        <v>64.47</v>
      </c>
      <c r="E519" s="8">
        <v>18.420000000000002</v>
      </c>
      <c r="F519" s="7">
        <v>0</v>
      </c>
      <c r="G519" s="7">
        <v>0</v>
      </c>
      <c r="H519" s="7">
        <v>0</v>
      </c>
      <c r="I519" s="7">
        <v>0</v>
      </c>
      <c r="J519" s="9">
        <f t="shared" si="8"/>
        <v>99.94</v>
      </c>
      <c r="K519" s="7">
        <v>2783110</v>
      </c>
      <c r="L519" s="7" t="s">
        <v>1653</v>
      </c>
      <c r="M519" s="7">
        <v>4814</v>
      </c>
      <c r="N519" s="7" t="s">
        <v>1654</v>
      </c>
      <c r="O519" s="7" t="s">
        <v>284</v>
      </c>
      <c r="P519" s="7" t="s">
        <v>277</v>
      </c>
      <c r="Q519" s="7" t="s">
        <v>42</v>
      </c>
      <c r="R519" s="7" t="s">
        <v>139</v>
      </c>
      <c r="S519" s="30" t="s">
        <v>60</v>
      </c>
      <c r="T519" s="7">
        <v>6357</v>
      </c>
      <c r="U519" s="10">
        <v>45001</v>
      </c>
      <c r="V519" s="10">
        <v>45001</v>
      </c>
      <c r="W519" s="7" t="s">
        <v>130</v>
      </c>
      <c r="X519" s="7" t="s">
        <v>74</v>
      </c>
      <c r="Y519" s="7" t="s">
        <v>75</v>
      </c>
      <c r="Z519" s="10">
        <v>44791</v>
      </c>
      <c r="AA519" s="10">
        <v>44827</v>
      </c>
      <c r="AB519" s="7" t="s">
        <v>74</v>
      </c>
      <c r="AC519" s="7" t="s">
        <v>48</v>
      </c>
      <c r="AD519" s="7" t="s">
        <v>1655</v>
      </c>
      <c r="AE519" s="7">
        <v>42</v>
      </c>
      <c r="AF519" s="7" t="s">
        <v>1656</v>
      </c>
      <c r="AG519" s="7" t="s">
        <v>51</v>
      </c>
      <c r="AH519" s="11">
        <v>1</v>
      </c>
      <c r="AI519" s="12">
        <v>1</v>
      </c>
      <c r="AJ519" s="13">
        <v>55</v>
      </c>
      <c r="AK519" s="13">
        <v>90.69</v>
      </c>
      <c r="AL519" s="13">
        <v>44.7</v>
      </c>
      <c r="AN519" s="38"/>
    </row>
    <row r="520" spans="1:40" x14ac:dyDescent="0.25">
      <c r="A520" s="7">
        <v>2022</v>
      </c>
      <c r="B520" s="7">
        <v>0.7</v>
      </c>
      <c r="C520" s="8">
        <v>35.47</v>
      </c>
      <c r="D520" s="8">
        <v>64.47</v>
      </c>
      <c r="E520" s="8">
        <v>18.420000000000002</v>
      </c>
      <c r="F520" s="7">
        <v>3.24</v>
      </c>
      <c r="G520" s="7">
        <v>0</v>
      </c>
      <c r="H520" s="7">
        <v>0</v>
      </c>
      <c r="I520" s="7">
        <v>0</v>
      </c>
      <c r="J520" s="9">
        <f t="shared" si="8"/>
        <v>99.94</v>
      </c>
      <c r="K520" s="7">
        <v>3040824</v>
      </c>
      <c r="L520" s="7" t="s">
        <v>1574</v>
      </c>
      <c r="M520" s="7" t="s">
        <v>1575</v>
      </c>
      <c r="N520" s="7">
        <v>18670401</v>
      </c>
      <c r="O520" s="7" t="s">
        <v>40</v>
      </c>
      <c r="P520" s="7" t="s">
        <v>41</v>
      </c>
      <c r="Q520" s="7" t="s">
        <v>42</v>
      </c>
      <c r="R520" s="7" t="s">
        <v>43</v>
      </c>
      <c r="S520" s="30" t="s">
        <v>44</v>
      </c>
      <c r="T520" s="7">
        <v>6237</v>
      </c>
      <c r="U520" s="10">
        <v>45028</v>
      </c>
      <c r="V520" s="10">
        <v>45013</v>
      </c>
      <c r="W520" s="7" t="s">
        <v>45</v>
      </c>
      <c r="X520" s="7" t="s">
        <v>55</v>
      </c>
      <c r="Y520" s="7" t="s">
        <v>56</v>
      </c>
      <c r="Z520" s="10">
        <v>44812</v>
      </c>
      <c r="AA520" s="10">
        <v>44875</v>
      </c>
      <c r="AB520" s="7" t="s">
        <v>55</v>
      </c>
      <c r="AC520" s="7" t="s">
        <v>48</v>
      </c>
      <c r="AD520" s="7" t="s">
        <v>1576</v>
      </c>
      <c r="AE520" s="7">
        <v>42</v>
      </c>
      <c r="AF520" s="7" t="s">
        <v>1577</v>
      </c>
      <c r="AG520" s="7" t="s">
        <v>51</v>
      </c>
      <c r="AH520" s="11">
        <v>1</v>
      </c>
      <c r="AI520" s="12">
        <v>1</v>
      </c>
      <c r="AJ520" s="13">
        <v>45.5</v>
      </c>
      <c r="AK520" s="13">
        <v>19.260000000000002</v>
      </c>
      <c r="AL520" s="13">
        <v>5.14</v>
      </c>
    </row>
    <row r="521" spans="1:40" s="26" customFormat="1" x14ac:dyDescent="0.25">
      <c r="A521" s="19">
        <v>2022</v>
      </c>
      <c r="B521" s="19">
        <v>0.6</v>
      </c>
      <c r="C521" s="20">
        <v>35.47</v>
      </c>
      <c r="D521" s="20">
        <v>64.47</v>
      </c>
      <c r="E521" s="20">
        <v>18.420000000000002</v>
      </c>
      <c r="F521" s="19">
        <v>0</v>
      </c>
      <c r="G521" s="19">
        <v>0</v>
      </c>
      <c r="H521" s="19">
        <v>0</v>
      </c>
      <c r="I521" s="19">
        <v>0</v>
      </c>
      <c r="J521" s="21">
        <f t="shared" si="8"/>
        <v>99.94</v>
      </c>
      <c r="K521" s="19">
        <v>3192561</v>
      </c>
      <c r="L521" s="19" t="s">
        <v>2571</v>
      </c>
      <c r="M521" s="19">
        <v>3890</v>
      </c>
      <c r="N521" s="19" t="s">
        <v>2572</v>
      </c>
      <c r="O521" s="19" t="s">
        <v>288</v>
      </c>
      <c r="P521" s="19" t="s">
        <v>41</v>
      </c>
      <c r="Q521" s="19" t="s">
        <v>42</v>
      </c>
      <c r="R521" s="19" t="s">
        <v>278</v>
      </c>
      <c r="S521" s="31" t="s">
        <v>845</v>
      </c>
      <c r="T521" s="19">
        <v>6067</v>
      </c>
      <c r="U521" s="22">
        <v>45043</v>
      </c>
      <c r="V521" s="22">
        <v>45042</v>
      </c>
      <c r="W521" s="19" t="s">
        <v>155</v>
      </c>
      <c r="X521" s="19" t="s">
        <v>74</v>
      </c>
      <c r="Y521" s="19" t="s">
        <v>75</v>
      </c>
      <c r="Z521" s="22">
        <v>44749</v>
      </c>
      <c r="AA521" s="22">
        <v>44858</v>
      </c>
      <c r="AB521" s="19" t="s">
        <v>74</v>
      </c>
      <c r="AC521" s="19" t="s">
        <v>48</v>
      </c>
      <c r="AD521" s="19" t="s">
        <v>2519</v>
      </c>
      <c r="AE521" s="19">
        <v>42</v>
      </c>
      <c r="AF521" s="19" t="s">
        <v>2573</v>
      </c>
      <c r="AG521" s="19" t="s">
        <v>51</v>
      </c>
      <c r="AH521" s="23">
        <v>1</v>
      </c>
      <c r="AI521" s="24">
        <v>1</v>
      </c>
      <c r="AJ521" s="25">
        <v>77.099999999999994</v>
      </c>
      <c r="AK521" s="25">
        <v>81.59</v>
      </c>
      <c r="AL521" s="25">
        <v>35.6</v>
      </c>
      <c r="AM521" s="33" t="s">
        <v>2636</v>
      </c>
      <c r="AN521" s="27" t="s">
        <v>2638</v>
      </c>
    </row>
    <row r="522" spans="1:40" x14ac:dyDescent="0.25">
      <c r="A522" s="7">
        <v>2021</v>
      </c>
      <c r="B522" s="7">
        <v>0.4</v>
      </c>
      <c r="C522" s="8">
        <v>35.47</v>
      </c>
      <c r="D522" s="8">
        <v>64.47</v>
      </c>
      <c r="E522" s="8">
        <v>18.420000000000002</v>
      </c>
      <c r="F522" s="7">
        <v>12.271859467200001</v>
      </c>
      <c r="G522" s="7">
        <v>0</v>
      </c>
      <c r="H522" s="7">
        <v>0</v>
      </c>
      <c r="I522" s="7">
        <v>0</v>
      </c>
      <c r="J522" s="9">
        <f t="shared" si="8"/>
        <v>99.94</v>
      </c>
      <c r="K522" s="7">
        <v>7439006</v>
      </c>
      <c r="L522" s="7" t="s">
        <v>1532</v>
      </c>
      <c r="M522" s="7" t="s">
        <v>1533</v>
      </c>
      <c r="N522" s="7">
        <v>67375301</v>
      </c>
      <c r="O522" s="7" t="s">
        <v>385</v>
      </c>
      <c r="P522" s="7" t="s">
        <v>277</v>
      </c>
      <c r="Q522" s="7" t="s">
        <v>42</v>
      </c>
      <c r="R522" s="7" t="s">
        <v>139</v>
      </c>
      <c r="S522" s="30" t="s">
        <v>60</v>
      </c>
      <c r="T522" s="7">
        <v>6023</v>
      </c>
      <c r="U522" s="10">
        <v>44995</v>
      </c>
      <c r="V522" s="10">
        <v>44993</v>
      </c>
      <c r="W522" s="7" t="s">
        <v>1534</v>
      </c>
      <c r="X522" s="7" t="s">
        <v>124</v>
      </c>
      <c r="Y522" s="7" t="s">
        <v>75</v>
      </c>
      <c r="Z522" s="10">
        <v>44453</v>
      </c>
      <c r="AA522" s="10">
        <v>44494</v>
      </c>
      <c r="AB522" s="7" t="s">
        <v>124</v>
      </c>
      <c r="AC522" s="7" t="s">
        <v>125</v>
      </c>
      <c r="AD522" s="7" t="s">
        <v>1535</v>
      </c>
      <c r="AE522" s="7">
        <v>42</v>
      </c>
      <c r="AF522" s="7" t="s">
        <v>1536</v>
      </c>
      <c r="AG522" s="7" t="s">
        <v>51</v>
      </c>
      <c r="AH522" s="11" t="s">
        <v>52</v>
      </c>
      <c r="AI522" s="12">
        <v>1</v>
      </c>
      <c r="AJ522" s="13">
        <v>31.595459076000001</v>
      </c>
      <c r="AK522" s="13">
        <v>50.216937371999997</v>
      </c>
      <c r="AL522" s="13">
        <v>14.347696392</v>
      </c>
      <c r="AN522" s="38"/>
    </row>
    <row r="523" spans="1:40" s="26" customFormat="1" x14ac:dyDescent="0.25">
      <c r="A523" s="19">
        <v>2022</v>
      </c>
      <c r="B523" s="19">
        <v>0.4</v>
      </c>
      <c r="C523" s="20">
        <v>35.47</v>
      </c>
      <c r="D523" s="20">
        <v>64.47</v>
      </c>
      <c r="E523" s="20">
        <v>18.420000000000002</v>
      </c>
      <c r="F523" s="19">
        <v>0</v>
      </c>
      <c r="G523" s="19">
        <v>0</v>
      </c>
      <c r="H523" s="19">
        <v>0</v>
      </c>
      <c r="I523" s="19">
        <v>0</v>
      </c>
      <c r="J523" s="21">
        <f t="shared" si="8"/>
        <v>99.94</v>
      </c>
      <c r="K523" s="19">
        <v>2705221</v>
      </c>
      <c r="L523" s="19" t="s">
        <v>2612</v>
      </c>
      <c r="M523" s="19">
        <v>5563</v>
      </c>
      <c r="N523" s="19" t="s">
        <v>2613</v>
      </c>
      <c r="O523" s="19" t="s">
        <v>288</v>
      </c>
      <c r="P523" s="19" t="s">
        <v>41</v>
      </c>
      <c r="Q523" s="19" t="s">
        <v>42</v>
      </c>
      <c r="R523" s="19" t="s">
        <v>278</v>
      </c>
      <c r="S523" s="31" t="s">
        <v>845</v>
      </c>
      <c r="T523" s="19">
        <v>5986</v>
      </c>
      <c r="U523" s="22">
        <v>44994</v>
      </c>
      <c r="V523" s="22">
        <v>44993</v>
      </c>
      <c r="W523" s="19" t="s">
        <v>184</v>
      </c>
      <c r="X523" s="19" t="s">
        <v>74</v>
      </c>
      <c r="Y523" s="19" t="s">
        <v>75</v>
      </c>
      <c r="Z523" s="22">
        <v>44616</v>
      </c>
      <c r="AA523" s="22">
        <v>44636</v>
      </c>
      <c r="AB523" s="19" t="s">
        <v>74</v>
      </c>
      <c r="AC523" s="19" t="s">
        <v>48</v>
      </c>
      <c r="AD523" s="19" t="s">
        <v>2614</v>
      </c>
      <c r="AE523" s="19">
        <v>42</v>
      </c>
      <c r="AF523" s="19" t="s">
        <v>2615</v>
      </c>
      <c r="AG523" s="19" t="s">
        <v>51</v>
      </c>
      <c r="AH523" s="23">
        <v>1</v>
      </c>
      <c r="AI523" s="24">
        <v>1</v>
      </c>
      <c r="AJ523" s="25">
        <v>74</v>
      </c>
      <c r="AK523" s="25">
        <v>86.92</v>
      </c>
      <c r="AL523" s="25">
        <v>40.93</v>
      </c>
      <c r="AM523" s="33" t="s">
        <v>2636</v>
      </c>
      <c r="AN523" s="27" t="s">
        <v>2638</v>
      </c>
    </row>
    <row r="524" spans="1:40" x14ac:dyDescent="0.25">
      <c r="A524" s="7">
        <v>2022</v>
      </c>
      <c r="B524" s="7">
        <v>0.6</v>
      </c>
      <c r="C524" s="8">
        <v>35.47</v>
      </c>
      <c r="D524" s="8">
        <v>64.47</v>
      </c>
      <c r="E524" s="8">
        <v>18.420000000000002</v>
      </c>
      <c r="F524" s="7">
        <v>0</v>
      </c>
      <c r="G524" s="7">
        <v>0</v>
      </c>
      <c r="H524" s="7">
        <v>0</v>
      </c>
      <c r="I524" s="7">
        <v>0</v>
      </c>
      <c r="J524" s="9">
        <f t="shared" si="8"/>
        <v>99.94</v>
      </c>
      <c r="K524" s="7">
        <v>2984778</v>
      </c>
      <c r="L524" s="7" t="s">
        <v>2336</v>
      </c>
      <c r="M524" s="7">
        <v>8990</v>
      </c>
      <c r="N524" s="7">
        <v>9071702</v>
      </c>
      <c r="O524" s="7" t="s">
        <v>284</v>
      </c>
      <c r="P524" s="7" t="s">
        <v>277</v>
      </c>
      <c r="Q524" s="7" t="s">
        <v>42</v>
      </c>
      <c r="R524" s="7" t="s">
        <v>139</v>
      </c>
      <c r="S524" s="30" t="s">
        <v>60</v>
      </c>
      <c r="T524" s="7">
        <v>5850</v>
      </c>
      <c r="U524" s="10">
        <v>45021</v>
      </c>
      <c r="V524" s="10">
        <v>45019</v>
      </c>
      <c r="W524" s="7" t="s">
        <v>457</v>
      </c>
      <c r="X524" s="7" t="s">
        <v>74</v>
      </c>
      <c r="Y524" s="7" t="s">
        <v>75</v>
      </c>
      <c r="Z524" s="10">
        <v>44645</v>
      </c>
      <c r="AA524" s="10">
        <v>44706</v>
      </c>
      <c r="AB524" s="7" t="s">
        <v>74</v>
      </c>
      <c r="AC524" s="7" t="s">
        <v>48</v>
      </c>
      <c r="AD524" s="7" t="s">
        <v>2337</v>
      </c>
      <c r="AE524" s="7">
        <v>42</v>
      </c>
      <c r="AF524" s="7" t="s">
        <v>2338</v>
      </c>
      <c r="AG524" s="7" t="s">
        <v>51</v>
      </c>
      <c r="AH524" s="11">
        <v>1</v>
      </c>
      <c r="AI524" s="12">
        <v>1</v>
      </c>
      <c r="AJ524" s="13">
        <v>99.63</v>
      </c>
      <c r="AK524" s="13">
        <v>94.37</v>
      </c>
      <c r="AL524" s="13">
        <v>48.38</v>
      </c>
      <c r="AN524" s="38"/>
    </row>
    <row r="525" spans="1:40" s="26" customFormat="1" x14ac:dyDescent="0.25">
      <c r="A525" s="19">
        <v>2021</v>
      </c>
      <c r="B525" s="19">
        <v>0.4</v>
      </c>
      <c r="C525" s="20">
        <v>35.47</v>
      </c>
      <c r="D525" s="20">
        <v>64.47</v>
      </c>
      <c r="E525" s="20">
        <v>18.420000000000002</v>
      </c>
      <c r="F525" s="19">
        <v>0</v>
      </c>
      <c r="G525" s="19">
        <v>0</v>
      </c>
      <c r="H525" s="19">
        <v>0</v>
      </c>
      <c r="I525" s="19">
        <v>0</v>
      </c>
      <c r="J525" s="21">
        <f t="shared" si="8"/>
        <v>99.94</v>
      </c>
      <c r="K525" s="19">
        <v>7463247</v>
      </c>
      <c r="L525" s="19" t="s">
        <v>856</v>
      </c>
      <c r="M525" s="19">
        <v>7948</v>
      </c>
      <c r="N525" s="19" t="s">
        <v>857</v>
      </c>
      <c r="O525" s="19" t="s">
        <v>288</v>
      </c>
      <c r="P525" s="19" t="s">
        <v>41</v>
      </c>
      <c r="Q525" s="19" t="s">
        <v>42</v>
      </c>
      <c r="R525" s="19" t="s">
        <v>278</v>
      </c>
      <c r="S525" s="31" t="s">
        <v>845</v>
      </c>
      <c r="T525" s="19">
        <v>5772</v>
      </c>
      <c r="U525" s="22">
        <v>44998</v>
      </c>
      <c r="V525" s="22">
        <v>44992</v>
      </c>
      <c r="W525" s="19" t="s">
        <v>361</v>
      </c>
      <c r="X525" s="19" t="s">
        <v>74</v>
      </c>
      <c r="Y525" s="19" t="s">
        <v>75</v>
      </c>
      <c r="Z525" s="22">
        <v>44482</v>
      </c>
      <c r="AA525" s="22">
        <v>44516</v>
      </c>
      <c r="AB525" s="19" t="s">
        <v>74</v>
      </c>
      <c r="AC525" s="19" t="s">
        <v>48</v>
      </c>
      <c r="AD525" s="19" t="s">
        <v>858</v>
      </c>
      <c r="AE525" s="19">
        <v>42</v>
      </c>
      <c r="AF525" s="19" t="s">
        <v>859</v>
      </c>
      <c r="AG525" s="19" t="s">
        <v>51</v>
      </c>
      <c r="AH525" s="23" t="s">
        <v>52</v>
      </c>
      <c r="AI525" s="24">
        <v>1</v>
      </c>
      <c r="AJ525" s="25">
        <v>64.19</v>
      </c>
      <c r="AK525" s="25">
        <v>84.9</v>
      </c>
      <c r="AL525" s="25">
        <v>38.909999999999997</v>
      </c>
      <c r="AM525" s="33" t="s">
        <v>2636</v>
      </c>
      <c r="AN525" s="27" t="s">
        <v>2638</v>
      </c>
    </row>
    <row r="526" spans="1:40" s="26" customFormat="1" x14ac:dyDescent="0.25">
      <c r="A526" s="19">
        <v>2021</v>
      </c>
      <c r="B526" s="19">
        <v>0.6</v>
      </c>
      <c r="C526" s="20">
        <v>35.47</v>
      </c>
      <c r="D526" s="20">
        <v>64.47</v>
      </c>
      <c r="E526" s="20">
        <v>18.420000000000002</v>
      </c>
      <c r="F526" s="19">
        <v>0</v>
      </c>
      <c r="G526" s="19">
        <v>0</v>
      </c>
      <c r="H526" s="19">
        <v>0</v>
      </c>
      <c r="I526" s="19">
        <v>0</v>
      </c>
      <c r="J526" s="21">
        <f t="shared" si="8"/>
        <v>99.94</v>
      </c>
      <c r="K526" s="19">
        <v>7123385</v>
      </c>
      <c r="L526" s="19" t="s">
        <v>1497</v>
      </c>
      <c r="M526" s="19">
        <v>7839</v>
      </c>
      <c r="N526" s="19" t="s">
        <v>1498</v>
      </c>
      <c r="O526" s="19" t="s">
        <v>288</v>
      </c>
      <c r="P526" s="19" t="s">
        <v>41</v>
      </c>
      <c r="Q526" s="19" t="s">
        <v>42</v>
      </c>
      <c r="R526" s="19" t="s">
        <v>278</v>
      </c>
      <c r="S526" s="31" t="s">
        <v>845</v>
      </c>
      <c r="T526" s="19">
        <v>5698</v>
      </c>
      <c r="U526" s="22">
        <v>44967</v>
      </c>
      <c r="V526" s="22">
        <v>44965</v>
      </c>
      <c r="W526" s="19" t="s">
        <v>689</v>
      </c>
      <c r="X526" s="19" t="s">
        <v>74</v>
      </c>
      <c r="Y526" s="19" t="s">
        <v>75</v>
      </c>
      <c r="Z526" s="22">
        <v>44489</v>
      </c>
      <c r="AA526" s="22">
        <v>44550</v>
      </c>
      <c r="AB526" s="19" t="s">
        <v>74</v>
      </c>
      <c r="AC526" s="19" t="s">
        <v>48</v>
      </c>
      <c r="AD526" s="19" t="s">
        <v>1499</v>
      </c>
      <c r="AE526" s="19">
        <v>42</v>
      </c>
      <c r="AF526" s="19" t="s">
        <v>1500</v>
      </c>
      <c r="AG526" s="19" t="s">
        <v>51</v>
      </c>
      <c r="AH526" s="23" t="s">
        <v>52</v>
      </c>
      <c r="AI526" s="24">
        <v>1</v>
      </c>
      <c r="AJ526" s="25">
        <v>84.27</v>
      </c>
      <c r="AK526" s="25">
        <v>96.9</v>
      </c>
      <c r="AL526" s="25">
        <v>50.91</v>
      </c>
      <c r="AM526" s="33" t="s">
        <v>2636</v>
      </c>
      <c r="AN526" s="27" t="s">
        <v>2638</v>
      </c>
    </row>
    <row r="527" spans="1:40" x14ac:dyDescent="0.25">
      <c r="A527" s="7">
        <v>2021</v>
      </c>
      <c r="B527" s="7">
        <v>0.5</v>
      </c>
      <c r="C527" s="8">
        <v>35.47</v>
      </c>
      <c r="D527" s="8">
        <v>64.47</v>
      </c>
      <c r="E527" s="8">
        <v>18.420000000000002</v>
      </c>
      <c r="F527" s="7">
        <v>0</v>
      </c>
      <c r="G527" s="7">
        <v>0</v>
      </c>
      <c r="H527" s="7">
        <v>0</v>
      </c>
      <c r="I527" s="7">
        <v>0</v>
      </c>
      <c r="J527" s="9">
        <f t="shared" si="8"/>
        <v>99.94</v>
      </c>
      <c r="K527" s="7">
        <v>7549464</v>
      </c>
      <c r="L527" s="7" t="s">
        <v>1289</v>
      </c>
      <c r="M527" s="7" t="s">
        <v>1290</v>
      </c>
      <c r="N527" s="7">
        <v>21674601</v>
      </c>
      <c r="O527" s="7" t="s">
        <v>40</v>
      </c>
      <c r="P527" s="7" t="s">
        <v>41</v>
      </c>
      <c r="Q527" s="7" t="s">
        <v>42</v>
      </c>
      <c r="R527" s="7" t="s">
        <v>43</v>
      </c>
      <c r="S527" s="30" t="s">
        <v>44</v>
      </c>
      <c r="T527" s="7">
        <v>5460</v>
      </c>
      <c r="U527" s="10">
        <v>45006</v>
      </c>
      <c r="V527" s="10">
        <v>44970</v>
      </c>
      <c r="W527" s="7" t="s">
        <v>45</v>
      </c>
      <c r="X527" s="7" t="s">
        <v>1291</v>
      </c>
      <c r="Y527" s="7" t="s">
        <v>47</v>
      </c>
      <c r="Z527" s="10">
        <v>44476</v>
      </c>
      <c r="AA527" s="10">
        <v>44641</v>
      </c>
      <c r="AB527" s="7" t="s">
        <v>1291</v>
      </c>
      <c r="AC527" s="7" t="s">
        <v>48</v>
      </c>
      <c r="AD527" s="7" t="s">
        <v>1292</v>
      </c>
      <c r="AE527" s="7">
        <v>42</v>
      </c>
      <c r="AF527" s="7" t="s">
        <v>1293</v>
      </c>
      <c r="AG527" s="7" t="s">
        <v>51</v>
      </c>
      <c r="AH527" s="11">
        <v>1</v>
      </c>
      <c r="AI527" s="12">
        <v>1</v>
      </c>
      <c r="AJ527" s="13">
        <v>23.77</v>
      </c>
      <c r="AK527" s="13">
        <v>20.16</v>
      </c>
      <c r="AL527" s="13">
        <v>5.14</v>
      </c>
    </row>
    <row r="528" spans="1:40" x14ac:dyDescent="0.25">
      <c r="A528" s="7">
        <v>2022</v>
      </c>
      <c r="B528" s="7">
        <v>0.4</v>
      </c>
      <c r="C528" s="8">
        <v>35.47</v>
      </c>
      <c r="D528" s="8">
        <v>64.47</v>
      </c>
      <c r="E528" s="8">
        <v>18.420000000000002</v>
      </c>
      <c r="F528" s="7">
        <v>0</v>
      </c>
      <c r="G528" s="7">
        <v>0</v>
      </c>
      <c r="H528" s="7">
        <v>0</v>
      </c>
      <c r="I528" s="7">
        <v>0</v>
      </c>
      <c r="J528" s="9">
        <f t="shared" si="8"/>
        <v>99.94</v>
      </c>
      <c r="K528" s="7">
        <v>2964117</v>
      </c>
      <c r="L528" s="7" t="s">
        <v>2379</v>
      </c>
      <c r="M528" s="7">
        <v>1200</v>
      </c>
      <c r="N528" s="7">
        <v>2663651</v>
      </c>
      <c r="O528" s="7" t="s">
        <v>284</v>
      </c>
      <c r="P528" s="7" t="s">
        <v>277</v>
      </c>
      <c r="Q528" s="7" t="s">
        <v>42</v>
      </c>
      <c r="R528" s="7" t="s">
        <v>139</v>
      </c>
      <c r="S528" s="30" t="s">
        <v>60</v>
      </c>
      <c r="T528" s="7">
        <v>5453</v>
      </c>
      <c r="U528" s="10">
        <v>45019</v>
      </c>
      <c r="V528" s="10">
        <v>45019</v>
      </c>
      <c r="W528" s="7" t="s">
        <v>130</v>
      </c>
      <c r="X528" s="7" t="s">
        <v>74</v>
      </c>
      <c r="Y528" s="7" t="s">
        <v>75</v>
      </c>
      <c r="Z528" s="10">
        <v>44712</v>
      </c>
      <c r="AA528" s="10">
        <v>44732</v>
      </c>
      <c r="AB528" s="7" t="s">
        <v>74</v>
      </c>
      <c r="AC528" s="7" t="s">
        <v>48</v>
      </c>
      <c r="AD528" s="7" t="s">
        <v>2380</v>
      </c>
      <c r="AE528" s="7">
        <v>42</v>
      </c>
      <c r="AF528" s="7" t="s">
        <v>2381</v>
      </c>
      <c r="AG528" s="7" t="s">
        <v>51</v>
      </c>
      <c r="AH528" s="11">
        <v>1</v>
      </c>
      <c r="AI528" s="12">
        <v>1</v>
      </c>
      <c r="AJ528" s="13">
        <v>42.18</v>
      </c>
      <c r="AK528" s="13">
        <v>83.62</v>
      </c>
      <c r="AL528" s="13">
        <v>0</v>
      </c>
      <c r="AN528" s="38"/>
    </row>
    <row r="529" spans="1:40" x14ac:dyDescent="0.25">
      <c r="A529" s="7">
        <v>2022</v>
      </c>
      <c r="B529" s="7">
        <v>1</v>
      </c>
      <c r="C529" s="8">
        <v>35.47</v>
      </c>
      <c r="D529" s="8">
        <v>64.47</v>
      </c>
      <c r="E529" s="8">
        <v>18.420000000000002</v>
      </c>
      <c r="F529" s="7">
        <v>0</v>
      </c>
      <c r="G529" s="7">
        <v>0</v>
      </c>
      <c r="H529" s="7">
        <v>0</v>
      </c>
      <c r="I529" s="7">
        <v>0</v>
      </c>
      <c r="J529" s="9">
        <f t="shared" si="8"/>
        <v>99.94</v>
      </c>
      <c r="K529" s="7">
        <v>2812954</v>
      </c>
      <c r="L529" s="7" t="s">
        <v>1657</v>
      </c>
      <c r="M529" s="7">
        <v>4125</v>
      </c>
      <c r="N529" s="7" t="s">
        <v>1658</v>
      </c>
      <c r="O529" s="7" t="s">
        <v>1659</v>
      </c>
      <c r="P529" s="7" t="s">
        <v>277</v>
      </c>
      <c r="Q529" s="7" t="s">
        <v>42</v>
      </c>
      <c r="R529" s="7" t="s">
        <v>122</v>
      </c>
      <c r="S529" s="30" t="s">
        <v>60</v>
      </c>
      <c r="T529" s="7">
        <v>5437</v>
      </c>
      <c r="U529" s="10">
        <v>45005</v>
      </c>
      <c r="V529" s="10">
        <v>45000</v>
      </c>
      <c r="W529" s="7" t="s">
        <v>155</v>
      </c>
      <c r="X529" s="7" t="s">
        <v>74</v>
      </c>
      <c r="Y529" s="7" t="s">
        <v>75</v>
      </c>
      <c r="Z529" s="10">
        <v>44715</v>
      </c>
      <c r="AA529" s="10">
        <v>44860</v>
      </c>
      <c r="AB529" s="7" t="s">
        <v>74</v>
      </c>
      <c r="AC529" s="7" t="s">
        <v>48</v>
      </c>
      <c r="AD529" s="7" t="s">
        <v>1660</v>
      </c>
      <c r="AE529" s="7">
        <v>42</v>
      </c>
      <c r="AF529" s="7" t="s">
        <v>1661</v>
      </c>
      <c r="AG529" s="7" t="s">
        <v>51</v>
      </c>
      <c r="AH529" s="11">
        <v>1</v>
      </c>
      <c r="AI529" s="12">
        <v>1</v>
      </c>
      <c r="AJ529" s="13">
        <v>161.43</v>
      </c>
      <c r="AK529" s="13">
        <v>64.930000000000007</v>
      </c>
      <c r="AL529" s="13">
        <v>28.9</v>
      </c>
      <c r="AN529" s="38"/>
    </row>
    <row r="530" spans="1:40" x14ac:dyDescent="0.25">
      <c r="A530" s="7">
        <v>2022</v>
      </c>
      <c r="B530" s="7">
        <v>0.7</v>
      </c>
      <c r="C530" s="8">
        <v>35.47</v>
      </c>
      <c r="D530" s="8">
        <v>64.47</v>
      </c>
      <c r="E530" s="8">
        <v>18.420000000000002</v>
      </c>
      <c r="F530" s="7">
        <v>0</v>
      </c>
      <c r="G530" s="7">
        <v>0</v>
      </c>
      <c r="H530" s="7">
        <v>0</v>
      </c>
      <c r="I530" s="7">
        <v>0</v>
      </c>
      <c r="J530" s="9">
        <f t="shared" si="8"/>
        <v>99.94</v>
      </c>
      <c r="K530" s="7">
        <v>3137146</v>
      </c>
      <c r="L530" s="7" t="s">
        <v>1682</v>
      </c>
      <c r="M530" s="7">
        <v>4660</v>
      </c>
      <c r="N530" s="7">
        <v>9840804</v>
      </c>
      <c r="O530" s="7" t="s">
        <v>284</v>
      </c>
      <c r="P530" s="7" t="s">
        <v>277</v>
      </c>
      <c r="Q530" s="7" t="s">
        <v>42</v>
      </c>
      <c r="R530" s="7" t="s">
        <v>139</v>
      </c>
      <c r="S530" s="30" t="s">
        <v>60</v>
      </c>
      <c r="T530" s="7">
        <v>5412</v>
      </c>
      <c r="U530" s="10">
        <v>45037</v>
      </c>
      <c r="V530" s="10">
        <v>45037</v>
      </c>
      <c r="W530" s="7" t="s">
        <v>684</v>
      </c>
      <c r="X530" s="7" t="s">
        <v>74</v>
      </c>
      <c r="Y530" s="7" t="s">
        <v>75</v>
      </c>
      <c r="Z530" s="10">
        <v>44879</v>
      </c>
      <c r="AA530" s="10">
        <v>44926</v>
      </c>
      <c r="AB530" s="7" t="s">
        <v>74</v>
      </c>
      <c r="AC530" s="7" t="s">
        <v>48</v>
      </c>
      <c r="AD530" s="7" t="s">
        <v>1683</v>
      </c>
      <c r="AE530" s="7">
        <v>42</v>
      </c>
      <c r="AF530" s="7" t="s">
        <v>1684</v>
      </c>
      <c r="AG530" s="7" t="s">
        <v>51</v>
      </c>
      <c r="AH530" s="11">
        <v>1</v>
      </c>
      <c r="AI530" s="12">
        <v>1</v>
      </c>
      <c r="AJ530" s="13">
        <v>133</v>
      </c>
      <c r="AK530" s="13">
        <v>95.66</v>
      </c>
      <c r="AL530" s="13">
        <v>49.67</v>
      </c>
      <c r="AN530" s="38"/>
    </row>
    <row r="531" spans="1:40" x14ac:dyDescent="0.25">
      <c r="A531" s="7">
        <v>2022</v>
      </c>
      <c r="B531" s="7">
        <v>0.7</v>
      </c>
      <c r="C531" s="8">
        <v>35.47</v>
      </c>
      <c r="D531" s="8">
        <v>64.47</v>
      </c>
      <c r="E531" s="8">
        <v>18.420000000000002</v>
      </c>
      <c r="F531" s="7">
        <v>0</v>
      </c>
      <c r="G531" s="7">
        <v>0</v>
      </c>
      <c r="H531" s="7">
        <v>0</v>
      </c>
      <c r="I531" s="7">
        <v>0</v>
      </c>
      <c r="J531" s="9">
        <f t="shared" si="8"/>
        <v>99.94</v>
      </c>
      <c r="K531" s="7">
        <v>3179838</v>
      </c>
      <c r="L531" s="7" t="s">
        <v>1692</v>
      </c>
      <c r="M531" s="7">
        <v>7198</v>
      </c>
      <c r="N531" s="7">
        <v>730981</v>
      </c>
      <c r="O531" s="7" t="s">
        <v>69</v>
      </c>
      <c r="P531" s="7" t="s">
        <v>70</v>
      </c>
      <c r="Q531" s="7" t="s">
        <v>42</v>
      </c>
      <c r="R531" s="7" t="s">
        <v>71</v>
      </c>
      <c r="S531" s="30" t="s">
        <v>94</v>
      </c>
      <c r="T531" s="7">
        <v>5150</v>
      </c>
      <c r="U531" s="10">
        <v>45042</v>
      </c>
      <c r="V531" s="10">
        <v>45000</v>
      </c>
      <c r="W531" s="7" t="s">
        <v>1693</v>
      </c>
      <c r="X531" s="7" t="s">
        <v>74</v>
      </c>
      <c r="Y531" s="7" t="s">
        <v>75</v>
      </c>
      <c r="Z531" s="10">
        <v>44639</v>
      </c>
      <c r="AA531" s="10">
        <v>44789</v>
      </c>
      <c r="AB531" s="7" t="s">
        <v>74</v>
      </c>
      <c r="AC531" s="7" t="s">
        <v>48</v>
      </c>
      <c r="AD531" s="7" t="s">
        <v>1694</v>
      </c>
      <c r="AE531" s="7">
        <v>42</v>
      </c>
      <c r="AF531" s="7" t="s">
        <v>1695</v>
      </c>
      <c r="AG531" s="7" t="s">
        <v>51</v>
      </c>
      <c r="AH531" s="11">
        <v>1</v>
      </c>
      <c r="AI531" s="12">
        <v>1</v>
      </c>
      <c r="AJ531" s="13">
        <v>69.86</v>
      </c>
      <c r="AK531" s="13">
        <v>64.39</v>
      </c>
      <c r="AL531" s="13">
        <v>18.399999999999999</v>
      </c>
      <c r="AN531" s="38"/>
    </row>
    <row r="532" spans="1:40" x14ac:dyDescent="0.25">
      <c r="A532" s="7">
        <v>2022</v>
      </c>
      <c r="B532" s="7">
        <v>0.5</v>
      </c>
      <c r="C532" s="8">
        <v>35.47</v>
      </c>
      <c r="D532" s="8">
        <v>64.47</v>
      </c>
      <c r="E532" s="8">
        <v>18.420000000000002</v>
      </c>
      <c r="F532" s="7">
        <v>0</v>
      </c>
      <c r="G532" s="7">
        <v>0</v>
      </c>
      <c r="H532" s="7">
        <v>0</v>
      </c>
      <c r="I532" s="7">
        <v>0</v>
      </c>
      <c r="J532" s="9">
        <f t="shared" si="8"/>
        <v>99.94</v>
      </c>
      <c r="K532" s="7">
        <v>2999709</v>
      </c>
      <c r="L532" s="7" t="s">
        <v>2254</v>
      </c>
      <c r="M532" s="7">
        <v>10712</v>
      </c>
      <c r="N532" s="7" t="s">
        <v>2255</v>
      </c>
      <c r="O532" s="7" t="s">
        <v>288</v>
      </c>
      <c r="P532" s="7" t="s">
        <v>41</v>
      </c>
      <c r="Q532" s="7" t="s">
        <v>42</v>
      </c>
      <c r="R532" s="7" t="s">
        <v>278</v>
      </c>
      <c r="S532" s="30" t="s">
        <v>44</v>
      </c>
      <c r="T532" s="7">
        <v>5072</v>
      </c>
      <c r="U532" s="10">
        <v>45022</v>
      </c>
      <c r="V532" s="10">
        <v>45021</v>
      </c>
      <c r="W532" s="7" t="s">
        <v>289</v>
      </c>
      <c r="X532" s="7" t="s">
        <v>74</v>
      </c>
      <c r="Y532" s="7" t="s">
        <v>75</v>
      </c>
      <c r="Z532" s="10">
        <v>44901</v>
      </c>
      <c r="AA532" s="10">
        <v>44917</v>
      </c>
      <c r="AB532" s="7" t="s">
        <v>74</v>
      </c>
      <c r="AC532" s="7" t="s">
        <v>48</v>
      </c>
      <c r="AD532" s="7" t="s">
        <v>2256</v>
      </c>
      <c r="AE532" s="7">
        <v>42</v>
      </c>
      <c r="AF532" s="7" t="s">
        <v>2257</v>
      </c>
      <c r="AG532" s="7" t="s">
        <v>51</v>
      </c>
      <c r="AH532" s="11">
        <v>1</v>
      </c>
      <c r="AI532" s="12">
        <v>1</v>
      </c>
      <c r="AJ532" s="13">
        <v>67.34</v>
      </c>
      <c r="AK532" s="13">
        <v>81.540000000000006</v>
      </c>
      <c r="AL532" s="13">
        <v>35.549999999999997</v>
      </c>
    </row>
    <row r="533" spans="1:40" x14ac:dyDescent="0.25">
      <c r="A533" s="7">
        <v>2021</v>
      </c>
      <c r="B533" s="7">
        <v>0.7</v>
      </c>
      <c r="C533" s="8">
        <v>35.47</v>
      </c>
      <c r="D533" s="8">
        <v>64.47</v>
      </c>
      <c r="E533" s="8">
        <v>18.420000000000002</v>
      </c>
      <c r="F533" s="7">
        <v>7.17</v>
      </c>
      <c r="G533" s="7">
        <v>0</v>
      </c>
      <c r="H533" s="7">
        <v>0</v>
      </c>
      <c r="I533" s="7">
        <v>0</v>
      </c>
      <c r="J533" s="9">
        <f t="shared" si="8"/>
        <v>99.94</v>
      </c>
      <c r="K533" s="7">
        <v>7490058</v>
      </c>
      <c r="L533" s="7" t="s">
        <v>1353</v>
      </c>
      <c r="M533" s="7">
        <v>1511</v>
      </c>
      <c r="N533" s="7" t="s">
        <v>1354</v>
      </c>
      <c r="O533" s="7" t="s">
        <v>869</v>
      </c>
      <c r="P533" s="7" t="s">
        <v>870</v>
      </c>
      <c r="Q533" s="7" t="s">
        <v>42</v>
      </c>
      <c r="R533" s="7" t="s">
        <v>871</v>
      </c>
      <c r="S533" s="30" t="s">
        <v>94</v>
      </c>
      <c r="T533" s="7">
        <v>5056</v>
      </c>
      <c r="U533" s="10">
        <v>45000</v>
      </c>
      <c r="V533" s="10">
        <v>44991</v>
      </c>
      <c r="W533" s="7" t="s">
        <v>452</v>
      </c>
      <c r="X533" s="7" t="s">
        <v>74</v>
      </c>
      <c r="Y533" s="7" t="s">
        <v>75</v>
      </c>
      <c r="Z533" s="10">
        <v>44426</v>
      </c>
      <c r="AA533" s="10">
        <v>44469</v>
      </c>
      <c r="AB533" s="7" t="s">
        <v>74</v>
      </c>
      <c r="AC533" s="7" t="s">
        <v>48</v>
      </c>
      <c r="AD533" s="7" t="s">
        <v>1355</v>
      </c>
      <c r="AE533" s="7">
        <v>42</v>
      </c>
      <c r="AF533" s="7" t="s">
        <v>1356</v>
      </c>
      <c r="AG533" s="7" t="s">
        <v>51</v>
      </c>
      <c r="AH533" s="11" t="s">
        <v>52</v>
      </c>
      <c r="AI533" s="12">
        <v>1</v>
      </c>
      <c r="AJ533" s="13">
        <v>100.34</v>
      </c>
      <c r="AK533" s="13">
        <v>75.88</v>
      </c>
      <c r="AL533" s="13">
        <v>29.89</v>
      </c>
      <c r="AN533" s="38"/>
    </row>
    <row r="534" spans="1:40" x14ac:dyDescent="0.25">
      <c r="A534" s="7">
        <v>2022</v>
      </c>
      <c r="B534" s="7">
        <v>0.4</v>
      </c>
      <c r="C534" s="8">
        <v>35.47</v>
      </c>
      <c r="D534" s="8">
        <v>64.47</v>
      </c>
      <c r="E534" s="8">
        <v>18.420000000000002</v>
      </c>
      <c r="F534" s="7">
        <v>0</v>
      </c>
      <c r="G534" s="7">
        <v>0</v>
      </c>
      <c r="H534" s="7">
        <v>0</v>
      </c>
      <c r="I534" s="7">
        <v>0</v>
      </c>
      <c r="J534" s="9">
        <f t="shared" si="8"/>
        <v>99.94</v>
      </c>
      <c r="K534" s="7">
        <v>2923799</v>
      </c>
      <c r="L534" s="7" t="s">
        <v>1585</v>
      </c>
      <c r="M534" s="7" t="s">
        <v>1586</v>
      </c>
      <c r="N534" s="7">
        <v>93148502</v>
      </c>
      <c r="O534" s="7" t="s">
        <v>276</v>
      </c>
      <c r="P534" s="7" t="s">
        <v>277</v>
      </c>
      <c r="Q534" s="7" t="s">
        <v>42</v>
      </c>
      <c r="R534" s="7" t="s">
        <v>278</v>
      </c>
      <c r="S534" s="30" t="s">
        <v>60</v>
      </c>
      <c r="T534" s="7">
        <v>5033</v>
      </c>
      <c r="U534" s="10">
        <v>45015</v>
      </c>
      <c r="V534" s="10">
        <v>44924</v>
      </c>
      <c r="W534" s="7" t="s">
        <v>45</v>
      </c>
      <c r="X534" s="7" t="s">
        <v>180</v>
      </c>
      <c r="Y534" s="7" t="s">
        <v>47</v>
      </c>
      <c r="Z534" s="10">
        <v>44565</v>
      </c>
      <c r="AA534" s="10">
        <v>44707</v>
      </c>
      <c r="AB534" s="7" t="s">
        <v>180</v>
      </c>
      <c r="AC534" s="7" t="s">
        <v>48</v>
      </c>
      <c r="AD534" s="7" t="s">
        <v>1587</v>
      </c>
      <c r="AE534" s="7">
        <v>28</v>
      </c>
      <c r="AF534" s="7" t="s">
        <v>1588</v>
      </c>
      <c r="AG534" s="7" t="s">
        <v>51</v>
      </c>
      <c r="AH534" s="11">
        <v>1</v>
      </c>
      <c r="AI534" s="12">
        <v>1</v>
      </c>
      <c r="AJ534" s="13">
        <v>30.8</v>
      </c>
      <c r="AK534" s="13">
        <v>11.99</v>
      </c>
      <c r="AL534" s="13">
        <v>2.82</v>
      </c>
      <c r="AN534" s="38"/>
    </row>
    <row r="535" spans="1:40" x14ac:dyDescent="0.25">
      <c r="A535" s="7">
        <v>2022</v>
      </c>
      <c r="B535" s="7">
        <v>0.4</v>
      </c>
      <c r="C535" s="8">
        <v>35.47</v>
      </c>
      <c r="D535" s="8">
        <v>64.47</v>
      </c>
      <c r="E535" s="8">
        <v>18.420000000000002</v>
      </c>
      <c r="F535" s="7">
        <v>0</v>
      </c>
      <c r="G535" s="7">
        <v>0</v>
      </c>
      <c r="H535" s="7">
        <v>0</v>
      </c>
      <c r="I535" s="7">
        <v>0</v>
      </c>
      <c r="J535" s="9">
        <f t="shared" si="8"/>
        <v>99.94</v>
      </c>
      <c r="K535" s="7">
        <v>2453150</v>
      </c>
      <c r="L535" s="7" t="s">
        <v>2484</v>
      </c>
      <c r="M535" s="7">
        <v>2299</v>
      </c>
      <c r="N535" s="7" t="s">
        <v>2485</v>
      </c>
      <c r="O535" s="7" t="s">
        <v>284</v>
      </c>
      <c r="P535" s="7" t="s">
        <v>277</v>
      </c>
      <c r="Q535" s="7" t="s">
        <v>42</v>
      </c>
      <c r="R535" s="7" t="s">
        <v>139</v>
      </c>
      <c r="S535" s="30" t="s">
        <v>60</v>
      </c>
      <c r="T535" s="7">
        <v>5029</v>
      </c>
      <c r="U535" s="10">
        <v>44971</v>
      </c>
      <c r="V535" s="10">
        <v>44971</v>
      </c>
      <c r="W535" s="7" t="s">
        <v>115</v>
      </c>
      <c r="X535" s="7" t="s">
        <v>74</v>
      </c>
      <c r="Y535" s="7" t="s">
        <v>75</v>
      </c>
      <c r="Z535" s="10">
        <v>44549</v>
      </c>
      <c r="AA535" s="10">
        <v>44588</v>
      </c>
      <c r="AB535" s="7" t="s">
        <v>74</v>
      </c>
      <c r="AC535" s="7" t="s">
        <v>48</v>
      </c>
      <c r="AD535" s="7" t="s">
        <v>2486</v>
      </c>
      <c r="AE535" s="7">
        <v>42</v>
      </c>
      <c r="AF535" s="7" t="s">
        <v>2487</v>
      </c>
      <c r="AG535" s="7" t="s">
        <v>51</v>
      </c>
      <c r="AH535" s="11" t="s">
        <v>52</v>
      </c>
      <c r="AI535" s="12">
        <v>1</v>
      </c>
      <c r="AJ535" s="13">
        <v>47.28</v>
      </c>
      <c r="AK535" s="13">
        <v>77.86</v>
      </c>
      <c r="AL535" s="13">
        <v>31.87</v>
      </c>
      <c r="AN535" s="38"/>
    </row>
    <row r="536" spans="1:40" x14ac:dyDescent="0.25">
      <c r="A536" s="7">
        <v>2022</v>
      </c>
      <c r="B536" s="7">
        <v>0.5</v>
      </c>
      <c r="C536" s="8">
        <v>35.47</v>
      </c>
      <c r="D536" s="8">
        <v>64.47</v>
      </c>
      <c r="E536" s="8">
        <v>18.420000000000002</v>
      </c>
      <c r="F536" s="7">
        <v>0</v>
      </c>
      <c r="G536" s="7">
        <v>0</v>
      </c>
      <c r="H536" s="7">
        <v>0</v>
      </c>
      <c r="I536" s="7">
        <v>0</v>
      </c>
      <c r="J536" s="9">
        <f t="shared" si="8"/>
        <v>99.94</v>
      </c>
      <c r="K536" s="7">
        <v>2813398</v>
      </c>
      <c r="L536" s="7" t="s">
        <v>2518</v>
      </c>
      <c r="M536" s="7">
        <v>4545</v>
      </c>
      <c r="N536" s="7">
        <v>63940801</v>
      </c>
      <c r="O536" s="7" t="s">
        <v>288</v>
      </c>
      <c r="P536" s="7" t="s">
        <v>41</v>
      </c>
      <c r="Q536" s="7" t="s">
        <v>42</v>
      </c>
      <c r="R536" s="7" t="s">
        <v>278</v>
      </c>
      <c r="S536" s="30" t="s">
        <v>44</v>
      </c>
      <c r="T536" s="7">
        <v>4988</v>
      </c>
      <c r="U536" s="10">
        <v>45005</v>
      </c>
      <c r="V536" s="10">
        <v>45005</v>
      </c>
      <c r="W536" s="7" t="s">
        <v>248</v>
      </c>
      <c r="X536" s="7" t="s">
        <v>74</v>
      </c>
      <c r="Y536" s="7" t="s">
        <v>75</v>
      </c>
      <c r="Z536" s="10">
        <v>44846</v>
      </c>
      <c r="AA536" s="10">
        <v>44959</v>
      </c>
      <c r="AB536" s="7" t="s">
        <v>74</v>
      </c>
      <c r="AC536" s="7" t="s">
        <v>48</v>
      </c>
      <c r="AD536" s="7" t="s">
        <v>2519</v>
      </c>
      <c r="AE536" s="7">
        <v>28</v>
      </c>
      <c r="AF536" s="7" t="s">
        <v>2520</v>
      </c>
      <c r="AG536" s="7" t="s">
        <v>51</v>
      </c>
      <c r="AH536" s="11">
        <v>1</v>
      </c>
      <c r="AI536" s="12">
        <v>1</v>
      </c>
      <c r="AJ536" s="13">
        <v>67.5</v>
      </c>
      <c r="AK536" s="13">
        <v>64.39</v>
      </c>
      <c r="AL536" s="13">
        <v>18.399999999999999</v>
      </c>
    </row>
    <row r="537" spans="1:40" s="26" customFormat="1" x14ac:dyDescent="0.25">
      <c r="A537" s="19">
        <v>2022</v>
      </c>
      <c r="B537" s="19">
        <v>1</v>
      </c>
      <c r="C537" s="20">
        <v>35.47</v>
      </c>
      <c r="D537" s="20">
        <v>64.47</v>
      </c>
      <c r="E537" s="20">
        <v>18.420000000000002</v>
      </c>
      <c r="F537" s="19">
        <v>0</v>
      </c>
      <c r="G537" s="19">
        <v>0</v>
      </c>
      <c r="H537" s="19">
        <v>0</v>
      </c>
      <c r="I537" s="19">
        <v>0</v>
      </c>
      <c r="J537" s="21">
        <f t="shared" si="8"/>
        <v>99.94</v>
      </c>
      <c r="K537" s="19">
        <v>2553584</v>
      </c>
      <c r="L537" s="19" t="s">
        <v>2604</v>
      </c>
      <c r="M537" s="19">
        <v>9329</v>
      </c>
      <c r="N537" s="19" t="s">
        <v>2605</v>
      </c>
      <c r="O537" s="19" t="s">
        <v>869</v>
      </c>
      <c r="P537" s="19" t="s">
        <v>870</v>
      </c>
      <c r="Q537" s="19" t="s">
        <v>42</v>
      </c>
      <c r="R537" s="19" t="s">
        <v>871</v>
      </c>
      <c r="S537" s="31" t="s">
        <v>243</v>
      </c>
      <c r="T537" s="19">
        <v>4920</v>
      </c>
      <c r="U537" s="22">
        <v>44980</v>
      </c>
      <c r="V537" s="22">
        <v>44973</v>
      </c>
      <c r="W537" s="19" t="s">
        <v>2558</v>
      </c>
      <c r="X537" s="19" t="s">
        <v>74</v>
      </c>
      <c r="Y537" s="19" t="s">
        <v>75</v>
      </c>
      <c r="Z537" s="22">
        <v>44806</v>
      </c>
      <c r="AA537" s="22">
        <v>44832</v>
      </c>
      <c r="AB537" s="19" t="s">
        <v>74</v>
      </c>
      <c r="AC537" s="19" t="s">
        <v>48</v>
      </c>
      <c r="AD537" s="19" t="s">
        <v>2606</v>
      </c>
      <c r="AE537" s="19">
        <v>42</v>
      </c>
      <c r="AF537" s="19" t="s">
        <v>2607</v>
      </c>
      <c r="AG537" s="19" t="s">
        <v>51</v>
      </c>
      <c r="AH537" s="23">
        <v>1</v>
      </c>
      <c r="AI537" s="24">
        <v>1</v>
      </c>
      <c r="AJ537" s="25">
        <v>113</v>
      </c>
      <c r="AK537" s="25">
        <v>76.11</v>
      </c>
      <c r="AL537" s="25">
        <v>30.12</v>
      </c>
      <c r="AM537" s="33" t="s">
        <v>2636</v>
      </c>
      <c r="AN537" s="27" t="s">
        <v>2639</v>
      </c>
    </row>
    <row r="538" spans="1:40" x14ac:dyDescent="0.25">
      <c r="A538" s="7">
        <v>2022</v>
      </c>
      <c r="B538" s="7">
        <v>0.6</v>
      </c>
      <c r="C538" s="8">
        <v>35.47</v>
      </c>
      <c r="D538" s="8">
        <v>64.47</v>
      </c>
      <c r="E538" s="8">
        <v>18.420000000000002</v>
      </c>
      <c r="F538" s="7">
        <v>0</v>
      </c>
      <c r="G538" s="7">
        <v>0</v>
      </c>
      <c r="H538" s="7">
        <v>0</v>
      </c>
      <c r="I538" s="7">
        <v>0</v>
      </c>
      <c r="J538" s="9">
        <f t="shared" si="8"/>
        <v>99.94</v>
      </c>
      <c r="K538" s="7">
        <v>3033911</v>
      </c>
      <c r="L538" s="7" t="s">
        <v>2247</v>
      </c>
      <c r="M538" s="7">
        <v>5597</v>
      </c>
      <c r="N538" s="7" t="s">
        <v>2248</v>
      </c>
      <c r="O538" s="7" t="s">
        <v>284</v>
      </c>
      <c r="P538" s="7" t="s">
        <v>277</v>
      </c>
      <c r="Q538" s="7" t="s">
        <v>42</v>
      </c>
      <c r="R538" s="7" t="s">
        <v>139</v>
      </c>
      <c r="S538" s="30" t="s">
        <v>60</v>
      </c>
      <c r="T538" s="7">
        <v>4865</v>
      </c>
      <c r="U538" s="10">
        <v>45027</v>
      </c>
      <c r="V538" s="10">
        <v>45026</v>
      </c>
      <c r="W538" s="7" t="s">
        <v>130</v>
      </c>
      <c r="X538" s="7" t="s">
        <v>74</v>
      </c>
      <c r="Y538" s="7" t="s">
        <v>75</v>
      </c>
      <c r="Z538" s="10">
        <v>44885</v>
      </c>
      <c r="AA538" s="10">
        <v>44936</v>
      </c>
      <c r="AB538" s="7" t="s">
        <v>74</v>
      </c>
      <c r="AC538" s="7" t="s">
        <v>48</v>
      </c>
      <c r="AD538" s="7" t="s">
        <v>2249</v>
      </c>
      <c r="AE538" s="7">
        <v>42</v>
      </c>
      <c r="AF538" s="7" t="s">
        <v>2250</v>
      </c>
      <c r="AG538" s="7" t="s">
        <v>51</v>
      </c>
      <c r="AH538" s="11">
        <v>1</v>
      </c>
      <c r="AI538" s="12">
        <v>1</v>
      </c>
      <c r="AJ538" s="13">
        <v>107.85</v>
      </c>
      <c r="AK538" s="13">
        <v>101.22</v>
      </c>
      <c r="AL538" s="13">
        <v>55.23</v>
      </c>
      <c r="AN538" s="38"/>
    </row>
    <row r="539" spans="1:40" x14ac:dyDescent="0.25">
      <c r="A539" s="7">
        <v>2022</v>
      </c>
      <c r="B539" s="7">
        <v>0.4</v>
      </c>
      <c r="C539" s="8">
        <v>35.47</v>
      </c>
      <c r="D539" s="8">
        <v>64.47</v>
      </c>
      <c r="E539" s="8">
        <v>18.420000000000002</v>
      </c>
      <c r="F539" s="7">
        <v>5.2277510789999999</v>
      </c>
      <c r="G539" s="7">
        <v>0</v>
      </c>
      <c r="H539" s="7">
        <v>0</v>
      </c>
      <c r="I539" s="7">
        <v>0</v>
      </c>
      <c r="J539" s="9">
        <f t="shared" si="8"/>
        <v>99.94</v>
      </c>
      <c r="K539" s="7">
        <v>2629506</v>
      </c>
      <c r="L539" s="7" t="s">
        <v>2158</v>
      </c>
      <c r="M539" s="7" t="s">
        <v>2159</v>
      </c>
      <c r="N539" s="7" t="s">
        <v>2160</v>
      </c>
      <c r="O539" s="7" t="s">
        <v>138</v>
      </c>
      <c r="P539" s="7" t="s">
        <v>45</v>
      </c>
      <c r="Q539" s="7" t="s">
        <v>2161</v>
      </c>
      <c r="R539" s="7" t="s">
        <v>45</v>
      </c>
      <c r="S539" s="30" t="s">
        <v>101</v>
      </c>
      <c r="T539" s="7">
        <v>4838</v>
      </c>
      <c r="U539" s="10">
        <v>44987</v>
      </c>
      <c r="V539" s="10">
        <v>44984</v>
      </c>
      <c r="W539" s="7" t="s">
        <v>123</v>
      </c>
      <c r="X539" s="7" t="s">
        <v>124</v>
      </c>
      <c r="Y539" s="7" t="s">
        <v>75</v>
      </c>
      <c r="Z539" s="10">
        <v>44622</v>
      </c>
      <c r="AA539" s="10">
        <v>44659</v>
      </c>
      <c r="AB539" s="7" t="s">
        <v>124</v>
      </c>
      <c r="AC539" s="7" t="s">
        <v>125</v>
      </c>
      <c r="AD539" s="7" t="s">
        <v>2162</v>
      </c>
      <c r="AE539" s="7">
        <v>42</v>
      </c>
      <c r="AF539" s="7" t="s">
        <v>2163</v>
      </c>
      <c r="AG539" s="7" t="s">
        <v>51</v>
      </c>
      <c r="AH539" s="11">
        <v>1</v>
      </c>
      <c r="AI539" s="12">
        <v>1</v>
      </c>
      <c r="AJ539" s="13">
        <v>35.205278434199997</v>
      </c>
      <c r="AK539" s="13">
        <v>5.0140619837999996</v>
      </c>
      <c r="AL539" s="13">
        <v>1.4347696392</v>
      </c>
      <c r="AN539" s="38"/>
    </row>
    <row r="540" spans="1:40" x14ac:dyDescent="0.25">
      <c r="A540" s="7">
        <v>2022</v>
      </c>
      <c r="B540" s="7">
        <v>0.5</v>
      </c>
      <c r="C540" s="8">
        <v>35.47</v>
      </c>
      <c r="D540" s="8">
        <v>64.47</v>
      </c>
      <c r="E540" s="8">
        <v>18.420000000000002</v>
      </c>
      <c r="F540" s="7">
        <v>8.8768135130000001</v>
      </c>
      <c r="G540" s="7">
        <v>0</v>
      </c>
      <c r="H540" s="7">
        <v>0</v>
      </c>
      <c r="I540" s="7">
        <v>0</v>
      </c>
      <c r="J540" s="9">
        <f t="shared" si="8"/>
        <v>99.94</v>
      </c>
      <c r="K540" s="7">
        <v>2965577</v>
      </c>
      <c r="L540" s="7" t="s">
        <v>2284</v>
      </c>
      <c r="M540" s="7" t="s">
        <v>2285</v>
      </c>
      <c r="N540" s="7">
        <v>1791221</v>
      </c>
      <c r="O540" s="7" t="s">
        <v>288</v>
      </c>
      <c r="P540" s="7" t="s">
        <v>41</v>
      </c>
      <c r="Q540" s="7" t="s">
        <v>42</v>
      </c>
      <c r="R540" s="7" t="s">
        <v>278</v>
      </c>
      <c r="S540" s="30" t="s">
        <v>44</v>
      </c>
      <c r="T540" s="7">
        <v>4701</v>
      </c>
      <c r="U540" s="10">
        <v>45019</v>
      </c>
      <c r="V540" s="10">
        <v>45010</v>
      </c>
      <c r="W540" s="7" t="s">
        <v>2286</v>
      </c>
      <c r="X540" s="7" t="s">
        <v>257</v>
      </c>
      <c r="Y540" s="7" t="s">
        <v>75</v>
      </c>
      <c r="Z540" s="10">
        <v>44662</v>
      </c>
      <c r="AA540" s="10">
        <v>44750</v>
      </c>
      <c r="AB540" s="7" t="s">
        <v>257</v>
      </c>
      <c r="AC540" s="7" t="s">
        <v>48</v>
      </c>
      <c r="AD540" s="7" t="s">
        <v>2287</v>
      </c>
      <c r="AE540" s="7">
        <v>42</v>
      </c>
      <c r="AF540" s="7" t="s">
        <v>2288</v>
      </c>
      <c r="AG540" s="7" t="s">
        <v>51</v>
      </c>
      <c r="AH540" s="11">
        <v>1</v>
      </c>
      <c r="AI540" s="12">
        <v>1</v>
      </c>
      <c r="AJ540" s="13">
        <v>16.05431106</v>
      </c>
      <c r="AK540" s="13">
        <v>39.425538684099998</v>
      </c>
      <c r="AL540" s="13">
        <v>11.264305502799999</v>
      </c>
    </row>
    <row r="541" spans="1:40" s="26" customFormat="1" x14ac:dyDescent="0.25">
      <c r="A541" s="19">
        <v>2022</v>
      </c>
      <c r="B541" s="19">
        <v>0.8</v>
      </c>
      <c r="C541" s="20">
        <v>35.47</v>
      </c>
      <c r="D541" s="20">
        <v>64.47</v>
      </c>
      <c r="E541" s="20">
        <v>18.420000000000002</v>
      </c>
      <c r="F541" s="19">
        <v>0</v>
      </c>
      <c r="G541" s="19">
        <v>0</v>
      </c>
      <c r="H541" s="19">
        <v>0</v>
      </c>
      <c r="I541" s="19">
        <v>0</v>
      </c>
      <c r="J541" s="21">
        <f t="shared" si="8"/>
        <v>99.94</v>
      </c>
      <c r="K541" s="19">
        <v>3030299</v>
      </c>
      <c r="L541" s="19" t="s">
        <v>1824</v>
      </c>
      <c r="M541" s="19">
        <v>4465</v>
      </c>
      <c r="N541" s="19" t="s">
        <v>1825</v>
      </c>
      <c r="O541" s="19" t="s">
        <v>288</v>
      </c>
      <c r="P541" s="19" t="s">
        <v>41</v>
      </c>
      <c r="Q541" s="19" t="s">
        <v>42</v>
      </c>
      <c r="R541" s="19" t="s">
        <v>278</v>
      </c>
      <c r="S541" s="31" t="s">
        <v>845</v>
      </c>
      <c r="T541" s="19">
        <v>4665</v>
      </c>
      <c r="U541" s="22">
        <v>45027</v>
      </c>
      <c r="V541" s="22">
        <v>45019</v>
      </c>
      <c r="W541" s="19" t="s">
        <v>248</v>
      </c>
      <c r="X541" s="19" t="s">
        <v>74</v>
      </c>
      <c r="Y541" s="19" t="s">
        <v>75</v>
      </c>
      <c r="Z541" s="22">
        <v>44715</v>
      </c>
      <c r="AA541" s="22">
        <v>44737</v>
      </c>
      <c r="AB541" s="19" t="s">
        <v>74</v>
      </c>
      <c r="AC541" s="19" t="s">
        <v>48</v>
      </c>
      <c r="AD541" s="19" t="s">
        <v>1826</v>
      </c>
      <c r="AE541" s="19">
        <v>42</v>
      </c>
      <c r="AF541" s="19" t="s">
        <v>1827</v>
      </c>
      <c r="AG541" s="19" t="s">
        <v>51</v>
      </c>
      <c r="AH541" s="23">
        <v>1</v>
      </c>
      <c r="AI541" s="24">
        <v>1</v>
      </c>
      <c r="AJ541" s="25">
        <v>155.19999999999999</v>
      </c>
      <c r="AK541" s="25">
        <v>86.97</v>
      </c>
      <c r="AL541" s="25">
        <v>40.98</v>
      </c>
      <c r="AM541" s="33" t="s">
        <v>2636</v>
      </c>
      <c r="AN541" s="27" t="s">
        <v>2638</v>
      </c>
    </row>
    <row r="542" spans="1:40" x14ac:dyDescent="0.25">
      <c r="A542" s="7">
        <v>2022</v>
      </c>
      <c r="B542" s="7">
        <v>0.3</v>
      </c>
      <c r="C542" s="8">
        <v>35.47</v>
      </c>
      <c r="D542" s="8">
        <v>64.47</v>
      </c>
      <c r="E542" s="8">
        <v>18.420000000000002</v>
      </c>
      <c r="F542" s="7">
        <v>0</v>
      </c>
      <c r="G542" s="7">
        <v>0</v>
      </c>
      <c r="H542" s="7">
        <v>0</v>
      </c>
      <c r="I542" s="7">
        <v>0</v>
      </c>
      <c r="J542" s="9">
        <f t="shared" si="8"/>
        <v>99.94</v>
      </c>
      <c r="K542" s="7">
        <v>2345284</v>
      </c>
      <c r="L542" s="7" t="s">
        <v>1752</v>
      </c>
      <c r="M542" s="7">
        <v>11208</v>
      </c>
      <c r="N542" s="7">
        <v>5781101</v>
      </c>
      <c r="O542" s="7" t="s">
        <v>284</v>
      </c>
      <c r="P542" s="7" t="s">
        <v>277</v>
      </c>
      <c r="Q542" s="7" t="s">
        <v>42</v>
      </c>
      <c r="R542" s="7" t="s">
        <v>139</v>
      </c>
      <c r="S542" s="30" t="s">
        <v>60</v>
      </c>
      <c r="T542" s="7">
        <v>4622</v>
      </c>
      <c r="U542" s="10">
        <v>44960</v>
      </c>
      <c r="V542" s="10">
        <v>44935</v>
      </c>
      <c r="W542" s="7" t="s">
        <v>361</v>
      </c>
      <c r="X542" s="7" t="s">
        <v>74</v>
      </c>
      <c r="Y542" s="7" t="s">
        <v>75</v>
      </c>
      <c r="Z542" s="10">
        <v>44587</v>
      </c>
      <c r="AA542" s="10">
        <v>44728</v>
      </c>
      <c r="AB542" s="7" t="s">
        <v>74</v>
      </c>
      <c r="AC542" s="7" t="s">
        <v>48</v>
      </c>
      <c r="AD542" s="7" t="s">
        <v>1753</v>
      </c>
      <c r="AE542" s="7">
        <v>1</v>
      </c>
      <c r="AF542" s="7" t="s">
        <v>1754</v>
      </c>
      <c r="AG542" s="7" t="s">
        <v>51</v>
      </c>
      <c r="AH542" s="11">
        <v>1</v>
      </c>
      <c r="AI542" s="12">
        <v>1</v>
      </c>
      <c r="AJ542" s="13">
        <v>48.56</v>
      </c>
      <c r="AK542" s="13">
        <v>87.84</v>
      </c>
      <c r="AL542" s="13">
        <v>41.85</v>
      </c>
      <c r="AN542" s="38"/>
    </row>
    <row r="543" spans="1:40" x14ac:dyDescent="0.25">
      <c r="A543" s="7">
        <v>2022</v>
      </c>
      <c r="B543" s="7">
        <v>0.5</v>
      </c>
      <c r="C543" s="8">
        <v>35.47</v>
      </c>
      <c r="D543" s="8">
        <v>64.47</v>
      </c>
      <c r="E543" s="8">
        <v>18.420000000000002</v>
      </c>
      <c r="F543" s="7">
        <v>4.7240553545999999</v>
      </c>
      <c r="G543" s="7">
        <v>0</v>
      </c>
      <c r="H543" s="7">
        <v>0</v>
      </c>
      <c r="I543" s="7">
        <v>0</v>
      </c>
      <c r="J543" s="9">
        <f t="shared" si="8"/>
        <v>99.94</v>
      </c>
      <c r="K543" s="7">
        <v>3049419</v>
      </c>
      <c r="L543" s="7" t="s">
        <v>2154</v>
      </c>
      <c r="M543" s="7" t="s">
        <v>1201</v>
      </c>
      <c r="N543" s="7" t="s">
        <v>2155</v>
      </c>
      <c r="O543" s="7" t="s">
        <v>415</v>
      </c>
      <c r="P543" s="7" t="s">
        <v>41</v>
      </c>
      <c r="Q543" s="7" t="s">
        <v>42</v>
      </c>
      <c r="R543" s="7" t="s">
        <v>278</v>
      </c>
      <c r="S543" s="30" t="s">
        <v>44</v>
      </c>
      <c r="T543" s="7">
        <v>4606</v>
      </c>
      <c r="U543" s="10">
        <v>45028</v>
      </c>
      <c r="V543" s="10">
        <v>45027</v>
      </c>
      <c r="W543" s="7" t="s">
        <v>1203</v>
      </c>
      <c r="X543" s="7" t="s">
        <v>124</v>
      </c>
      <c r="Y543" s="7" t="s">
        <v>75</v>
      </c>
      <c r="Z543" s="10">
        <v>44783</v>
      </c>
      <c r="AA543" s="10">
        <v>44881</v>
      </c>
      <c r="AB543" s="7" t="s">
        <v>124</v>
      </c>
      <c r="AC543" s="7" t="s">
        <v>48</v>
      </c>
      <c r="AD543" s="7" t="s">
        <v>2156</v>
      </c>
      <c r="AE543" s="7">
        <v>42</v>
      </c>
      <c r="AF543" s="7" t="s">
        <v>2157</v>
      </c>
      <c r="AG543" s="7" t="s">
        <v>51</v>
      </c>
      <c r="AH543" s="11">
        <v>1</v>
      </c>
      <c r="AI543" s="12">
        <v>1</v>
      </c>
      <c r="AJ543" s="13">
        <v>44.325223747199999</v>
      </c>
      <c r="AK543" s="13">
        <v>50.216937371999997</v>
      </c>
      <c r="AL543" s="13">
        <v>14.347696392</v>
      </c>
    </row>
    <row r="544" spans="1:40" x14ac:dyDescent="0.25">
      <c r="A544" s="7">
        <v>2022</v>
      </c>
      <c r="B544" s="7">
        <v>0.9</v>
      </c>
      <c r="C544" s="8">
        <v>35.47</v>
      </c>
      <c r="D544" s="8">
        <v>64.47</v>
      </c>
      <c r="E544" s="8">
        <v>18.420000000000002</v>
      </c>
      <c r="F544" s="7">
        <v>0</v>
      </c>
      <c r="G544" s="7">
        <v>0</v>
      </c>
      <c r="H544" s="7">
        <v>0</v>
      </c>
      <c r="I544" s="7">
        <v>0</v>
      </c>
      <c r="J544" s="9">
        <f t="shared" si="8"/>
        <v>99.94</v>
      </c>
      <c r="K544" s="7">
        <v>2637250</v>
      </c>
      <c r="L544" s="7" t="s">
        <v>2029</v>
      </c>
      <c r="M544" s="7">
        <v>20051</v>
      </c>
      <c r="N544" s="7" t="s">
        <v>2030</v>
      </c>
      <c r="O544" s="7" t="s">
        <v>284</v>
      </c>
      <c r="P544" s="7" t="s">
        <v>277</v>
      </c>
      <c r="Q544" s="7" t="s">
        <v>42</v>
      </c>
      <c r="R544" s="7" t="s">
        <v>139</v>
      </c>
      <c r="S544" s="30" t="s">
        <v>60</v>
      </c>
      <c r="T544" s="7">
        <v>4593</v>
      </c>
      <c r="U544" s="10">
        <v>44987</v>
      </c>
      <c r="V544" s="10">
        <v>44984</v>
      </c>
      <c r="W544" s="7" t="s">
        <v>1638</v>
      </c>
      <c r="X544" s="7" t="s">
        <v>74</v>
      </c>
      <c r="Y544" s="7" t="s">
        <v>75</v>
      </c>
      <c r="Z544" s="10">
        <v>44653</v>
      </c>
      <c r="AA544" s="10">
        <v>44742</v>
      </c>
      <c r="AB544" s="7" t="s">
        <v>74</v>
      </c>
      <c r="AC544" s="7" t="s">
        <v>48</v>
      </c>
      <c r="AD544" s="7" t="s">
        <v>2031</v>
      </c>
      <c r="AE544" s="7">
        <v>42</v>
      </c>
      <c r="AF544" s="7" t="s">
        <v>2032</v>
      </c>
      <c r="AG544" s="7" t="s">
        <v>51</v>
      </c>
      <c r="AH544" s="11">
        <v>1</v>
      </c>
      <c r="AI544" s="12">
        <v>1</v>
      </c>
      <c r="AJ544" s="13">
        <v>123.3</v>
      </c>
      <c r="AK544" s="13">
        <v>86.09</v>
      </c>
      <c r="AL544" s="13">
        <v>40.1</v>
      </c>
      <c r="AN544" s="38"/>
    </row>
    <row r="545" spans="1:40" s="26" customFormat="1" x14ac:dyDescent="0.25">
      <c r="A545" s="19">
        <v>2022</v>
      </c>
      <c r="B545" s="19">
        <v>0.4</v>
      </c>
      <c r="C545" s="20">
        <v>35.47</v>
      </c>
      <c r="D545" s="20">
        <v>64.47</v>
      </c>
      <c r="E545" s="20">
        <v>18.420000000000002</v>
      </c>
      <c r="F545" s="19">
        <v>4.0199999999999996</v>
      </c>
      <c r="G545" s="19">
        <v>0</v>
      </c>
      <c r="H545" s="19">
        <v>0</v>
      </c>
      <c r="I545" s="19">
        <v>0</v>
      </c>
      <c r="J545" s="21">
        <f t="shared" si="8"/>
        <v>99.94</v>
      </c>
      <c r="K545" s="19">
        <v>2801759</v>
      </c>
      <c r="L545" s="19" t="s">
        <v>1722</v>
      </c>
      <c r="M545" s="19" t="s">
        <v>1457</v>
      </c>
      <c r="N545" s="19" t="s">
        <v>1723</v>
      </c>
      <c r="O545" s="19" t="s">
        <v>288</v>
      </c>
      <c r="P545" s="19" t="s">
        <v>41</v>
      </c>
      <c r="Q545" s="19" t="s">
        <v>42</v>
      </c>
      <c r="R545" s="19" t="s">
        <v>278</v>
      </c>
      <c r="S545" s="31" t="s">
        <v>842</v>
      </c>
      <c r="T545" s="19">
        <v>4584</v>
      </c>
      <c r="U545" s="22">
        <v>45002</v>
      </c>
      <c r="V545" s="22">
        <v>45001</v>
      </c>
      <c r="W545" s="19" t="s">
        <v>948</v>
      </c>
      <c r="X545" s="19" t="s">
        <v>949</v>
      </c>
      <c r="Y545" s="19" t="s">
        <v>47</v>
      </c>
      <c r="Z545" s="22">
        <v>44835</v>
      </c>
      <c r="AA545" s="22">
        <v>44873</v>
      </c>
      <c r="AB545" s="19" t="s">
        <v>949</v>
      </c>
      <c r="AC545" s="19" t="s">
        <v>48</v>
      </c>
      <c r="AD545" s="19" t="s">
        <v>1724</v>
      </c>
      <c r="AE545" s="19">
        <v>42</v>
      </c>
      <c r="AF545" s="19" t="s">
        <v>1725</v>
      </c>
      <c r="AG545" s="19" t="s">
        <v>51</v>
      </c>
      <c r="AH545" s="23">
        <v>1</v>
      </c>
      <c r="AI545" s="24">
        <v>1</v>
      </c>
      <c r="AJ545" s="25">
        <v>36.74</v>
      </c>
      <c r="AK545" s="25">
        <v>33.76</v>
      </c>
      <c r="AL545" s="25">
        <v>11.55</v>
      </c>
      <c r="AM545" s="33" t="s">
        <v>2636</v>
      </c>
      <c r="AN545" s="27" t="s">
        <v>2640</v>
      </c>
    </row>
    <row r="546" spans="1:40" s="26" customFormat="1" x14ac:dyDescent="0.25">
      <c r="A546" s="19">
        <v>2022</v>
      </c>
      <c r="B546" s="19">
        <v>0.4</v>
      </c>
      <c r="C546" s="20">
        <v>35.47</v>
      </c>
      <c r="D546" s="20">
        <v>64.47</v>
      </c>
      <c r="E546" s="20">
        <v>18.420000000000002</v>
      </c>
      <c r="F546" s="19">
        <v>4.6019473002</v>
      </c>
      <c r="G546" s="19">
        <v>0</v>
      </c>
      <c r="H546" s="19">
        <v>0</v>
      </c>
      <c r="I546" s="19">
        <v>0</v>
      </c>
      <c r="J546" s="21">
        <f t="shared" si="8"/>
        <v>99.94</v>
      </c>
      <c r="K546" s="19">
        <v>2649678</v>
      </c>
      <c r="L546" s="19" t="s">
        <v>2134</v>
      </c>
      <c r="M546" s="19" t="s">
        <v>2135</v>
      </c>
      <c r="N546" s="19">
        <v>53276701</v>
      </c>
      <c r="O546" s="19" t="s">
        <v>2136</v>
      </c>
      <c r="P546" s="19" t="s">
        <v>45</v>
      </c>
      <c r="Q546" s="19" t="s">
        <v>42</v>
      </c>
      <c r="R546" s="19" t="s">
        <v>45</v>
      </c>
      <c r="S546" s="31" t="s">
        <v>243</v>
      </c>
      <c r="T546" s="19">
        <v>4565</v>
      </c>
      <c r="U546" s="22">
        <v>44988</v>
      </c>
      <c r="V546" s="22">
        <v>44981</v>
      </c>
      <c r="W546" s="19" t="s">
        <v>2137</v>
      </c>
      <c r="X546" s="19" t="s">
        <v>124</v>
      </c>
      <c r="Y546" s="19" t="s">
        <v>75</v>
      </c>
      <c r="Z546" s="22">
        <v>44777</v>
      </c>
      <c r="AA546" s="22">
        <v>44834</v>
      </c>
      <c r="AB546" s="19" t="s">
        <v>124</v>
      </c>
      <c r="AC546" s="19" t="s">
        <v>125</v>
      </c>
      <c r="AD546" s="19" t="s">
        <v>2138</v>
      </c>
      <c r="AE546" s="19">
        <v>42</v>
      </c>
      <c r="AF546" s="19" t="s">
        <v>2139</v>
      </c>
      <c r="AG546" s="19" t="s">
        <v>51</v>
      </c>
      <c r="AH546" s="23">
        <v>1</v>
      </c>
      <c r="AI546" s="24">
        <v>1</v>
      </c>
      <c r="AJ546" s="25">
        <v>26.848508461200002</v>
      </c>
      <c r="AK546" s="25">
        <v>3.8235084534000001</v>
      </c>
      <c r="AL546" s="25">
        <v>1.0913407362000001</v>
      </c>
      <c r="AM546" s="33" t="s">
        <v>2636</v>
      </c>
      <c r="AN546" s="27" t="s">
        <v>2639</v>
      </c>
    </row>
    <row r="547" spans="1:40" x14ac:dyDescent="0.25">
      <c r="A547" s="7">
        <v>2022</v>
      </c>
      <c r="B547" s="7">
        <v>0.7</v>
      </c>
      <c r="C547" s="8">
        <v>35.47</v>
      </c>
      <c r="D547" s="8">
        <v>64.47</v>
      </c>
      <c r="E547" s="8">
        <v>18.420000000000002</v>
      </c>
      <c r="F547" s="7">
        <v>0</v>
      </c>
      <c r="G547" s="7">
        <v>0</v>
      </c>
      <c r="H547" s="7">
        <v>0</v>
      </c>
      <c r="I547" s="7">
        <v>0</v>
      </c>
      <c r="J547" s="9">
        <f t="shared" si="8"/>
        <v>99.94</v>
      </c>
      <c r="K547" s="7">
        <v>2514152</v>
      </c>
      <c r="L547" s="7" t="s">
        <v>1589</v>
      </c>
      <c r="M547" s="7" t="s">
        <v>1290</v>
      </c>
      <c r="N547" s="7">
        <v>92653901</v>
      </c>
      <c r="O547" s="7" t="s">
        <v>1590</v>
      </c>
      <c r="P547" s="7" t="s">
        <v>870</v>
      </c>
      <c r="Q547" s="7" t="s">
        <v>42</v>
      </c>
      <c r="R547" s="7" t="s">
        <v>43</v>
      </c>
      <c r="S547" s="30" t="s">
        <v>94</v>
      </c>
      <c r="T547" s="7">
        <v>4481</v>
      </c>
      <c r="U547" s="10">
        <v>44977</v>
      </c>
      <c r="V547" s="10">
        <v>44956</v>
      </c>
      <c r="W547" s="7" t="s">
        <v>45</v>
      </c>
      <c r="X547" s="7" t="s">
        <v>1291</v>
      </c>
      <c r="Y547" s="7" t="s">
        <v>47</v>
      </c>
      <c r="Z547" s="10">
        <v>44791</v>
      </c>
      <c r="AA547" s="10">
        <v>44865</v>
      </c>
      <c r="AB547" s="7" t="s">
        <v>1291</v>
      </c>
      <c r="AC547" s="7" t="s">
        <v>48</v>
      </c>
      <c r="AD547" s="7" t="s">
        <v>1591</v>
      </c>
      <c r="AE547" s="7">
        <v>42</v>
      </c>
      <c r="AF547" s="7" t="s">
        <v>1592</v>
      </c>
      <c r="AG547" s="7" t="s">
        <v>51</v>
      </c>
      <c r="AH547" s="11">
        <v>1</v>
      </c>
      <c r="AI547" s="12">
        <v>1</v>
      </c>
      <c r="AJ547" s="13">
        <v>33.28</v>
      </c>
      <c r="AK547" s="13">
        <v>25.01</v>
      </c>
      <c r="AL547" s="13">
        <v>6.37</v>
      </c>
      <c r="AN547" s="38"/>
    </row>
    <row r="548" spans="1:40" x14ac:dyDescent="0.25">
      <c r="A548" s="7">
        <v>2022</v>
      </c>
      <c r="B548" s="7">
        <v>0.4</v>
      </c>
      <c r="C548" s="8">
        <v>35.47</v>
      </c>
      <c r="D548" s="8">
        <v>64.47</v>
      </c>
      <c r="E548" s="8">
        <v>18.420000000000002</v>
      </c>
      <c r="F548" s="7">
        <v>0</v>
      </c>
      <c r="G548" s="7">
        <v>0</v>
      </c>
      <c r="H548" s="7">
        <v>0</v>
      </c>
      <c r="I548" s="7">
        <v>0</v>
      </c>
      <c r="J548" s="9">
        <f t="shared" si="8"/>
        <v>99.94</v>
      </c>
      <c r="K548" s="7">
        <v>2474466</v>
      </c>
      <c r="L548" s="7" t="s">
        <v>2033</v>
      </c>
      <c r="M548" s="7">
        <v>5427</v>
      </c>
      <c r="N548" s="7" t="s">
        <v>2034</v>
      </c>
      <c r="O548" s="7" t="s">
        <v>284</v>
      </c>
      <c r="P548" s="7" t="s">
        <v>277</v>
      </c>
      <c r="Q548" s="7" t="s">
        <v>42</v>
      </c>
      <c r="R548" s="7" t="s">
        <v>139</v>
      </c>
      <c r="S548" s="30" t="s">
        <v>60</v>
      </c>
      <c r="T548" s="7">
        <v>4476</v>
      </c>
      <c r="U548" s="10">
        <v>44973</v>
      </c>
      <c r="V548" s="10">
        <v>44965</v>
      </c>
      <c r="W548" s="7" t="s">
        <v>248</v>
      </c>
      <c r="X548" s="7" t="s">
        <v>74</v>
      </c>
      <c r="Y548" s="7" t="s">
        <v>75</v>
      </c>
      <c r="Z548" s="10">
        <v>44847</v>
      </c>
      <c r="AA548" s="10">
        <v>44887</v>
      </c>
      <c r="AB548" s="7" t="s">
        <v>74</v>
      </c>
      <c r="AC548" s="7" t="s">
        <v>48</v>
      </c>
      <c r="AD548" s="7" t="s">
        <v>2035</v>
      </c>
      <c r="AE548" s="7">
        <v>42</v>
      </c>
      <c r="AF548" s="7" t="s">
        <v>2036</v>
      </c>
      <c r="AG548" s="7" t="s">
        <v>51</v>
      </c>
      <c r="AH548" s="11">
        <v>1</v>
      </c>
      <c r="AI548" s="12">
        <v>1</v>
      </c>
      <c r="AJ548" s="13">
        <v>57.06</v>
      </c>
      <c r="AK548" s="13">
        <v>64.39</v>
      </c>
      <c r="AL548" s="13">
        <v>18.399999999999999</v>
      </c>
      <c r="AN548" s="38"/>
    </row>
    <row r="549" spans="1:40" x14ac:dyDescent="0.25">
      <c r="A549" s="7">
        <v>2022</v>
      </c>
      <c r="B549" s="7">
        <v>0.5</v>
      </c>
      <c r="C549" s="8">
        <v>35.47</v>
      </c>
      <c r="D549" s="8">
        <v>64.47</v>
      </c>
      <c r="E549" s="8">
        <v>18.420000000000002</v>
      </c>
      <c r="F549" s="7">
        <v>0</v>
      </c>
      <c r="G549" s="7">
        <v>0</v>
      </c>
      <c r="H549" s="7">
        <v>0</v>
      </c>
      <c r="I549" s="7">
        <v>0</v>
      </c>
      <c r="J549" s="9">
        <f t="shared" si="8"/>
        <v>99.94</v>
      </c>
      <c r="K549" s="7">
        <v>2633952</v>
      </c>
      <c r="L549" s="7" t="s">
        <v>2044</v>
      </c>
      <c r="M549" s="7">
        <v>4921</v>
      </c>
      <c r="N549" s="7">
        <v>81565005</v>
      </c>
      <c r="O549" s="7" t="s">
        <v>69</v>
      </c>
      <c r="P549" s="7" t="s">
        <v>70</v>
      </c>
      <c r="Q549" s="7" t="s">
        <v>42</v>
      </c>
      <c r="R549" s="7" t="s">
        <v>71</v>
      </c>
      <c r="S549" s="30" t="s">
        <v>94</v>
      </c>
      <c r="T549" s="7">
        <v>4344</v>
      </c>
      <c r="U549" s="10">
        <v>44987</v>
      </c>
      <c r="V549" s="10">
        <v>44958</v>
      </c>
      <c r="W549" s="7" t="s">
        <v>130</v>
      </c>
      <c r="X549" s="7" t="s">
        <v>74</v>
      </c>
      <c r="Y549" s="7" t="s">
        <v>75</v>
      </c>
      <c r="Z549" s="10">
        <v>44839</v>
      </c>
      <c r="AA549" s="10">
        <v>44871</v>
      </c>
      <c r="AB549" s="7" t="s">
        <v>74</v>
      </c>
      <c r="AC549" s="7" t="s">
        <v>48</v>
      </c>
      <c r="AD549" s="7" t="s">
        <v>2045</v>
      </c>
      <c r="AE549" s="7">
        <v>42</v>
      </c>
      <c r="AF549" s="7" t="s">
        <v>2046</v>
      </c>
      <c r="AG549" s="7" t="s">
        <v>51</v>
      </c>
      <c r="AH549" s="11">
        <v>1</v>
      </c>
      <c r="AI549" s="12">
        <v>1</v>
      </c>
      <c r="AJ549" s="13">
        <v>71.150000000000006</v>
      </c>
      <c r="AK549" s="13">
        <v>86.88</v>
      </c>
      <c r="AL549" s="13">
        <v>40.89</v>
      </c>
      <c r="AN549" s="38"/>
    </row>
    <row r="550" spans="1:40" s="26" customFormat="1" x14ac:dyDescent="0.25">
      <c r="A550" s="19">
        <v>2022</v>
      </c>
      <c r="B550" s="19">
        <v>1</v>
      </c>
      <c r="C550" s="20">
        <v>35.47</v>
      </c>
      <c r="D550" s="20">
        <v>64.47</v>
      </c>
      <c r="E550" s="20">
        <v>18.420000000000002</v>
      </c>
      <c r="F550" s="19">
        <v>0</v>
      </c>
      <c r="G550" s="19">
        <v>0</v>
      </c>
      <c r="H550" s="19">
        <v>0</v>
      </c>
      <c r="I550" s="19">
        <v>0</v>
      </c>
      <c r="J550" s="21">
        <f t="shared" si="8"/>
        <v>99.94</v>
      </c>
      <c r="K550" s="19">
        <v>2616550</v>
      </c>
      <c r="L550" s="19" t="s">
        <v>2306</v>
      </c>
      <c r="M550" s="19">
        <v>6444</v>
      </c>
      <c r="N550" s="19" t="s">
        <v>2307</v>
      </c>
      <c r="O550" s="19" t="s">
        <v>288</v>
      </c>
      <c r="P550" s="19" t="s">
        <v>41</v>
      </c>
      <c r="Q550" s="19" t="s">
        <v>42</v>
      </c>
      <c r="R550" s="19" t="s">
        <v>278</v>
      </c>
      <c r="S550" s="31" t="s">
        <v>845</v>
      </c>
      <c r="T550" s="19">
        <v>4344</v>
      </c>
      <c r="U550" s="22">
        <v>44986</v>
      </c>
      <c r="V550" s="22">
        <v>44978</v>
      </c>
      <c r="W550" s="19" t="s">
        <v>430</v>
      </c>
      <c r="X550" s="19" t="s">
        <v>74</v>
      </c>
      <c r="Y550" s="19" t="s">
        <v>75</v>
      </c>
      <c r="Z550" s="22">
        <v>44853</v>
      </c>
      <c r="AA550" s="22">
        <v>44925</v>
      </c>
      <c r="AB550" s="19" t="s">
        <v>74</v>
      </c>
      <c r="AC550" s="19" t="s">
        <v>48</v>
      </c>
      <c r="AD550" s="19" t="s">
        <v>2308</v>
      </c>
      <c r="AE550" s="19">
        <v>42</v>
      </c>
      <c r="AF550" s="19" t="e">
        <f>- Duplicated customer concern. Used tpms tool to learn tire and RF tpms sensor unresponsive. Installed new sensor on RF and relearned tires successful</f>
        <v>#NAME?</v>
      </c>
      <c r="AG550" s="19" t="s">
        <v>51</v>
      </c>
      <c r="AH550" s="23">
        <v>1</v>
      </c>
      <c r="AI550" s="24">
        <v>1</v>
      </c>
      <c r="AJ550" s="25">
        <v>104.26</v>
      </c>
      <c r="AK550" s="25">
        <v>64.39</v>
      </c>
      <c r="AL550" s="25">
        <v>18.399999999999999</v>
      </c>
      <c r="AM550" s="33" t="s">
        <v>2636</v>
      </c>
      <c r="AN550" s="27" t="s">
        <v>2638</v>
      </c>
    </row>
    <row r="551" spans="1:40" x14ac:dyDescent="0.25">
      <c r="A551" s="7">
        <v>2022</v>
      </c>
      <c r="B551" s="7">
        <v>1</v>
      </c>
      <c r="C551" s="8">
        <v>35.47</v>
      </c>
      <c r="D551" s="8">
        <v>64.47</v>
      </c>
      <c r="E551" s="8">
        <v>18.420000000000002</v>
      </c>
      <c r="F551" s="7">
        <v>0</v>
      </c>
      <c r="G551" s="7">
        <v>0</v>
      </c>
      <c r="H551" s="7">
        <v>0</v>
      </c>
      <c r="I551" s="7">
        <v>0</v>
      </c>
      <c r="J551" s="9">
        <f t="shared" si="8"/>
        <v>99.94</v>
      </c>
      <c r="K551" s="7">
        <v>3065088</v>
      </c>
      <c r="L551" s="7" t="s">
        <v>2418</v>
      </c>
      <c r="M551" s="7">
        <v>2890</v>
      </c>
      <c r="N551" s="7">
        <v>8731051</v>
      </c>
      <c r="O551" s="7" t="s">
        <v>284</v>
      </c>
      <c r="P551" s="7" t="s">
        <v>277</v>
      </c>
      <c r="Q551" s="7" t="s">
        <v>42</v>
      </c>
      <c r="R551" s="7" t="s">
        <v>139</v>
      </c>
      <c r="S551" s="30" t="s">
        <v>60</v>
      </c>
      <c r="T551" s="7">
        <v>4228</v>
      </c>
      <c r="U551" s="10">
        <v>45030</v>
      </c>
      <c r="V551" s="10">
        <v>45028</v>
      </c>
      <c r="W551" s="7" t="s">
        <v>289</v>
      </c>
      <c r="X551" s="7" t="s">
        <v>74</v>
      </c>
      <c r="Y551" s="7" t="s">
        <v>75</v>
      </c>
      <c r="Z551" s="10">
        <v>44794</v>
      </c>
      <c r="AA551" s="10">
        <v>44831</v>
      </c>
      <c r="AB551" s="7" t="s">
        <v>74</v>
      </c>
      <c r="AC551" s="7" t="s">
        <v>48</v>
      </c>
      <c r="AD551" s="7" t="s">
        <v>2419</v>
      </c>
      <c r="AE551" s="7">
        <v>42</v>
      </c>
      <c r="AF551" s="7" t="s">
        <v>2420</v>
      </c>
      <c r="AG551" s="7" t="s">
        <v>51</v>
      </c>
      <c r="AH551" s="11">
        <v>1</v>
      </c>
      <c r="AI551" s="12">
        <v>1</v>
      </c>
      <c r="AJ551" s="13">
        <v>144.1</v>
      </c>
      <c r="AK551" s="13">
        <v>74.959999999999994</v>
      </c>
      <c r="AL551" s="13">
        <v>28.97</v>
      </c>
      <c r="AN551" s="38"/>
    </row>
    <row r="552" spans="1:40" s="26" customFormat="1" x14ac:dyDescent="0.25">
      <c r="A552" s="19">
        <v>2022</v>
      </c>
      <c r="B552" s="19">
        <v>0.7</v>
      </c>
      <c r="C552" s="20">
        <v>35.47</v>
      </c>
      <c r="D552" s="20">
        <v>64.47</v>
      </c>
      <c r="E552" s="20">
        <v>18.420000000000002</v>
      </c>
      <c r="F552" s="19">
        <v>14.156902557</v>
      </c>
      <c r="G552" s="19">
        <v>0</v>
      </c>
      <c r="H552" s="19">
        <v>0</v>
      </c>
      <c r="I552" s="19">
        <v>0</v>
      </c>
      <c r="J552" s="21">
        <f t="shared" si="8"/>
        <v>99.94</v>
      </c>
      <c r="K552" s="19">
        <v>2468223</v>
      </c>
      <c r="L552" s="19" t="s">
        <v>1843</v>
      </c>
      <c r="M552" s="19" t="s">
        <v>1844</v>
      </c>
      <c r="N552" s="19">
        <v>17020901</v>
      </c>
      <c r="O552" s="19" t="s">
        <v>415</v>
      </c>
      <c r="P552" s="19" t="s">
        <v>41</v>
      </c>
      <c r="Q552" s="19" t="s">
        <v>42</v>
      </c>
      <c r="R552" s="19" t="s">
        <v>278</v>
      </c>
      <c r="S552" s="31" t="s">
        <v>845</v>
      </c>
      <c r="T552" s="19">
        <v>4161</v>
      </c>
      <c r="U552" s="22">
        <v>44972</v>
      </c>
      <c r="V552" s="22">
        <v>44970</v>
      </c>
      <c r="W552" s="19" t="s">
        <v>123</v>
      </c>
      <c r="X552" s="19" t="s">
        <v>124</v>
      </c>
      <c r="Y552" s="19" t="s">
        <v>75</v>
      </c>
      <c r="Z552" s="22">
        <v>44642</v>
      </c>
      <c r="AA552" s="22">
        <v>44698</v>
      </c>
      <c r="AB552" s="19" t="s">
        <v>124</v>
      </c>
      <c r="AC552" s="19" t="s">
        <v>48</v>
      </c>
      <c r="AD552" s="19" t="s">
        <v>1845</v>
      </c>
      <c r="AE552" s="19">
        <v>42</v>
      </c>
      <c r="AF552" s="19" t="s">
        <v>1846</v>
      </c>
      <c r="AG552" s="19" t="s">
        <v>51</v>
      </c>
      <c r="AH552" s="23">
        <v>1</v>
      </c>
      <c r="AI552" s="24">
        <v>1</v>
      </c>
      <c r="AJ552" s="25">
        <v>58.711078906200001</v>
      </c>
      <c r="AK552" s="25">
        <v>50.216937371999997</v>
      </c>
      <c r="AL552" s="25">
        <v>14.347696392</v>
      </c>
      <c r="AM552" s="33" t="s">
        <v>2636</v>
      </c>
      <c r="AN552" s="27" t="s">
        <v>2638</v>
      </c>
    </row>
    <row r="553" spans="1:40" x14ac:dyDescent="0.25">
      <c r="A553" s="7">
        <v>2022</v>
      </c>
      <c r="B553" s="7">
        <v>0.4</v>
      </c>
      <c r="C553" s="8">
        <v>35.47</v>
      </c>
      <c r="D553" s="8">
        <v>64.47</v>
      </c>
      <c r="E553" s="8">
        <v>18.420000000000002</v>
      </c>
      <c r="F553" s="7">
        <v>0</v>
      </c>
      <c r="G553" s="7">
        <v>0</v>
      </c>
      <c r="H553" s="7">
        <v>0</v>
      </c>
      <c r="I553" s="7">
        <v>0</v>
      </c>
      <c r="J553" s="9">
        <f t="shared" si="8"/>
        <v>99.94</v>
      </c>
      <c r="K553" s="7">
        <v>2993283</v>
      </c>
      <c r="L553" s="7" t="s">
        <v>2073</v>
      </c>
      <c r="M553" s="7">
        <v>6731</v>
      </c>
      <c r="N553" s="7">
        <v>39563404</v>
      </c>
      <c r="O553" s="7" t="s">
        <v>284</v>
      </c>
      <c r="P553" s="7" t="s">
        <v>277</v>
      </c>
      <c r="Q553" s="7" t="s">
        <v>42</v>
      </c>
      <c r="R553" s="7" t="s">
        <v>139</v>
      </c>
      <c r="S553" s="30" t="s">
        <v>60</v>
      </c>
      <c r="T553" s="7">
        <v>3989</v>
      </c>
      <c r="U553" s="10">
        <v>45022</v>
      </c>
      <c r="V553" s="10">
        <v>45012</v>
      </c>
      <c r="W553" s="7" t="s">
        <v>130</v>
      </c>
      <c r="X553" s="7" t="s">
        <v>74</v>
      </c>
      <c r="Y553" s="7" t="s">
        <v>75</v>
      </c>
      <c r="Z553" s="10">
        <v>44717</v>
      </c>
      <c r="AA553" s="10">
        <v>44810</v>
      </c>
      <c r="AB553" s="7" t="s">
        <v>74</v>
      </c>
      <c r="AC553" s="7" t="s">
        <v>125</v>
      </c>
      <c r="AD553" s="7" t="s">
        <v>2074</v>
      </c>
      <c r="AE553" s="7">
        <v>1</v>
      </c>
      <c r="AF553" s="7" t="s">
        <v>2075</v>
      </c>
      <c r="AG553" s="7" t="s">
        <v>51</v>
      </c>
      <c r="AH553" s="11">
        <v>1</v>
      </c>
      <c r="AI553" s="12">
        <v>1</v>
      </c>
      <c r="AJ553" s="13">
        <v>57.78</v>
      </c>
      <c r="AK553" s="13">
        <v>114.52</v>
      </c>
      <c r="AL553" s="13">
        <v>68.53</v>
      </c>
      <c r="AN553" s="38"/>
    </row>
    <row r="554" spans="1:40" x14ac:dyDescent="0.25">
      <c r="A554" s="7">
        <v>2022</v>
      </c>
      <c r="B554" s="7">
        <v>0.5</v>
      </c>
      <c r="C554" s="8">
        <v>35.47</v>
      </c>
      <c r="D554" s="8">
        <v>64.47</v>
      </c>
      <c r="E554" s="8">
        <v>18.420000000000002</v>
      </c>
      <c r="F554" s="7">
        <v>0</v>
      </c>
      <c r="G554" s="7">
        <v>0</v>
      </c>
      <c r="H554" s="7">
        <v>0</v>
      </c>
      <c r="I554" s="7">
        <v>0</v>
      </c>
      <c r="J554" s="9">
        <f t="shared" si="8"/>
        <v>99.94</v>
      </c>
      <c r="K554" s="7">
        <v>2453151</v>
      </c>
      <c r="L554" s="7" t="s">
        <v>1877</v>
      </c>
      <c r="M554" s="7">
        <v>6421</v>
      </c>
      <c r="N554" s="7" t="s">
        <v>1878</v>
      </c>
      <c r="O554" s="7" t="s">
        <v>288</v>
      </c>
      <c r="P554" s="7" t="s">
        <v>41</v>
      </c>
      <c r="Q554" s="7" t="s">
        <v>42</v>
      </c>
      <c r="R554" s="7" t="s">
        <v>278</v>
      </c>
      <c r="S554" s="30" t="s">
        <v>44</v>
      </c>
      <c r="T554" s="7">
        <v>3958</v>
      </c>
      <c r="U554" s="10">
        <v>44971</v>
      </c>
      <c r="V554" s="10">
        <v>44966</v>
      </c>
      <c r="W554" s="7" t="s">
        <v>289</v>
      </c>
      <c r="X554" s="7" t="s">
        <v>74</v>
      </c>
      <c r="Y554" s="7" t="s">
        <v>75</v>
      </c>
      <c r="Z554" s="10">
        <v>44642</v>
      </c>
      <c r="AA554" s="10">
        <v>44692</v>
      </c>
      <c r="AB554" s="7" t="s">
        <v>74</v>
      </c>
      <c r="AC554" s="7" t="s">
        <v>48</v>
      </c>
      <c r="AD554" s="7" t="s">
        <v>1879</v>
      </c>
      <c r="AE554" s="7">
        <v>42</v>
      </c>
      <c r="AF554" s="7" t="s">
        <v>1880</v>
      </c>
      <c r="AG554" s="7" t="s">
        <v>51</v>
      </c>
      <c r="AH554" s="11">
        <v>1</v>
      </c>
      <c r="AI554" s="12">
        <v>1</v>
      </c>
      <c r="AJ554" s="13">
        <v>76.430000000000007</v>
      </c>
      <c r="AK554" s="13">
        <v>97.82</v>
      </c>
      <c r="AL554" s="13">
        <v>51.83</v>
      </c>
    </row>
    <row r="555" spans="1:40" x14ac:dyDescent="0.25">
      <c r="A555" s="7">
        <v>2022</v>
      </c>
      <c r="B555" s="7">
        <v>0.4</v>
      </c>
      <c r="C555" s="8">
        <v>35.47</v>
      </c>
      <c r="D555" s="8">
        <v>64.47</v>
      </c>
      <c r="E555" s="8">
        <v>18.420000000000002</v>
      </c>
      <c r="F555" s="7">
        <v>0</v>
      </c>
      <c r="G555" s="7">
        <v>0</v>
      </c>
      <c r="H555" s="7">
        <v>0</v>
      </c>
      <c r="I555" s="7">
        <v>0</v>
      </c>
      <c r="J555" s="9">
        <f t="shared" si="8"/>
        <v>99.94</v>
      </c>
      <c r="K555" s="7">
        <v>2986396</v>
      </c>
      <c r="L555" s="7" t="s">
        <v>1788</v>
      </c>
      <c r="M555" s="7">
        <v>652</v>
      </c>
      <c r="N555" s="7">
        <v>7035601</v>
      </c>
      <c r="O555" s="7" t="s">
        <v>284</v>
      </c>
      <c r="P555" s="7" t="s">
        <v>277</v>
      </c>
      <c r="Q555" s="7" t="s">
        <v>42</v>
      </c>
      <c r="R555" s="7" t="s">
        <v>139</v>
      </c>
      <c r="S555" s="30" t="s">
        <v>60</v>
      </c>
      <c r="T555" s="7">
        <v>3890</v>
      </c>
      <c r="U555" s="10">
        <v>45021</v>
      </c>
      <c r="V555" s="10">
        <v>44992</v>
      </c>
      <c r="W555" s="7" t="s">
        <v>389</v>
      </c>
      <c r="X555" s="7" t="s">
        <v>74</v>
      </c>
      <c r="Y555" s="7" t="s">
        <v>75</v>
      </c>
      <c r="Z555" s="10">
        <v>44541</v>
      </c>
      <c r="AA555" s="10">
        <v>44588</v>
      </c>
      <c r="AB555" s="7" t="s">
        <v>74</v>
      </c>
      <c r="AC555" s="7" t="s">
        <v>48</v>
      </c>
      <c r="AD555" s="7" t="s">
        <v>1789</v>
      </c>
      <c r="AE555" s="7">
        <v>42</v>
      </c>
      <c r="AF555" s="7" t="s">
        <v>1790</v>
      </c>
      <c r="AG555" s="7" t="s">
        <v>51</v>
      </c>
      <c r="AH555" s="11" t="s">
        <v>52</v>
      </c>
      <c r="AI555" s="12">
        <v>1</v>
      </c>
      <c r="AJ555" s="13">
        <v>57.4</v>
      </c>
      <c r="AK555" s="13">
        <v>90.37</v>
      </c>
      <c r="AL555" s="13">
        <v>44.38</v>
      </c>
      <c r="AN555" s="38"/>
    </row>
    <row r="556" spans="1:40" s="26" customFormat="1" x14ac:dyDescent="0.25">
      <c r="A556" s="19">
        <v>2022</v>
      </c>
      <c r="B556" s="19">
        <v>0.4</v>
      </c>
      <c r="C556" s="20">
        <v>35.47</v>
      </c>
      <c r="D556" s="20">
        <v>64.47</v>
      </c>
      <c r="E556" s="20">
        <v>18.420000000000002</v>
      </c>
      <c r="F556" s="19">
        <v>0</v>
      </c>
      <c r="G556" s="19">
        <v>0</v>
      </c>
      <c r="H556" s="19">
        <v>0</v>
      </c>
      <c r="I556" s="19">
        <v>0</v>
      </c>
      <c r="J556" s="21">
        <f t="shared" si="8"/>
        <v>99.94</v>
      </c>
      <c r="K556" s="19">
        <v>3018762</v>
      </c>
      <c r="L556" s="19" t="s">
        <v>1968</v>
      </c>
      <c r="M556" s="19">
        <v>5556</v>
      </c>
      <c r="N556" s="19">
        <v>25797801</v>
      </c>
      <c r="O556" s="19" t="s">
        <v>288</v>
      </c>
      <c r="P556" s="19" t="s">
        <v>41</v>
      </c>
      <c r="Q556" s="19" t="s">
        <v>42</v>
      </c>
      <c r="R556" s="19" t="s">
        <v>278</v>
      </c>
      <c r="S556" s="31" t="s">
        <v>842</v>
      </c>
      <c r="T556" s="19">
        <v>3887</v>
      </c>
      <c r="U556" s="22">
        <v>45026</v>
      </c>
      <c r="V556" s="22">
        <v>45017</v>
      </c>
      <c r="W556" s="19" t="s">
        <v>184</v>
      </c>
      <c r="X556" s="19" t="s">
        <v>74</v>
      </c>
      <c r="Y556" s="19" t="s">
        <v>75</v>
      </c>
      <c r="Z556" s="22">
        <v>44621</v>
      </c>
      <c r="AA556" s="22">
        <v>44673</v>
      </c>
      <c r="AB556" s="19" t="s">
        <v>74</v>
      </c>
      <c r="AC556" s="19" t="s">
        <v>48</v>
      </c>
      <c r="AD556" s="19" t="s">
        <v>1969</v>
      </c>
      <c r="AE556" s="19">
        <v>42</v>
      </c>
      <c r="AF556" s="19" t="s">
        <v>1970</v>
      </c>
      <c r="AG556" s="19" t="s">
        <v>51</v>
      </c>
      <c r="AH556" s="23">
        <v>1</v>
      </c>
      <c r="AI556" s="24">
        <v>1</v>
      </c>
      <c r="AJ556" s="25">
        <v>73.27</v>
      </c>
      <c r="AK556" s="25">
        <v>91.93</v>
      </c>
      <c r="AL556" s="25">
        <v>45.94</v>
      </c>
      <c r="AM556" s="33" t="s">
        <v>2636</v>
      </c>
      <c r="AN556" s="27" t="s">
        <v>2640</v>
      </c>
    </row>
    <row r="557" spans="1:40" s="26" customFormat="1" x14ac:dyDescent="0.25">
      <c r="A557" s="19">
        <v>2022</v>
      </c>
      <c r="B557" s="19">
        <v>0.5</v>
      </c>
      <c r="C557" s="20">
        <v>35.47</v>
      </c>
      <c r="D557" s="20">
        <v>64.47</v>
      </c>
      <c r="E557" s="20">
        <v>18.420000000000002</v>
      </c>
      <c r="F557" s="19">
        <v>0</v>
      </c>
      <c r="G557" s="19">
        <v>0</v>
      </c>
      <c r="H557" s="19">
        <v>0</v>
      </c>
      <c r="I557" s="19">
        <v>0</v>
      </c>
      <c r="J557" s="21">
        <f t="shared" si="8"/>
        <v>99.94</v>
      </c>
      <c r="K557" s="19">
        <v>2392779</v>
      </c>
      <c r="L557" s="19" t="s">
        <v>1755</v>
      </c>
      <c r="M557" s="19">
        <v>3163</v>
      </c>
      <c r="N557" s="19">
        <v>1825201</v>
      </c>
      <c r="O557" s="19" t="s">
        <v>69</v>
      </c>
      <c r="P557" s="19" t="s">
        <v>70</v>
      </c>
      <c r="Q557" s="19" t="s">
        <v>42</v>
      </c>
      <c r="R557" s="19" t="s">
        <v>71</v>
      </c>
      <c r="S557" s="31" t="s">
        <v>243</v>
      </c>
      <c r="T557" s="19">
        <v>3658</v>
      </c>
      <c r="U557" s="22">
        <v>44965</v>
      </c>
      <c r="V557" s="22">
        <v>44960</v>
      </c>
      <c r="W557" s="19" t="s">
        <v>209</v>
      </c>
      <c r="X557" s="19" t="s">
        <v>74</v>
      </c>
      <c r="Y557" s="19" t="s">
        <v>75</v>
      </c>
      <c r="Z557" s="22">
        <v>44785</v>
      </c>
      <c r="AA557" s="22">
        <v>44816</v>
      </c>
      <c r="AB557" s="19" t="s">
        <v>74</v>
      </c>
      <c r="AC557" s="19" t="s">
        <v>48</v>
      </c>
      <c r="AD557" s="19" t="s">
        <v>1756</v>
      </c>
      <c r="AE557" s="19">
        <v>42</v>
      </c>
      <c r="AF557" s="19" t="s">
        <v>1757</v>
      </c>
      <c r="AG557" s="19" t="s">
        <v>51</v>
      </c>
      <c r="AH557" s="23">
        <v>1</v>
      </c>
      <c r="AI557" s="24">
        <v>1</v>
      </c>
      <c r="AJ557" s="25">
        <v>46.63</v>
      </c>
      <c r="AK557" s="25">
        <v>68.48</v>
      </c>
      <c r="AL557" s="25">
        <v>22.49</v>
      </c>
      <c r="AM557" s="33" t="s">
        <v>2636</v>
      </c>
      <c r="AN557" s="27" t="s">
        <v>2639</v>
      </c>
    </row>
    <row r="558" spans="1:40" x14ac:dyDescent="0.25">
      <c r="A558" s="7">
        <v>2022</v>
      </c>
      <c r="B558" s="7">
        <v>0.4</v>
      </c>
      <c r="C558" s="8">
        <v>35.47</v>
      </c>
      <c r="D558" s="8">
        <v>64.47</v>
      </c>
      <c r="E558" s="8">
        <v>18.420000000000002</v>
      </c>
      <c r="F558" s="7">
        <v>5.4338084208000001</v>
      </c>
      <c r="G558" s="7">
        <v>0</v>
      </c>
      <c r="H558" s="7">
        <v>0</v>
      </c>
      <c r="I558" s="7">
        <v>0</v>
      </c>
      <c r="J558" s="9">
        <f t="shared" si="8"/>
        <v>99.94</v>
      </c>
      <c r="K558" s="7">
        <v>2870275</v>
      </c>
      <c r="L558" s="7" t="s">
        <v>2454</v>
      </c>
      <c r="M558" s="7" t="s">
        <v>2455</v>
      </c>
      <c r="N558" s="7">
        <v>78266703</v>
      </c>
      <c r="O558" s="7" t="s">
        <v>138</v>
      </c>
      <c r="P558" s="7" t="s">
        <v>45</v>
      </c>
      <c r="Q558" s="7">
        <v>1700</v>
      </c>
      <c r="R558" s="7" t="s">
        <v>45</v>
      </c>
      <c r="S558" s="30" t="s">
        <v>44</v>
      </c>
      <c r="T558" s="7">
        <v>3550</v>
      </c>
      <c r="U558" s="10">
        <v>45009</v>
      </c>
      <c r="V558" s="10">
        <v>45008</v>
      </c>
      <c r="W558" s="7" t="s">
        <v>123</v>
      </c>
      <c r="X558" s="7" t="s">
        <v>124</v>
      </c>
      <c r="Y558" s="7" t="s">
        <v>75</v>
      </c>
      <c r="Z558" s="10">
        <v>44848</v>
      </c>
      <c r="AA558" s="10">
        <v>44874</v>
      </c>
      <c r="AB558" s="7" t="s">
        <v>124</v>
      </c>
      <c r="AC558" s="7" t="s">
        <v>125</v>
      </c>
      <c r="AD558" s="7" t="s">
        <v>2456</v>
      </c>
      <c r="AE558" s="7" t="s">
        <v>171</v>
      </c>
      <c r="AF558" s="7" t="s">
        <v>2457</v>
      </c>
      <c r="AG558" s="7" t="s">
        <v>51</v>
      </c>
      <c r="AH558" s="11">
        <v>1</v>
      </c>
      <c r="AI558" s="12">
        <v>1</v>
      </c>
      <c r="AJ558" s="13">
        <v>36.769787881200003</v>
      </c>
      <c r="AK558" s="13">
        <v>5.0140619837999996</v>
      </c>
      <c r="AL558" s="13">
        <v>1.4347696392</v>
      </c>
    </row>
    <row r="559" spans="1:40" x14ac:dyDescent="0.25">
      <c r="A559" s="7">
        <v>2022</v>
      </c>
      <c r="B559" s="7">
        <v>1</v>
      </c>
      <c r="C559" s="8">
        <v>35.47</v>
      </c>
      <c r="D559" s="8">
        <v>64.47</v>
      </c>
      <c r="E559" s="8">
        <v>18.420000000000002</v>
      </c>
      <c r="F559" s="7">
        <v>0</v>
      </c>
      <c r="G559" s="7">
        <v>0</v>
      </c>
      <c r="H559" s="7">
        <v>0</v>
      </c>
      <c r="I559" s="7">
        <v>0</v>
      </c>
      <c r="J559" s="9">
        <f t="shared" si="8"/>
        <v>99.94</v>
      </c>
      <c r="K559" s="7">
        <v>3083065</v>
      </c>
      <c r="L559" s="7" t="s">
        <v>2119</v>
      </c>
      <c r="M559" s="7">
        <v>2486</v>
      </c>
      <c r="N559" s="7" t="s">
        <v>2120</v>
      </c>
      <c r="O559" s="7" t="s">
        <v>284</v>
      </c>
      <c r="P559" s="7" t="s">
        <v>277</v>
      </c>
      <c r="Q559" s="7" t="s">
        <v>42</v>
      </c>
      <c r="R559" s="7" t="s">
        <v>139</v>
      </c>
      <c r="S559" s="30" t="s">
        <v>60</v>
      </c>
      <c r="T559" s="7">
        <v>3548</v>
      </c>
      <c r="U559" s="10">
        <v>45033</v>
      </c>
      <c r="V559" s="10">
        <v>45029</v>
      </c>
      <c r="W559" s="7" t="s">
        <v>248</v>
      </c>
      <c r="X559" s="7" t="s">
        <v>74</v>
      </c>
      <c r="Y559" s="7" t="s">
        <v>75</v>
      </c>
      <c r="Z559" s="10">
        <v>44877</v>
      </c>
      <c r="AA559" s="10">
        <v>44895</v>
      </c>
      <c r="AB559" s="7" t="s">
        <v>74</v>
      </c>
      <c r="AC559" s="7" t="s">
        <v>48</v>
      </c>
      <c r="AD559" s="7" t="s">
        <v>2121</v>
      </c>
      <c r="AE559" s="7">
        <v>42</v>
      </c>
      <c r="AF559" s="7" t="s">
        <v>2122</v>
      </c>
      <c r="AG559" s="7" t="s">
        <v>51</v>
      </c>
      <c r="AH559" s="11">
        <v>1</v>
      </c>
      <c r="AI559" s="12">
        <v>1</v>
      </c>
      <c r="AJ559" s="13">
        <v>143.5</v>
      </c>
      <c r="AK559" s="13">
        <v>94.88</v>
      </c>
      <c r="AL559" s="13">
        <v>48.89</v>
      </c>
      <c r="AN559" s="38"/>
    </row>
    <row r="560" spans="1:40" s="26" customFormat="1" x14ac:dyDescent="0.25">
      <c r="A560" s="19">
        <v>2022</v>
      </c>
      <c r="B560" s="19">
        <v>0.4</v>
      </c>
      <c r="C560" s="20">
        <v>35.47</v>
      </c>
      <c r="D560" s="20">
        <v>64.47</v>
      </c>
      <c r="E560" s="20">
        <v>18.420000000000002</v>
      </c>
      <c r="F560" s="19">
        <v>0</v>
      </c>
      <c r="G560" s="19">
        <v>0</v>
      </c>
      <c r="H560" s="19">
        <v>0</v>
      </c>
      <c r="I560" s="19">
        <v>0</v>
      </c>
      <c r="J560" s="21">
        <f t="shared" si="8"/>
        <v>99.94</v>
      </c>
      <c r="K560" s="19">
        <v>2704399</v>
      </c>
      <c r="L560" s="19" t="s">
        <v>2062</v>
      </c>
      <c r="M560" s="19">
        <v>7704</v>
      </c>
      <c r="N560" s="19">
        <v>28749904</v>
      </c>
      <c r="O560" s="19" t="s">
        <v>288</v>
      </c>
      <c r="P560" s="19" t="s">
        <v>41</v>
      </c>
      <c r="Q560" s="19" t="s">
        <v>42</v>
      </c>
      <c r="R560" s="19" t="s">
        <v>278</v>
      </c>
      <c r="S560" s="31" t="s">
        <v>842</v>
      </c>
      <c r="T560" s="19">
        <v>3534</v>
      </c>
      <c r="U560" s="22">
        <v>44994</v>
      </c>
      <c r="V560" s="22">
        <v>44978</v>
      </c>
      <c r="W560" s="19" t="s">
        <v>184</v>
      </c>
      <c r="X560" s="19" t="s">
        <v>74</v>
      </c>
      <c r="Y560" s="19" t="s">
        <v>75</v>
      </c>
      <c r="Z560" s="22">
        <v>44663</v>
      </c>
      <c r="AA560" s="22">
        <v>44748</v>
      </c>
      <c r="AB560" s="19" t="s">
        <v>74</v>
      </c>
      <c r="AC560" s="19" t="s">
        <v>48</v>
      </c>
      <c r="AD560" s="19" t="s">
        <v>2063</v>
      </c>
      <c r="AE560" s="19" t="s">
        <v>171</v>
      </c>
      <c r="AF560" s="19" t="s">
        <v>2064</v>
      </c>
      <c r="AG560" s="19" t="s">
        <v>51</v>
      </c>
      <c r="AH560" s="23">
        <v>1</v>
      </c>
      <c r="AI560" s="24">
        <v>1</v>
      </c>
      <c r="AJ560" s="25">
        <v>69.900000000000006</v>
      </c>
      <c r="AK560" s="25">
        <v>82.37</v>
      </c>
      <c r="AL560" s="25">
        <v>36.380000000000003</v>
      </c>
      <c r="AM560" s="33" t="s">
        <v>2636</v>
      </c>
      <c r="AN560" s="27" t="s">
        <v>2640</v>
      </c>
    </row>
    <row r="561" spans="1:40" x14ac:dyDescent="0.25">
      <c r="A561" s="7">
        <v>2022</v>
      </c>
      <c r="B561" s="7">
        <v>0.4</v>
      </c>
      <c r="C561" s="8">
        <v>35.47</v>
      </c>
      <c r="D561" s="8">
        <v>64.47</v>
      </c>
      <c r="E561" s="8">
        <v>18.420000000000002</v>
      </c>
      <c r="F561" s="7">
        <v>0</v>
      </c>
      <c r="G561" s="7">
        <v>0</v>
      </c>
      <c r="H561" s="7">
        <v>0</v>
      </c>
      <c r="I561" s="7">
        <v>0</v>
      </c>
      <c r="J561" s="9">
        <f t="shared" si="8"/>
        <v>99.94</v>
      </c>
      <c r="K561" s="7">
        <v>2982018</v>
      </c>
      <c r="L561" s="7" t="s">
        <v>2205</v>
      </c>
      <c r="M561" s="7">
        <v>8615</v>
      </c>
      <c r="N561" s="7">
        <v>48333601</v>
      </c>
      <c r="O561" s="7" t="s">
        <v>284</v>
      </c>
      <c r="P561" s="7" t="s">
        <v>277</v>
      </c>
      <c r="Q561" s="7" t="s">
        <v>42</v>
      </c>
      <c r="R561" s="7" t="s">
        <v>139</v>
      </c>
      <c r="S561" s="30" t="s">
        <v>60</v>
      </c>
      <c r="T561" s="7">
        <v>3438</v>
      </c>
      <c r="U561" s="10">
        <v>45021</v>
      </c>
      <c r="V561" s="10">
        <v>45019</v>
      </c>
      <c r="W561" s="7" t="s">
        <v>155</v>
      </c>
      <c r="X561" s="7" t="s">
        <v>74</v>
      </c>
      <c r="Y561" s="7" t="s">
        <v>75</v>
      </c>
      <c r="Z561" s="10">
        <v>44841</v>
      </c>
      <c r="AA561" s="10">
        <v>44869</v>
      </c>
      <c r="AB561" s="7" t="s">
        <v>74</v>
      </c>
      <c r="AC561" s="7" t="s">
        <v>48</v>
      </c>
      <c r="AD561" s="7" t="s">
        <v>2206</v>
      </c>
      <c r="AE561" s="7">
        <v>42</v>
      </c>
      <c r="AF561" s="7" t="s">
        <v>2207</v>
      </c>
      <c r="AG561" s="7" t="s">
        <v>51</v>
      </c>
      <c r="AH561" s="11">
        <v>1</v>
      </c>
      <c r="AI561" s="12">
        <v>1</v>
      </c>
      <c r="AJ561" s="13">
        <v>51.76</v>
      </c>
      <c r="AK561" s="13">
        <v>75.52</v>
      </c>
      <c r="AL561" s="13">
        <v>29.53</v>
      </c>
      <c r="AN561" s="38"/>
    </row>
    <row r="562" spans="1:40" x14ac:dyDescent="0.25">
      <c r="A562" s="7">
        <v>2022</v>
      </c>
      <c r="B562" s="7">
        <v>0.4</v>
      </c>
      <c r="C562" s="8">
        <v>35.47</v>
      </c>
      <c r="D562" s="8">
        <v>64.47</v>
      </c>
      <c r="E562" s="8">
        <v>18.420000000000002</v>
      </c>
      <c r="F562" s="7">
        <v>0</v>
      </c>
      <c r="G562" s="7">
        <v>0</v>
      </c>
      <c r="H562" s="7">
        <v>0</v>
      </c>
      <c r="I562" s="7">
        <v>0</v>
      </c>
      <c r="J562" s="9">
        <f t="shared" si="8"/>
        <v>99.94</v>
      </c>
      <c r="K562" s="7">
        <v>2812886</v>
      </c>
      <c r="L562" s="7" t="s">
        <v>2362</v>
      </c>
      <c r="M562" s="7">
        <v>3881</v>
      </c>
      <c r="N562" s="7">
        <v>1024912</v>
      </c>
      <c r="O562" s="7" t="s">
        <v>284</v>
      </c>
      <c r="P562" s="7" t="s">
        <v>277</v>
      </c>
      <c r="Q562" s="7" t="s">
        <v>42</v>
      </c>
      <c r="R562" s="7" t="s">
        <v>139</v>
      </c>
      <c r="S562" s="30" t="s">
        <v>60</v>
      </c>
      <c r="T562" s="7">
        <v>3394</v>
      </c>
      <c r="U562" s="10">
        <v>45005</v>
      </c>
      <c r="V562" s="10">
        <v>45001</v>
      </c>
      <c r="W562" s="7" t="s">
        <v>248</v>
      </c>
      <c r="X562" s="7" t="s">
        <v>74</v>
      </c>
      <c r="Y562" s="7" t="s">
        <v>75</v>
      </c>
      <c r="Z562" s="10">
        <v>44844</v>
      </c>
      <c r="AA562" s="10">
        <v>44874</v>
      </c>
      <c r="AB562" s="7" t="s">
        <v>74</v>
      </c>
      <c r="AC562" s="7" t="s">
        <v>48</v>
      </c>
      <c r="AD562" s="7" t="s">
        <v>2363</v>
      </c>
      <c r="AE562" s="7">
        <v>42</v>
      </c>
      <c r="AF562" s="7" t="s">
        <v>2364</v>
      </c>
      <c r="AG562" s="7" t="s">
        <v>51</v>
      </c>
      <c r="AH562" s="11">
        <v>1</v>
      </c>
      <c r="AI562" s="12">
        <v>1</v>
      </c>
      <c r="AJ562" s="13">
        <v>46.43</v>
      </c>
      <c r="AK562" s="13">
        <v>64.39</v>
      </c>
      <c r="AL562" s="13">
        <v>18.399999999999999</v>
      </c>
      <c r="AN562" s="38"/>
    </row>
    <row r="563" spans="1:40" x14ac:dyDescent="0.25">
      <c r="A563" s="7">
        <v>2022</v>
      </c>
      <c r="B563" s="7">
        <v>0.6</v>
      </c>
      <c r="C563" s="8">
        <v>70.94</v>
      </c>
      <c r="D563" s="8">
        <v>128.94</v>
      </c>
      <c r="E563" s="8">
        <v>36.840000000000003</v>
      </c>
      <c r="F563" s="7">
        <v>7.7004391806000001</v>
      </c>
      <c r="G563" s="7">
        <v>0</v>
      </c>
      <c r="H563" s="7">
        <v>0</v>
      </c>
      <c r="I563" s="7">
        <v>0</v>
      </c>
      <c r="J563" s="9">
        <f t="shared" si="8"/>
        <v>199.88</v>
      </c>
      <c r="K563" s="7">
        <v>2870906</v>
      </c>
      <c r="L563" s="7" t="s">
        <v>1581</v>
      </c>
      <c r="M563" s="7" t="s">
        <v>1582</v>
      </c>
      <c r="N563" s="7">
        <v>16501203</v>
      </c>
      <c r="O563" s="7" t="s">
        <v>385</v>
      </c>
      <c r="P563" s="7" t="s">
        <v>277</v>
      </c>
      <c r="Q563" s="7" t="s">
        <v>42</v>
      </c>
      <c r="R563" s="7" t="s">
        <v>139</v>
      </c>
      <c r="S563" s="30" t="s">
        <v>60</v>
      </c>
      <c r="T563" s="7">
        <v>3366</v>
      </c>
      <c r="U563" s="10">
        <v>45009</v>
      </c>
      <c r="V563" s="10">
        <v>45006</v>
      </c>
      <c r="W563" s="7" t="s">
        <v>768</v>
      </c>
      <c r="X563" s="7" t="s">
        <v>124</v>
      </c>
      <c r="Y563" s="7" t="s">
        <v>75</v>
      </c>
      <c r="Z563" s="10">
        <v>44845</v>
      </c>
      <c r="AA563" s="10">
        <v>44877</v>
      </c>
      <c r="AB563" s="7" t="s">
        <v>124</v>
      </c>
      <c r="AC563" s="7" t="s">
        <v>48</v>
      </c>
      <c r="AD563" s="7" t="s">
        <v>1583</v>
      </c>
      <c r="AE563" s="7">
        <v>42</v>
      </c>
      <c r="AF563" s="7" t="s">
        <v>1584</v>
      </c>
      <c r="AG563" s="7" t="s">
        <v>51</v>
      </c>
      <c r="AH563" s="11">
        <v>1</v>
      </c>
      <c r="AI563" s="12">
        <v>2</v>
      </c>
      <c r="AJ563" s="13">
        <v>53.590172374799998</v>
      </c>
      <c r="AK563" s="13">
        <v>100.43387474399999</v>
      </c>
      <c r="AL563" s="13">
        <v>28.695392783999999</v>
      </c>
      <c r="AN563" s="38"/>
    </row>
    <row r="564" spans="1:40" x14ac:dyDescent="0.25">
      <c r="A564" s="7">
        <v>2022</v>
      </c>
      <c r="B564" s="7">
        <v>0.4</v>
      </c>
      <c r="C564" s="8">
        <v>35.47</v>
      </c>
      <c r="D564" s="8">
        <v>64.47</v>
      </c>
      <c r="E564" s="8">
        <v>18.420000000000002</v>
      </c>
      <c r="F564" s="7">
        <v>0</v>
      </c>
      <c r="G564" s="7">
        <v>0</v>
      </c>
      <c r="H564" s="7">
        <v>0</v>
      </c>
      <c r="I564" s="7">
        <v>0</v>
      </c>
      <c r="J564" s="9">
        <f t="shared" si="8"/>
        <v>99.94</v>
      </c>
      <c r="K564" s="7">
        <v>2810782</v>
      </c>
      <c r="L564" s="7" t="s">
        <v>1796</v>
      </c>
      <c r="M564" s="7">
        <v>206</v>
      </c>
      <c r="N564" s="7" t="s">
        <v>1797</v>
      </c>
      <c r="O564" s="7" t="s">
        <v>284</v>
      </c>
      <c r="P564" s="7" t="s">
        <v>277</v>
      </c>
      <c r="Q564" s="7" t="s">
        <v>42</v>
      </c>
      <c r="R564" s="7" t="s">
        <v>139</v>
      </c>
      <c r="S564" s="30" t="s">
        <v>60</v>
      </c>
      <c r="T564" s="7">
        <v>3290</v>
      </c>
      <c r="U564" s="10">
        <v>45005</v>
      </c>
      <c r="V564" s="10">
        <v>45003</v>
      </c>
      <c r="W564" s="7" t="s">
        <v>130</v>
      </c>
      <c r="X564" s="7" t="s">
        <v>74</v>
      </c>
      <c r="Y564" s="7" t="s">
        <v>75</v>
      </c>
      <c r="Z564" s="10">
        <v>44591</v>
      </c>
      <c r="AA564" s="10">
        <v>44641</v>
      </c>
      <c r="AB564" s="7" t="s">
        <v>74</v>
      </c>
      <c r="AC564" s="7" t="s">
        <v>48</v>
      </c>
      <c r="AD564" s="7" t="s">
        <v>1798</v>
      </c>
      <c r="AE564" s="7">
        <v>42</v>
      </c>
      <c r="AF564" s="7" t="s">
        <v>1799</v>
      </c>
      <c r="AG564" s="7" t="s">
        <v>51</v>
      </c>
      <c r="AH564" s="11">
        <v>1</v>
      </c>
      <c r="AI564" s="12">
        <v>1</v>
      </c>
      <c r="AJ564" s="13">
        <v>56</v>
      </c>
      <c r="AK564" s="13">
        <v>86.09</v>
      </c>
      <c r="AL564" s="13">
        <v>40.1</v>
      </c>
      <c r="AN564" s="38"/>
    </row>
    <row r="565" spans="1:40" s="26" customFormat="1" x14ac:dyDescent="0.25">
      <c r="A565" s="19">
        <v>2022</v>
      </c>
      <c r="B565" s="19">
        <v>0.6</v>
      </c>
      <c r="C565" s="20">
        <v>35.47</v>
      </c>
      <c r="D565" s="20">
        <v>64.47</v>
      </c>
      <c r="E565" s="20">
        <v>18.420000000000002</v>
      </c>
      <c r="F565" s="19">
        <v>0</v>
      </c>
      <c r="G565" s="19">
        <v>0</v>
      </c>
      <c r="H565" s="19">
        <v>0</v>
      </c>
      <c r="I565" s="19">
        <v>0</v>
      </c>
      <c r="J565" s="21">
        <f t="shared" si="8"/>
        <v>99.94</v>
      </c>
      <c r="K565" s="19">
        <v>3011151</v>
      </c>
      <c r="L565" s="19" t="s">
        <v>1943</v>
      </c>
      <c r="M565" s="19">
        <v>8990</v>
      </c>
      <c r="N565" s="19">
        <v>9074803</v>
      </c>
      <c r="O565" s="19" t="s">
        <v>288</v>
      </c>
      <c r="P565" s="19" t="s">
        <v>41</v>
      </c>
      <c r="Q565" s="19" t="s">
        <v>42</v>
      </c>
      <c r="R565" s="19" t="s">
        <v>278</v>
      </c>
      <c r="S565" s="31" t="s">
        <v>845</v>
      </c>
      <c r="T565" s="19">
        <v>3281</v>
      </c>
      <c r="U565" s="22">
        <v>45023</v>
      </c>
      <c r="V565" s="22">
        <v>45020</v>
      </c>
      <c r="W565" s="19" t="s">
        <v>457</v>
      </c>
      <c r="X565" s="19" t="s">
        <v>74</v>
      </c>
      <c r="Y565" s="19" t="s">
        <v>75</v>
      </c>
      <c r="Z565" s="22">
        <v>44802</v>
      </c>
      <c r="AA565" s="22">
        <v>44842</v>
      </c>
      <c r="AB565" s="19" t="s">
        <v>74</v>
      </c>
      <c r="AC565" s="19" t="s">
        <v>48</v>
      </c>
      <c r="AD565" s="19" t="s">
        <v>1944</v>
      </c>
      <c r="AE565" s="19">
        <v>42</v>
      </c>
      <c r="AF565" s="19" t="s">
        <v>1945</v>
      </c>
      <c r="AG565" s="19" t="s">
        <v>51</v>
      </c>
      <c r="AH565" s="23">
        <v>1</v>
      </c>
      <c r="AI565" s="24">
        <v>1</v>
      </c>
      <c r="AJ565" s="25">
        <v>99.63</v>
      </c>
      <c r="AK565" s="25">
        <v>94.37</v>
      </c>
      <c r="AL565" s="25">
        <v>48.38</v>
      </c>
      <c r="AM565" s="33" t="s">
        <v>2636</v>
      </c>
      <c r="AN565" s="27" t="s">
        <v>2638</v>
      </c>
    </row>
    <row r="566" spans="1:40" x14ac:dyDescent="0.25">
      <c r="A566" s="7">
        <v>2022</v>
      </c>
      <c r="B566" s="7">
        <v>0.6</v>
      </c>
      <c r="C566" s="8">
        <v>35.47</v>
      </c>
      <c r="D566" s="8">
        <v>64.47</v>
      </c>
      <c r="E566" s="8">
        <v>18.420000000000002</v>
      </c>
      <c r="F566" s="7">
        <v>0</v>
      </c>
      <c r="G566" s="7">
        <v>0</v>
      </c>
      <c r="H566" s="7">
        <v>0</v>
      </c>
      <c r="I566" s="7">
        <v>0</v>
      </c>
      <c r="J566" s="9">
        <f t="shared" si="8"/>
        <v>99.94</v>
      </c>
      <c r="K566" s="7">
        <v>3099573</v>
      </c>
      <c r="L566" s="7" t="s">
        <v>2545</v>
      </c>
      <c r="M566" s="7">
        <v>7516</v>
      </c>
      <c r="N566" s="7" t="s">
        <v>2546</v>
      </c>
      <c r="O566" s="7" t="s">
        <v>284</v>
      </c>
      <c r="P566" s="7" t="s">
        <v>277</v>
      </c>
      <c r="Q566" s="7" t="s">
        <v>42</v>
      </c>
      <c r="R566" s="7" t="s">
        <v>139</v>
      </c>
      <c r="S566" s="30" t="s">
        <v>60</v>
      </c>
      <c r="T566" s="7">
        <v>3276</v>
      </c>
      <c r="U566" s="10">
        <v>45034</v>
      </c>
      <c r="V566" s="10">
        <v>45000</v>
      </c>
      <c r="W566" s="7" t="s">
        <v>130</v>
      </c>
      <c r="X566" s="7" t="s">
        <v>74</v>
      </c>
      <c r="Y566" s="7" t="s">
        <v>75</v>
      </c>
      <c r="Z566" s="10">
        <v>44887</v>
      </c>
      <c r="AA566" s="10">
        <v>44961</v>
      </c>
      <c r="AB566" s="7" t="s">
        <v>74</v>
      </c>
      <c r="AC566" s="7" t="s">
        <v>48</v>
      </c>
      <c r="AD566" s="7" t="s">
        <v>2547</v>
      </c>
      <c r="AE566" s="7">
        <v>42</v>
      </c>
      <c r="AF566" s="7" t="s">
        <v>2548</v>
      </c>
      <c r="AG566" s="7" t="s">
        <v>51</v>
      </c>
      <c r="AH566" s="11">
        <v>1</v>
      </c>
      <c r="AI566" s="12">
        <v>1</v>
      </c>
      <c r="AJ566" s="13">
        <v>103.8</v>
      </c>
      <c r="AK566" s="13">
        <v>83.62</v>
      </c>
      <c r="AL566" s="13">
        <v>0</v>
      </c>
      <c r="AN566" s="38"/>
    </row>
    <row r="567" spans="1:40" x14ac:dyDescent="0.25">
      <c r="A567" s="7">
        <v>2022</v>
      </c>
      <c r="B567" s="7">
        <v>0.6</v>
      </c>
      <c r="C567" s="8">
        <v>70.94</v>
      </c>
      <c r="D567" s="8">
        <v>128.94</v>
      </c>
      <c r="E567" s="8">
        <v>36.840000000000003</v>
      </c>
      <c r="F567" s="7">
        <v>0</v>
      </c>
      <c r="G567" s="7">
        <v>0</v>
      </c>
      <c r="H567" s="7">
        <v>0</v>
      </c>
      <c r="I567" s="7">
        <v>0</v>
      </c>
      <c r="J567" s="9">
        <f t="shared" si="8"/>
        <v>199.88</v>
      </c>
      <c r="K567" s="7">
        <v>2865034</v>
      </c>
      <c r="L567" s="7" t="s">
        <v>2616</v>
      </c>
      <c r="M567" s="7">
        <v>4048</v>
      </c>
      <c r="N567" s="7" t="s">
        <v>2617</v>
      </c>
      <c r="O567" s="7" t="s">
        <v>284</v>
      </c>
      <c r="P567" s="7" t="s">
        <v>277</v>
      </c>
      <c r="Q567" s="7" t="s">
        <v>42</v>
      </c>
      <c r="R567" s="7" t="s">
        <v>139</v>
      </c>
      <c r="S567" s="30" t="s">
        <v>60</v>
      </c>
      <c r="T567" s="7">
        <v>3241</v>
      </c>
      <c r="U567" s="10">
        <v>45009</v>
      </c>
      <c r="V567" s="10">
        <v>44994</v>
      </c>
      <c r="W567" s="7" t="s">
        <v>457</v>
      </c>
      <c r="X567" s="7" t="s">
        <v>74</v>
      </c>
      <c r="Y567" s="7" t="s">
        <v>75</v>
      </c>
      <c r="Z567" s="10">
        <v>44770</v>
      </c>
      <c r="AA567" s="10">
        <v>44839</v>
      </c>
      <c r="AB567" s="7" t="s">
        <v>74</v>
      </c>
      <c r="AC567" s="7" t="s">
        <v>48</v>
      </c>
      <c r="AD567" s="7" t="s">
        <v>300</v>
      </c>
      <c r="AE567" s="7">
        <v>42</v>
      </c>
      <c r="AF567" s="7" t="s">
        <v>2618</v>
      </c>
      <c r="AG567" s="7" t="s">
        <v>51</v>
      </c>
      <c r="AH567" s="11">
        <v>1</v>
      </c>
      <c r="AI567" s="12">
        <v>2</v>
      </c>
      <c r="AJ567" s="13">
        <v>75.91</v>
      </c>
      <c r="AK567" s="13">
        <v>136.96</v>
      </c>
      <c r="AL567" s="13">
        <v>44.98</v>
      </c>
      <c r="AN567" s="38"/>
    </row>
    <row r="568" spans="1:40" x14ac:dyDescent="0.25">
      <c r="A568" s="7">
        <v>2022</v>
      </c>
      <c r="B568" s="7">
        <v>0.6</v>
      </c>
      <c r="C568" s="8">
        <v>35.47</v>
      </c>
      <c r="D568" s="8">
        <v>64.47</v>
      </c>
      <c r="E568" s="8">
        <v>18.420000000000002</v>
      </c>
      <c r="F568" s="7">
        <v>0</v>
      </c>
      <c r="G568" s="7">
        <v>0</v>
      </c>
      <c r="H568" s="7">
        <v>0</v>
      </c>
      <c r="I568" s="7">
        <v>0</v>
      </c>
      <c r="J568" s="9">
        <f t="shared" si="8"/>
        <v>99.94</v>
      </c>
      <c r="K568" s="7">
        <v>3193676</v>
      </c>
      <c r="L568" s="7" t="s">
        <v>1821</v>
      </c>
      <c r="M568" s="7">
        <v>5368</v>
      </c>
      <c r="N568" s="7">
        <v>80034801</v>
      </c>
      <c r="O568" s="7" t="s">
        <v>284</v>
      </c>
      <c r="P568" s="7" t="s">
        <v>277</v>
      </c>
      <c r="Q568" s="7" t="s">
        <v>42</v>
      </c>
      <c r="R568" s="7" t="s">
        <v>139</v>
      </c>
      <c r="S568" s="30" t="s">
        <v>60</v>
      </c>
      <c r="T568" s="7">
        <v>3174</v>
      </c>
      <c r="U568" s="10">
        <v>45043</v>
      </c>
      <c r="V568" s="10">
        <v>45021</v>
      </c>
      <c r="W568" s="7" t="s">
        <v>398</v>
      </c>
      <c r="X568" s="7" t="s">
        <v>74</v>
      </c>
      <c r="Y568" s="7" t="s">
        <v>75</v>
      </c>
      <c r="Z568" s="10">
        <v>44834</v>
      </c>
      <c r="AA568" s="10">
        <v>44925</v>
      </c>
      <c r="AB568" s="7" t="s">
        <v>74</v>
      </c>
      <c r="AC568" s="7" t="s">
        <v>48</v>
      </c>
      <c r="AD568" s="7" t="s">
        <v>1822</v>
      </c>
      <c r="AE568" s="7">
        <v>42</v>
      </c>
      <c r="AF568" s="7" t="s">
        <v>1823</v>
      </c>
      <c r="AG568" s="7" t="s">
        <v>51</v>
      </c>
      <c r="AH568" s="11">
        <v>1</v>
      </c>
      <c r="AI568" s="12">
        <v>1</v>
      </c>
      <c r="AJ568" s="13">
        <v>65.400000000000006</v>
      </c>
      <c r="AK568" s="13">
        <v>67.239999999999995</v>
      </c>
      <c r="AL568" s="13">
        <v>21.25</v>
      </c>
      <c r="AN568" s="38"/>
    </row>
    <row r="569" spans="1:40" x14ac:dyDescent="0.25">
      <c r="A569" s="7">
        <v>2022</v>
      </c>
      <c r="B569" s="7">
        <v>0.6</v>
      </c>
      <c r="C569" s="8">
        <v>35.47</v>
      </c>
      <c r="D569" s="8">
        <v>64.47</v>
      </c>
      <c r="E569" s="8">
        <v>18.420000000000002</v>
      </c>
      <c r="F569" s="7">
        <v>0</v>
      </c>
      <c r="G569" s="7">
        <v>0</v>
      </c>
      <c r="H569" s="7">
        <v>0</v>
      </c>
      <c r="I569" s="7">
        <v>0</v>
      </c>
      <c r="J569" s="9">
        <f t="shared" si="8"/>
        <v>99.94</v>
      </c>
      <c r="K569" s="7">
        <v>2930222</v>
      </c>
      <c r="L569" s="7" t="s">
        <v>1623</v>
      </c>
      <c r="M569" s="7">
        <v>12824</v>
      </c>
      <c r="N569" s="7">
        <v>7032791</v>
      </c>
      <c r="O569" s="7" t="s">
        <v>284</v>
      </c>
      <c r="P569" s="7" t="s">
        <v>277</v>
      </c>
      <c r="Q569" s="7" t="s">
        <v>42</v>
      </c>
      <c r="R569" s="7" t="s">
        <v>139</v>
      </c>
      <c r="S569" s="30" t="s">
        <v>60</v>
      </c>
      <c r="T569" s="7">
        <v>3153</v>
      </c>
      <c r="U569" s="10">
        <v>45015</v>
      </c>
      <c r="V569" s="10">
        <v>44971</v>
      </c>
      <c r="W569" s="7" t="s">
        <v>452</v>
      </c>
      <c r="X569" s="7" t="s">
        <v>74</v>
      </c>
      <c r="Y569" s="7" t="s">
        <v>75</v>
      </c>
      <c r="Z569" s="10">
        <v>44567</v>
      </c>
      <c r="AA569" s="10">
        <v>44691</v>
      </c>
      <c r="AB569" s="7" t="s">
        <v>74</v>
      </c>
      <c r="AC569" s="7" t="s">
        <v>48</v>
      </c>
      <c r="AD569" s="7" t="s">
        <v>680</v>
      </c>
      <c r="AE569" s="7">
        <v>42</v>
      </c>
      <c r="AF569" s="7" t="s">
        <v>1624</v>
      </c>
      <c r="AG569" s="7" t="s">
        <v>51</v>
      </c>
      <c r="AH569" s="11">
        <v>1</v>
      </c>
      <c r="AI569" s="12">
        <v>1</v>
      </c>
      <c r="AJ569" s="13">
        <v>64.89</v>
      </c>
      <c r="AK569" s="13">
        <v>75.88</v>
      </c>
      <c r="AL569" s="13">
        <v>29.89</v>
      </c>
      <c r="AN569" s="38"/>
    </row>
    <row r="570" spans="1:40" x14ac:dyDescent="0.25">
      <c r="A570" s="7">
        <v>2020</v>
      </c>
      <c r="B570" s="7">
        <v>0.7</v>
      </c>
      <c r="C570" s="8">
        <v>35.47</v>
      </c>
      <c r="D570" s="8">
        <v>64.47</v>
      </c>
      <c r="E570" s="8">
        <v>18.420000000000002</v>
      </c>
      <c r="F570" s="7">
        <v>0</v>
      </c>
      <c r="G570" s="7">
        <v>0</v>
      </c>
      <c r="H570" s="7">
        <v>0</v>
      </c>
      <c r="I570" s="7">
        <v>0</v>
      </c>
      <c r="J570" s="9">
        <f t="shared" si="8"/>
        <v>99.94</v>
      </c>
      <c r="K570" s="7">
        <v>11181395</v>
      </c>
      <c r="L570" s="7" t="s">
        <v>359</v>
      </c>
      <c r="M570" s="7">
        <v>7792</v>
      </c>
      <c r="N570" s="7" t="s">
        <v>360</v>
      </c>
      <c r="O570" s="7" t="s">
        <v>288</v>
      </c>
      <c r="P570" s="7" t="s">
        <v>41</v>
      </c>
      <c r="Q570" s="7" t="s">
        <v>42</v>
      </c>
      <c r="R570" s="7" t="s">
        <v>278</v>
      </c>
      <c r="S570" s="30" t="s">
        <v>44</v>
      </c>
      <c r="T570" s="7">
        <v>3153</v>
      </c>
      <c r="U570" s="10">
        <v>45043</v>
      </c>
      <c r="V570" s="10">
        <v>45038</v>
      </c>
      <c r="W570" s="7" t="s">
        <v>361</v>
      </c>
      <c r="X570" s="7" t="s">
        <v>74</v>
      </c>
      <c r="Y570" s="7" t="s">
        <v>75</v>
      </c>
      <c r="Z570" s="10">
        <v>44166</v>
      </c>
      <c r="AA570" s="10">
        <v>44263</v>
      </c>
      <c r="AB570" s="7" t="s">
        <v>74</v>
      </c>
      <c r="AC570" s="7" t="s">
        <v>48</v>
      </c>
      <c r="AD570" s="7" t="s">
        <v>362</v>
      </c>
      <c r="AE570" s="7">
        <v>42</v>
      </c>
      <c r="AF570" s="7" t="s">
        <v>363</v>
      </c>
      <c r="AG570" s="7" t="s">
        <v>51</v>
      </c>
      <c r="AH570" s="11" t="s">
        <v>52</v>
      </c>
      <c r="AI570" s="12">
        <v>1</v>
      </c>
      <c r="AJ570" s="13">
        <v>157.57</v>
      </c>
      <c r="AK570" s="13">
        <v>102.79</v>
      </c>
      <c r="AL570" s="13">
        <v>56.8</v>
      </c>
    </row>
    <row r="571" spans="1:40" s="26" customFormat="1" x14ac:dyDescent="0.25">
      <c r="A571" s="19">
        <v>2022</v>
      </c>
      <c r="B571" s="19">
        <v>0.4</v>
      </c>
      <c r="C571" s="20">
        <v>35.47</v>
      </c>
      <c r="D571" s="20">
        <v>64.47</v>
      </c>
      <c r="E571" s="20">
        <v>18.420000000000002</v>
      </c>
      <c r="F571" s="19">
        <v>0</v>
      </c>
      <c r="G571" s="19">
        <v>0</v>
      </c>
      <c r="H571" s="19">
        <v>0</v>
      </c>
      <c r="I571" s="19">
        <v>0</v>
      </c>
      <c r="J571" s="21">
        <f t="shared" si="8"/>
        <v>99.94</v>
      </c>
      <c r="K571" s="19">
        <v>2676112</v>
      </c>
      <c r="L571" s="19" t="s">
        <v>2504</v>
      </c>
      <c r="M571" s="19">
        <v>2530</v>
      </c>
      <c r="N571" s="19" t="s">
        <v>2505</v>
      </c>
      <c r="O571" s="19" t="s">
        <v>288</v>
      </c>
      <c r="P571" s="19" t="s">
        <v>41</v>
      </c>
      <c r="Q571" s="19" t="s">
        <v>42</v>
      </c>
      <c r="R571" s="19" t="s">
        <v>278</v>
      </c>
      <c r="S571" s="31" t="s">
        <v>845</v>
      </c>
      <c r="T571" s="19">
        <v>3129</v>
      </c>
      <c r="U571" s="22">
        <v>44992</v>
      </c>
      <c r="V571" s="22">
        <v>44981</v>
      </c>
      <c r="W571" s="19" t="s">
        <v>248</v>
      </c>
      <c r="X571" s="19" t="s">
        <v>74</v>
      </c>
      <c r="Y571" s="19" t="s">
        <v>75</v>
      </c>
      <c r="Z571" s="22">
        <v>44866</v>
      </c>
      <c r="AA571" s="22">
        <v>44894</v>
      </c>
      <c r="AB571" s="19" t="s">
        <v>74</v>
      </c>
      <c r="AC571" s="19" t="s">
        <v>48</v>
      </c>
      <c r="AD571" s="19" t="s">
        <v>2506</v>
      </c>
      <c r="AE571" s="19">
        <v>42</v>
      </c>
      <c r="AF571" s="19" t="s">
        <v>2507</v>
      </c>
      <c r="AG571" s="19" t="s">
        <v>51</v>
      </c>
      <c r="AH571" s="23">
        <v>1</v>
      </c>
      <c r="AI571" s="24">
        <v>1</v>
      </c>
      <c r="AJ571" s="25">
        <v>44.99</v>
      </c>
      <c r="AK571" s="25">
        <v>64.39</v>
      </c>
      <c r="AL571" s="25">
        <v>18.399999999999999</v>
      </c>
      <c r="AM571" s="33" t="s">
        <v>2636</v>
      </c>
      <c r="AN571" s="27" t="s">
        <v>2638</v>
      </c>
    </row>
    <row r="572" spans="1:40" x14ac:dyDescent="0.25">
      <c r="A572" s="7">
        <v>2022</v>
      </c>
      <c r="B572" s="7">
        <v>0.4</v>
      </c>
      <c r="C572" s="8">
        <v>35.47</v>
      </c>
      <c r="D572" s="8">
        <v>64.47</v>
      </c>
      <c r="E572" s="8">
        <v>18.420000000000002</v>
      </c>
      <c r="F572" s="7">
        <v>0</v>
      </c>
      <c r="G572" s="7">
        <v>0</v>
      </c>
      <c r="H572" s="7">
        <v>0</v>
      </c>
      <c r="I572" s="7">
        <v>0</v>
      </c>
      <c r="J572" s="9">
        <f t="shared" si="8"/>
        <v>99.94</v>
      </c>
      <c r="K572" s="7">
        <v>3179554</v>
      </c>
      <c r="L572" s="7" t="s">
        <v>2100</v>
      </c>
      <c r="M572" s="7">
        <v>998</v>
      </c>
      <c r="N572" s="7">
        <v>20594801</v>
      </c>
      <c r="O572" s="7" t="s">
        <v>284</v>
      </c>
      <c r="P572" s="7" t="s">
        <v>277</v>
      </c>
      <c r="Q572" s="7" t="s">
        <v>42</v>
      </c>
      <c r="R572" s="7" t="s">
        <v>139</v>
      </c>
      <c r="S572" s="30" t="s">
        <v>60</v>
      </c>
      <c r="T572" s="7">
        <v>3108</v>
      </c>
      <c r="U572" s="10">
        <v>45042</v>
      </c>
      <c r="V572" s="10">
        <v>45042</v>
      </c>
      <c r="W572" s="7" t="s">
        <v>461</v>
      </c>
      <c r="X572" s="7" t="s">
        <v>74</v>
      </c>
      <c r="Y572" s="7" t="s">
        <v>75</v>
      </c>
      <c r="Z572" s="10">
        <v>44891</v>
      </c>
      <c r="AA572" s="10">
        <v>44923</v>
      </c>
      <c r="AB572" s="7" t="s">
        <v>74</v>
      </c>
      <c r="AC572" s="7" t="s">
        <v>48</v>
      </c>
      <c r="AD572" s="7" t="s">
        <v>2101</v>
      </c>
      <c r="AE572" s="7">
        <v>42</v>
      </c>
      <c r="AF572" s="7" t="s">
        <v>2102</v>
      </c>
      <c r="AG572" s="7" t="s">
        <v>51</v>
      </c>
      <c r="AH572" s="11">
        <v>1</v>
      </c>
      <c r="AI572" s="12">
        <v>1</v>
      </c>
      <c r="AJ572" s="13">
        <v>67.08</v>
      </c>
      <c r="AK572" s="13">
        <v>78.64</v>
      </c>
      <c r="AL572" s="13">
        <v>32.65</v>
      </c>
      <c r="AN572" s="38"/>
    </row>
    <row r="573" spans="1:40" x14ac:dyDescent="0.25">
      <c r="A573" s="7">
        <v>2022</v>
      </c>
      <c r="B573" s="7">
        <v>0.4</v>
      </c>
      <c r="C573" s="8">
        <v>35.47</v>
      </c>
      <c r="D573" s="8">
        <v>64.47</v>
      </c>
      <c r="E573" s="8">
        <v>18.420000000000002</v>
      </c>
      <c r="F573" s="7">
        <v>5.6703927761999999</v>
      </c>
      <c r="G573" s="7">
        <v>0</v>
      </c>
      <c r="H573" s="7">
        <v>0</v>
      </c>
      <c r="I573" s="7">
        <v>0</v>
      </c>
      <c r="J573" s="9">
        <f t="shared" si="8"/>
        <v>99.94</v>
      </c>
      <c r="K573" s="7">
        <v>2547700</v>
      </c>
      <c r="L573" s="7" t="s">
        <v>2449</v>
      </c>
      <c r="M573" s="7" t="s">
        <v>2450</v>
      </c>
      <c r="N573" s="7">
        <v>56647905</v>
      </c>
      <c r="O573" s="7" t="s">
        <v>2451</v>
      </c>
      <c r="P573" s="7" t="s">
        <v>918</v>
      </c>
      <c r="Q573" s="7">
        <v>1700</v>
      </c>
      <c r="R573" s="7" t="s">
        <v>278</v>
      </c>
      <c r="S573" s="30" t="s">
        <v>60</v>
      </c>
      <c r="T573" s="7">
        <v>3106</v>
      </c>
      <c r="U573" s="10">
        <v>44980</v>
      </c>
      <c r="V573" s="10">
        <v>44978</v>
      </c>
      <c r="W573" s="7" t="s">
        <v>123</v>
      </c>
      <c r="X573" s="7" t="s">
        <v>124</v>
      </c>
      <c r="Y573" s="7" t="s">
        <v>75</v>
      </c>
      <c r="Z573" s="10">
        <v>44700</v>
      </c>
      <c r="AA573" s="10">
        <v>44804</v>
      </c>
      <c r="AB573" s="7" t="s">
        <v>124</v>
      </c>
      <c r="AC573" s="7" t="s">
        <v>125</v>
      </c>
      <c r="AD573" s="7" t="s">
        <v>2452</v>
      </c>
      <c r="AE573" s="7">
        <v>1</v>
      </c>
      <c r="AF573" s="7" t="s">
        <v>2453</v>
      </c>
      <c r="AG573" s="7" t="s">
        <v>51</v>
      </c>
      <c r="AH573" s="11">
        <v>1</v>
      </c>
      <c r="AI573" s="12">
        <v>1</v>
      </c>
      <c r="AJ573" s="13">
        <v>33.289708330800003</v>
      </c>
      <c r="AK573" s="13">
        <v>10.3562893638</v>
      </c>
      <c r="AL573" s="13">
        <v>2.9611203192</v>
      </c>
      <c r="AN573" s="38"/>
    </row>
    <row r="574" spans="1:40" x14ac:dyDescent="0.25">
      <c r="A574" s="7">
        <v>2022</v>
      </c>
      <c r="B574" s="7">
        <v>0.4</v>
      </c>
      <c r="C574" s="8">
        <v>35.47</v>
      </c>
      <c r="D574" s="8">
        <v>64.47</v>
      </c>
      <c r="E574" s="8">
        <v>18.420000000000002</v>
      </c>
      <c r="F574" s="7">
        <v>12.6229201236</v>
      </c>
      <c r="G574" s="7">
        <v>0</v>
      </c>
      <c r="H574" s="7">
        <v>0</v>
      </c>
      <c r="I574" s="7">
        <v>0</v>
      </c>
      <c r="J574" s="9">
        <f t="shared" si="8"/>
        <v>99.94</v>
      </c>
      <c r="K574" s="7">
        <v>2481060</v>
      </c>
      <c r="L574" s="7" t="s">
        <v>1983</v>
      </c>
      <c r="M574" s="7" t="s">
        <v>1984</v>
      </c>
      <c r="N574" s="7">
        <v>13086704</v>
      </c>
      <c r="O574" s="7" t="s">
        <v>385</v>
      </c>
      <c r="P574" s="7" t="s">
        <v>277</v>
      </c>
      <c r="Q574" s="7" t="s">
        <v>42</v>
      </c>
      <c r="R574" s="7" t="s">
        <v>139</v>
      </c>
      <c r="S574" s="30" t="s">
        <v>60</v>
      </c>
      <c r="T574" s="7">
        <v>3055</v>
      </c>
      <c r="U574" s="10">
        <v>44973</v>
      </c>
      <c r="V574" s="10">
        <v>44973</v>
      </c>
      <c r="W574" s="7" t="s">
        <v>318</v>
      </c>
      <c r="X574" s="7" t="s">
        <v>124</v>
      </c>
      <c r="Y574" s="7" t="s">
        <v>75</v>
      </c>
      <c r="Z574" s="10">
        <v>44771</v>
      </c>
      <c r="AA574" s="10">
        <v>44804</v>
      </c>
      <c r="AB574" s="7" t="s">
        <v>124</v>
      </c>
      <c r="AC574" s="7" t="s">
        <v>48</v>
      </c>
      <c r="AD574" s="7" t="s">
        <v>1985</v>
      </c>
      <c r="AE574" s="7">
        <v>42</v>
      </c>
      <c r="AF574" s="7" t="s">
        <v>1986</v>
      </c>
      <c r="AG574" s="7" t="s">
        <v>51</v>
      </c>
      <c r="AH574" s="11">
        <v>1</v>
      </c>
      <c r="AI574" s="12">
        <v>1</v>
      </c>
      <c r="AJ574" s="13">
        <v>34.098674191199997</v>
      </c>
      <c r="AK574" s="13">
        <v>50.216937371999997</v>
      </c>
      <c r="AL574" s="13">
        <v>14.347696392</v>
      </c>
      <c r="AN574" s="38"/>
    </row>
    <row r="575" spans="1:40" x14ac:dyDescent="0.25">
      <c r="A575" s="7">
        <v>2022</v>
      </c>
      <c r="B575" s="7">
        <v>0.7</v>
      </c>
      <c r="C575" s="8">
        <v>35.47</v>
      </c>
      <c r="D575" s="8">
        <v>64.47</v>
      </c>
      <c r="E575" s="8">
        <v>18.420000000000002</v>
      </c>
      <c r="F575" s="7">
        <v>0</v>
      </c>
      <c r="G575" s="7">
        <v>0</v>
      </c>
      <c r="H575" s="7">
        <v>0</v>
      </c>
      <c r="I575" s="7">
        <v>0</v>
      </c>
      <c r="J575" s="9">
        <f t="shared" si="8"/>
        <v>99.94</v>
      </c>
      <c r="K575" s="7">
        <v>2974716</v>
      </c>
      <c r="L575" s="7" t="s">
        <v>1918</v>
      </c>
      <c r="M575" s="7">
        <v>6731</v>
      </c>
      <c r="N575" s="7">
        <v>39619701</v>
      </c>
      <c r="O575" s="7" t="s">
        <v>288</v>
      </c>
      <c r="P575" s="7" t="s">
        <v>41</v>
      </c>
      <c r="Q575" s="7" t="s">
        <v>42</v>
      </c>
      <c r="R575" s="7" t="s">
        <v>278</v>
      </c>
      <c r="S575" s="30" t="s">
        <v>44</v>
      </c>
      <c r="T575" s="7">
        <v>3023</v>
      </c>
      <c r="U575" s="10">
        <v>45020</v>
      </c>
      <c r="V575" s="10">
        <v>45019</v>
      </c>
      <c r="W575" s="7" t="s">
        <v>130</v>
      </c>
      <c r="X575" s="7" t="s">
        <v>74</v>
      </c>
      <c r="Y575" s="7" t="s">
        <v>75</v>
      </c>
      <c r="Z575" s="10">
        <v>44769</v>
      </c>
      <c r="AA575" s="10">
        <v>44802</v>
      </c>
      <c r="AB575" s="7" t="s">
        <v>74</v>
      </c>
      <c r="AC575" s="7" t="s">
        <v>48</v>
      </c>
      <c r="AD575" s="7" t="s">
        <v>1919</v>
      </c>
      <c r="AE575" s="7">
        <v>42</v>
      </c>
      <c r="AF575" s="7" t="s">
        <v>1920</v>
      </c>
      <c r="AG575" s="7" t="s">
        <v>51</v>
      </c>
      <c r="AH575" s="11">
        <v>1</v>
      </c>
      <c r="AI575" s="12">
        <v>1</v>
      </c>
      <c r="AJ575" s="13">
        <v>101.12</v>
      </c>
      <c r="AK575" s="13">
        <v>114.52</v>
      </c>
      <c r="AL575" s="13">
        <v>68.53</v>
      </c>
    </row>
    <row r="576" spans="1:40" x14ac:dyDescent="0.25">
      <c r="A576" s="7">
        <v>2022</v>
      </c>
      <c r="B576" s="7">
        <v>1</v>
      </c>
      <c r="C576" s="8">
        <v>35.47</v>
      </c>
      <c r="D576" s="8">
        <v>64.47</v>
      </c>
      <c r="E576" s="8">
        <v>18.420000000000002</v>
      </c>
      <c r="F576" s="7">
        <v>0</v>
      </c>
      <c r="G576" s="7">
        <v>0</v>
      </c>
      <c r="H576" s="7">
        <v>0</v>
      </c>
      <c r="I576" s="7">
        <v>0</v>
      </c>
      <c r="J576" s="9">
        <f t="shared" si="8"/>
        <v>99.94</v>
      </c>
      <c r="K576" s="7">
        <v>2451826</v>
      </c>
      <c r="L576" s="7" t="s">
        <v>2175</v>
      </c>
      <c r="M576" s="7">
        <v>3177</v>
      </c>
      <c r="N576" s="7" t="s">
        <v>2176</v>
      </c>
      <c r="O576" s="7" t="s">
        <v>284</v>
      </c>
      <c r="P576" s="7" t="s">
        <v>277</v>
      </c>
      <c r="Q576" s="7" t="s">
        <v>42</v>
      </c>
      <c r="R576" s="7" t="s">
        <v>139</v>
      </c>
      <c r="S576" s="30" t="s">
        <v>60</v>
      </c>
      <c r="T576" s="7">
        <v>2976</v>
      </c>
      <c r="U576" s="10">
        <v>44971</v>
      </c>
      <c r="V576" s="10">
        <v>44970</v>
      </c>
      <c r="W576" s="7" t="s">
        <v>1793</v>
      </c>
      <c r="X576" s="7" t="s">
        <v>74</v>
      </c>
      <c r="Y576" s="7" t="s">
        <v>75</v>
      </c>
      <c r="Z576" s="10">
        <v>44832</v>
      </c>
      <c r="AA576" s="10">
        <v>44862</v>
      </c>
      <c r="AB576" s="7" t="s">
        <v>74</v>
      </c>
      <c r="AC576" s="7" t="s">
        <v>48</v>
      </c>
      <c r="AD576" s="7" t="s">
        <v>2177</v>
      </c>
      <c r="AE576" s="7">
        <v>42</v>
      </c>
      <c r="AF576" s="7" t="s">
        <v>2178</v>
      </c>
      <c r="AG576" s="7" t="s">
        <v>51</v>
      </c>
      <c r="AH576" s="11">
        <v>1</v>
      </c>
      <c r="AI576" s="12">
        <v>1</v>
      </c>
      <c r="AJ576" s="13">
        <v>141.26</v>
      </c>
      <c r="AK576" s="13">
        <v>78.27</v>
      </c>
      <c r="AL576" s="13">
        <v>32.28</v>
      </c>
      <c r="AN576" s="38"/>
    </row>
    <row r="577" spans="1:40" x14ac:dyDescent="0.25">
      <c r="A577" s="7">
        <v>2022</v>
      </c>
      <c r="B577" s="7">
        <v>0.5</v>
      </c>
      <c r="C577" s="8">
        <v>35.47</v>
      </c>
      <c r="D577" s="8">
        <v>64.47</v>
      </c>
      <c r="E577" s="8">
        <v>18.420000000000002</v>
      </c>
      <c r="F577" s="7">
        <v>0</v>
      </c>
      <c r="G577" s="7">
        <v>0</v>
      </c>
      <c r="H577" s="7">
        <v>0</v>
      </c>
      <c r="I577" s="7">
        <v>0</v>
      </c>
      <c r="J577" s="9">
        <f t="shared" si="8"/>
        <v>99.94</v>
      </c>
      <c r="K577" s="7">
        <v>2392593</v>
      </c>
      <c r="L577" s="7" t="s">
        <v>1605</v>
      </c>
      <c r="M577" s="7">
        <v>2676</v>
      </c>
      <c r="N577" s="7" t="s">
        <v>1606</v>
      </c>
      <c r="O577" s="7" t="s">
        <v>288</v>
      </c>
      <c r="P577" s="7" t="s">
        <v>41</v>
      </c>
      <c r="Q577" s="7" t="s">
        <v>42</v>
      </c>
      <c r="R577" s="7" t="s">
        <v>278</v>
      </c>
      <c r="S577" s="30" t="s">
        <v>44</v>
      </c>
      <c r="T577" s="7">
        <v>2770</v>
      </c>
      <c r="U577" s="10">
        <v>44965</v>
      </c>
      <c r="V577" s="10">
        <v>44964</v>
      </c>
      <c r="W577" s="7" t="s">
        <v>289</v>
      </c>
      <c r="X577" s="7" t="s">
        <v>74</v>
      </c>
      <c r="Y577" s="7" t="s">
        <v>75</v>
      </c>
      <c r="Z577" s="10">
        <v>44599</v>
      </c>
      <c r="AA577" s="10">
        <v>44615</v>
      </c>
      <c r="AB577" s="7" t="s">
        <v>74</v>
      </c>
      <c r="AC577" s="7" t="s">
        <v>48</v>
      </c>
      <c r="AD577" s="7" t="s">
        <v>1284</v>
      </c>
      <c r="AE577" s="7">
        <v>42</v>
      </c>
      <c r="AF577" s="7" t="s">
        <v>1607</v>
      </c>
      <c r="AG577" s="7" t="s">
        <v>51</v>
      </c>
      <c r="AH577" s="11">
        <v>1</v>
      </c>
      <c r="AI577" s="12">
        <v>1</v>
      </c>
      <c r="AJ577" s="13">
        <v>66.900000000000006</v>
      </c>
      <c r="AK577" s="13">
        <v>91.01</v>
      </c>
      <c r="AL577" s="13">
        <v>45.02</v>
      </c>
    </row>
    <row r="578" spans="1:40" s="26" customFormat="1" ht="90" x14ac:dyDescent="0.25">
      <c r="A578" s="19">
        <v>2022</v>
      </c>
      <c r="B578" s="19">
        <v>4.2</v>
      </c>
      <c r="C578" s="20">
        <v>141.88</v>
      </c>
      <c r="D578" s="20">
        <v>257.88</v>
      </c>
      <c r="E578" s="20">
        <v>73.680000000000007</v>
      </c>
      <c r="F578" s="19">
        <v>87.1775190882</v>
      </c>
      <c r="G578" s="19">
        <v>0</v>
      </c>
      <c r="H578" s="19">
        <v>0</v>
      </c>
      <c r="I578" s="19">
        <v>0</v>
      </c>
      <c r="J578" s="20">
        <f t="shared" ref="J578:J641" si="9">SUM(C578+D578)</f>
        <v>399.76</v>
      </c>
      <c r="K578" s="19">
        <v>2504746</v>
      </c>
      <c r="L578" s="19" t="s">
        <v>1995</v>
      </c>
      <c r="M578" s="19" t="s">
        <v>1715</v>
      </c>
      <c r="N578" s="19">
        <v>35397001</v>
      </c>
      <c r="O578" s="19" t="s">
        <v>230</v>
      </c>
      <c r="P578" s="19" t="s">
        <v>870</v>
      </c>
      <c r="Q578" s="19">
        <v>15607</v>
      </c>
      <c r="R578" s="19" t="s">
        <v>1996</v>
      </c>
      <c r="S578" s="31" t="s">
        <v>94</v>
      </c>
      <c r="T578" s="19">
        <v>2732</v>
      </c>
      <c r="U578" s="22">
        <v>44977</v>
      </c>
      <c r="V578" s="22">
        <v>44942</v>
      </c>
      <c r="W578" s="19" t="s">
        <v>123</v>
      </c>
      <c r="X578" s="19" t="s">
        <v>124</v>
      </c>
      <c r="Y578" s="19" t="s">
        <v>75</v>
      </c>
      <c r="Z578" s="22">
        <v>44804</v>
      </c>
      <c r="AA578" s="22">
        <v>44839</v>
      </c>
      <c r="AB578" s="19" t="s">
        <v>124</v>
      </c>
      <c r="AC578" s="19" t="s">
        <v>48</v>
      </c>
      <c r="AD578" s="19" t="s">
        <v>1997</v>
      </c>
      <c r="AE578" s="19">
        <v>42</v>
      </c>
      <c r="AF578" s="19" t="s">
        <v>1998</v>
      </c>
      <c r="AG578" s="19" t="s">
        <v>51</v>
      </c>
      <c r="AH578" s="23">
        <v>1</v>
      </c>
      <c r="AI578" s="24">
        <v>4</v>
      </c>
      <c r="AJ578" s="25">
        <v>419.57853842520001</v>
      </c>
      <c r="AK578" s="25">
        <v>251.00836932600001</v>
      </c>
      <c r="AL578" s="25">
        <v>71.715586699799999</v>
      </c>
      <c r="AM578" s="33" t="s">
        <v>2636</v>
      </c>
      <c r="AN578" s="38" t="s">
        <v>2645</v>
      </c>
    </row>
    <row r="579" spans="1:40" x14ac:dyDescent="0.25">
      <c r="A579" s="7">
        <v>2022</v>
      </c>
      <c r="B579" s="7">
        <v>0.8</v>
      </c>
      <c r="C579" s="8">
        <v>70.94</v>
      </c>
      <c r="D579" s="8">
        <v>128.94</v>
      </c>
      <c r="E579" s="8">
        <v>36.840000000000003</v>
      </c>
      <c r="F579" s="7">
        <v>0</v>
      </c>
      <c r="G579" s="7">
        <v>0</v>
      </c>
      <c r="H579" s="7">
        <v>0</v>
      </c>
      <c r="I579" s="7">
        <v>0</v>
      </c>
      <c r="J579" s="9">
        <f t="shared" si="9"/>
        <v>199.88</v>
      </c>
      <c r="K579" s="7">
        <v>2879786</v>
      </c>
      <c r="L579" s="7" t="s">
        <v>1803</v>
      </c>
      <c r="M579" s="7">
        <v>89</v>
      </c>
      <c r="N579" s="7" t="s">
        <v>1804</v>
      </c>
      <c r="O579" s="7" t="s">
        <v>284</v>
      </c>
      <c r="P579" s="7" t="s">
        <v>277</v>
      </c>
      <c r="Q579" s="7" t="s">
        <v>42</v>
      </c>
      <c r="R579" s="7" t="s">
        <v>139</v>
      </c>
      <c r="S579" s="30" t="s">
        <v>60</v>
      </c>
      <c r="T579" s="7">
        <v>2698</v>
      </c>
      <c r="U579" s="10">
        <v>45012</v>
      </c>
      <c r="V579" s="10">
        <v>45009</v>
      </c>
      <c r="W579" s="7" t="s">
        <v>201</v>
      </c>
      <c r="X579" s="7" t="s">
        <v>74</v>
      </c>
      <c r="Y579" s="7" t="s">
        <v>75</v>
      </c>
      <c r="Z579" s="10">
        <v>44830</v>
      </c>
      <c r="AA579" s="10">
        <v>44860</v>
      </c>
      <c r="AB579" s="7" t="s">
        <v>74</v>
      </c>
      <c r="AC579" s="7" t="s">
        <v>48</v>
      </c>
      <c r="AD579" s="7" t="s">
        <v>1805</v>
      </c>
      <c r="AE579" s="7">
        <v>42</v>
      </c>
      <c r="AF579" s="7" t="s">
        <v>1806</v>
      </c>
      <c r="AG579" s="7" t="s">
        <v>51</v>
      </c>
      <c r="AH579" s="11">
        <v>1</v>
      </c>
      <c r="AI579" s="12">
        <v>2</v>
      </c>
      <c r="AJ579" s="13">
        <v>110.75</v>
      </c>
      <c r="AK579" s="13">
        <v>164.09</v>
      </c>
      <c r="AL579" s="13">
        <v>72.11</v>
      </c>
      <c r="AN579" s="38"/>
    </row>
    <row r="580" spans="1:40" x14ac:dyDescent="0.25">
      <c r="A580" s="7">
        <v>2022</v>
      </c>
      <c r="B580" s="7">
        <v>0.4</v>
      </c>
      <c r="C580" s="8">
        <v>35.47</v>
      </c>
      <c r="D580" s="8">
        <v>64.47</v>
      </c>
      <c r="E580" s="8">
        <v>18.420000000000002</v>
      </c>
      <c r="F580" s="7">
        <v>0</v>
      </c>
      <c r="G580" s="7">
        <v>0</v>
      </c>
      <c r="H580" s="7">
        <v>0</v>
      </c>
      <c r="I580" s="7">
        <v>0</v>
      </c>
      <c r="J580" s="9">
        <f t="shared" si="9"/>
        <v>99.94</v>
      </c>
      <c r="K580" s="7">
        <v>2798857</v>
      </c>
      <c r="L580" s="7" t="s">
        <v>2538</v>
      </c>
      <c r="M580" s="7">
        <v>7785</v>
      </c>
      <c r="N580" s="7" t="s">
        <v>2539</v>
      </c>
      <c r="O580" s="7" t="s">
        <v>284</v>
      </c>
      <c r="P580" s="7" t="s">
        <v>277</v>
      </c>
      <c r="Q580" s="7" t="s">
        <v>42</v>
      </c>
      <c r="R580" s="7" t="s">
        <v>139</v>
      </c>
      <c r="S580" s="30" t="s">
        <v>60</v>
      </c>
      <c r="T580" s="7">
        <v>2609</v>
      </c>
      <c r="U580" s="10">
        <v>45002</v>
      </c>
      <c r="V580" s="10">
        <v>45000</v>
      </c>
      <c r="W580" s="7" t="s">
        <v>130</v>
      </c>
      <c r="X580" s="7" t="s">
        <v>74</v>
      </c>
      <c r="Y580" s="7" t="s">
        <v>75</v>
      </c>
      <c r="Z580" s="10">
        <v>44872</v>
      </c>
      <c r="AA580" s="10">
        <v>44909</v>
      </c>
      <c r="AB580" s="7" t="s">
        <v>74</v>
      </c>
      <c r="AC580" s="7" t="s">
        <v>48</v>
      </c>
      <c r="AD580" s="7" t="s">
        <v>2540</v>
      </c>
      <c r="AE580" s="7">
        <v>42</v>
      </c>
      <c r="AF580" s="7" t="s">
        <v>2541</v>
      </c>
      <c r="AG580" s="7" t="s">
        <v>51</v>
      </c>
      <c r="AH580" s="11">
        <v>1</v>
      </c>
      <c r="AI580" s="12">
        <v>1</v>
      </c>
      <c r="AJ580" s="13">
        <v>62.05</v>
      </c>
      <c r="AK580" s="13">
        <v>92.72</v>
      </c>
      <c r="AL580" s="13">
        <v>46.73</v>
      </c>
      <c r="AN580" s="38"/>
    </row>
    <row r="581" spans="1:40" x14ac:dyDescent="0.25">
      <c r="A581" s="7">
        <v>2022</v>
      </c>
      <c r="B581" s="7">
        <v>0.4</v>
      </c>
      <c r="C581" s="8">
        <v>35.47</v>
      </c>
      <c r="D581" s="8">
        <v>64.47</v>
      </c>
      <c r="E581" s="8">
        <v>18.420000000000002</v>
      </c>
      <c r="F581" s="7">
        <v>0</v>
      </c>
      <c r="G581" s="7">
        <v>0</v>
      </c>
      <c r="H581" s="7">
        <v>0</v>
      </c>
      <c r="I581" s="7">
        <v>0</v>
      </c>
      <c r="J581" s="9">
        <f t="shared" si="9"/>
        <v>99.94</v>
      </c>
      <c r="K581" s="7">
        <v>2507795</v>
      </c>
      <c r="L581" s="7" t="s">
        <v>2382</v>
      </c>
      <c r="M581" s="7">
        <v>4808</v>
      </c>
      <c r="N581" s="7" t="s">
        <v>2383</v>
      </c>
      <c r="O581" s="7" t="s">
        <v>284</v>
      </c>
      <c r="P581" s="7" t="s">
        <v>277</v>
      </c>
      <c r="Q581" s="7" t="s">
        <v>42</v>
      </c>
      <c r="R581" s="7" t="s">
        <v>139</v>
      </c>
      <c r="S581" s="30" t="s">
        <v>60</v>
      </c>
      <c r="T581" s="7">
        <v>2606</v>
      </c>
      <c r="U581" s="10">
        <v>44977</v>
      </c>
      <c r="V581" s="10">
        <v>44977</v>
      </c>
      <c r="W581" s="7" t="s">
        <v>130</v>
      </c>
      <c r="X581" s="7" t="s">
        <v>74</v>
      </c>
      <c r="Y581" s="7" t="s">
        <v>75</v>
      </c>
      <c r="Z581" s="10">
        <v>44764</v>
      </c>
      <c r="AA581" s="10">
        <v>44887</v>
      </c>
      <c r="AB581" s="7" t="s">
        <v>74</v>
      </c>
      <c r="AC581" s="7" t="s">
        <v>48</v>
      </c>
      <c r="AD581" s="7" t="s">
        <v>521</v>
      </c>
      <c r="AE581" s="7">
        <v>42</v>
      </c>
      <c r="AF581" s="7" t="s">
        <v>2384</v>
      </c>
      <c r="AG581" s="7" t="s">
        <v>51</v>
      </c>
      <c r="AH581" s="11">
        <v>1</v>
      </c>
      <c r="AI581" s="12">
        <v>1</v>
      </c>
      <c r="AJ581" s="13">
        <v>61.96</v>
      </c>
      <c r="AK581" s="13">
        <v>89.73</v>
      </c>
      <c r="AL581" s="13">
        <v>43.74</v>
      </c>
      <c r="AN581" s="38"/>
    </row>
    <row r="582" spans="1:40" s="26" customFormat="1" x14ac:dyDescent="0.25">
      <c r="A582" s="19">
        <v>2022</v>
      </c>
      <c r="B582" s="19">
        <v>0.4</v>
      </c>
      <c r="C582" s="20">
        <v>35.47</v>
      </c>
      <c r="D582" s="20">
        <v>64.47</v>
      </c>
      <c r="E582" s="20">
        <v>18.420000000000002</v>
      </c>
      <c r="F582" s="19">
        <v>0</v>
      </c>
      <c r="G582" s="19">
        <v>0</v>
      </c>
      <c r="H582" s="19">
        <v>0</v>
      </c>
      <c r="I582" s="19">
        <v>0</v>
      </c>
      <c r="J582" s="21">
        <f t="shared" si="9"/>
        <v>99.94</v>
      </c>
      <c r="K582" s="19">
        <v>2507401</v>
      </c>
      <c r="L582" s="19" t="s">
        <v>2542</v>
      </c>
      <c r="M582" s="19">
        <v>4240</v>
      </c>
      <c r="N582" s="19">
        <v>2964751</v>
      </c>
      <c r="O582" s="19" t="s">
        <v>288</v>
      </c>
      <c r="P582" s="19" t="s">
        <v>41</v>
      </c>
      <c r="Q582" s="19" t="s">
        <v>42</v>
      </c>
      <c r="R582" s="19" t="s">
        <v>278</v>
      </c>
      <c r="S582" s="31" t="s">
        <v>842</v>
      </c>
      <c r="T582" s="19">
        <v>2595</v>
      </c>
      <c r="U582" s="22">
        <v>44977</v>
      </c>
      <c r="V582" s="22">
        <v>44974</v>
      </c>
      <c r="W582" s="19" t="s">
        <v>184</v>
      </c>
      <c r="X582" s="19" t="s">
        <v>74</v>
      </c>
      <c r="Y582" s="19" t="s">
        <v>75</v>
      </c>
      <c r="Z582" s="22">
        <v>44792</v>
      </c>
      <c r="AA582" s="22">
        <v>44879</v>
      </c>
      <c r="AB582" s="19" t="s">
        <v>74</v>
      </c>
      <c r="AC582" s="19" t="s">
        <v>48</v>
      </c>
      <c r="AD582" s="19" t="s">
        <v>2543</v>
      </c>
      <c r="AE582" s="19">
        <v>42</v>
      </c>
      <c r="AF582" s="19" t="s">
        <v>2544</v>
      </c>
      <c r="AG582" s="19" t="s">
        <v>51</v>
      </c>
      <c r="AH582" s="23">
        <v>1</v>
      </c>
      <c r="AI582" s="24">
        <v>1</v>
      </c>
      <c r="AJ582" s="25">
        <v>84</v>
      </c>
      <c r="AK582" s="25">
        <v>85.54</v>
      </c>
      <c r="AL582" s="25">
        <v>39.549999999999997</v>
      </c>
      <c r="AM582" s="33" t="s">
        <v>2636</v>
      </c>
      <c r="AN582" s="27" t="s">
        <v>2640</v>
      </c>
    </row>
    <row r="583" spans="1:40" x14ac:dyDescent="0.25">
      <c r="A583" s="7">
        <v>2022</v>
      </c>
      <c r="B583" s="7">
        <v>0.4</v>
      </c>
      <c r="C583" s="8">
        <v>35.47</v>
      </c>
      <c r="D583" s="8">
        <v>64.47</v>
      </c>
      <c r="E583" s="8">
        <v>18.420000000000002</v>
      </c>
      <c r="F583" s="7">
        <v>0</v>
      </c>
      <c r="G583" s="7">
        <v>0</v>
      </c>
      <c r="H583" s="7">
        <v>0</v>
      </c>
      <c r="I583" s="7">
        <v>0</v>
      </c>
      <c r="J583" s="9">
        <f t="shared" si="9"/>
        <v>99.94</v>
      </c>
      <c r="K583" s="7">
        <v>2826588</v>
      </c>
      <c r="L583" s="7" t="s">
        <v>2084</v>
      </c>
      <c r="M583" s="7">
        <v>2158</v>
      </c>
      <c r="N583" s="7" t="s">
        <v>2085</v>
      </c>
      <c r="O583" s="7" t="s">
        <v>284</v>
      </c>
      <c r="P583" s="7" t="s">
        <v>277</v>
      </c>
      <c r="Q583" s="7" t="s">
        <v>42</v>
      </c>
      <c r="R583" s="7" t="s">
        <v>139</v>
      </c>
      <c r="S583" s="30" t="s">
        <v>60</v>
      </c>
      <c r="T583" s="7">
        <v>2532</v>
      </c>
      <c r="U583" s="10">
        <v>45006</v>
      </c>
      <c r="V583" s="10">
        <v>45005</v>
      </c>
      <c r="W583" s="7" t="s">
        <v>184</v>
      </c>
      <c r="X583" s="7" t="s">
        <v>74</v>
      </c>
      <c r="Y583" s="7" t="s">
        <v>75</v>
      </c>
      <c r="Z583" s="10">
        <v>44732</v>
      </c>
      <c r="AA583" s="10">
        <v>44782</v>
      </c>
      <c r="AB583" s="7" t="s">
        <v>74</v>
      </c>
      <c r="AC583" s="7" t="s">
        <v>48</v>
      </c>
      <c r="AD583" s="7" t="s">
        <v>2086</v>
      </c>
      <c r="AE583" s="7">
        <v>42</v>
      </c>
      <c r="AF583" s="7" t="s">
        <v>2087</v>
      </c>
      <c r="AG583" s="7" t="s">
        <v>51</v>
      </c>
      <c r="AH583" s="11">
        <v>1</v>
      </c>
      <c r="AI583" s="12">
        <v>1</v>
      </c>
      <c r="AJ583" s="13">
        <v>68.97</v>
      </c>
      <c r="AK583" s="13">
        <v>82.55</v>
      </c>
      <c r="AL583" s="13">
        <v>36.56</v>
      </c>
      <c r="AN583" s="38"/>
    </row>
    <row r="584" spans="1:40" x14ac:dyDescent="0.25">
      <c r="A584" s="7">
        <v>2022</v>
      </c>
      <c r="B584" s="7">
        <v>0.4</v>
      </c>
      <c r="C584" s="8">
        <v>35.47</v>
      </c>
      <c r="D584" s="8">
        <v>64.47</v>
      </c>
      <c r="E584" s="8">
        <v>18.420000000000002</v>
      </c>
      <c r="F584" s="7">
        <v>0</v>
      </c>
      <c r="G584" s="7">
        <v>0</v>
      </c>
      <c r="H584" s="7">
        <v>0</v>
      </c>
      <c r="I584" s="7">
        <v>0</v>
      </c>
      <c r="J584" s="9">
        <f t="shared" si="9"/>
        <v>99.94</v>
      </c>
      <c r="K584" s="7">
        <v>3081441</v>
      </c>
      <c r="L584" s="7" t="s">
        <v>1946</v>
      </c>
      <c r="M584" s="7">
        <v>39</v>
      </c>
      <c r="N584" s="7" t="s">
        <v>1947</v>
      </c>
      <c r="O584" s="7" t="s">
        <v>284</v>
      </c>
      <c r="P584" s="7" t="s">
        <v>277</v>
      </c>
      <c r="Q584" s="7" t="s">
        <v>42</v>
      </c>
      <c r="R584" s="7" t="s">
        <v>139</v>
      </c>
      <c r="S584" s="30" t="s">
        <v>60</v>
      </c>
      <c r="T584" s="7">
        <v>2476</v>
      </c>
      <c r="U584" s="10">
        <v>45033</v>
      </c>
      <c r="V584" s="10">
        <v>45023</v>
      </c>
      <c r="W584" s="7" t="s">
        <v>201</v>
      </c>
      <c r="X584" s="7" t="s">
        <v>74</v>
      </c>
      <c r="Y584" s="7" t="s">
        <v>75</v>
      </c>
      <c r="Z584" s="10">
        <v>44842</v>
      </c>
      <c r="AA584" s="10">
        <v>44876</v>
      </c>
      <c r="AB584" s="7" t="s">
        <v>74</v>
      </c>
      <c r="AC584" s="7" t="s">
        <v>48</v>
      </c>
      <c r="AD584" s="7" t="s">
        <v>1477</v>
      </c>
      <c r="AE584" s="7">
        <v>42</v>
      </c>
      <c r="AF584" s="7" t="s">
        <v>1948</v>
      </c>
      <c r="AG584" s="7" t="s">
        <v>51</v>
      </c>
      <c r="AH584" s="11">
        <v>1</v>
      </c>
      <c r="AI584" s="12">
        <v>1</v>
      </c>
      <c r="AJ584" s="13">
        <v>57.77</v>
      </c>
      <c r="AK584" s="13">
        <v>85.77</v>
      </c>
      <c r="AL584" s="13">
        <v>39.78</v>
      </c>
      <c r="AN584" s="38"/>
    </row>
    <row r="585" spans="1:40" x14ac:dyDescent="0.25">
      <c r="A585" s="7">
        <v>2022</v>
      </c>
      <c r="B585" s="7">
        <v>1.2</v>
      </c>
      <c r="C585" s="8">
        <v>70.94</v>
      </c>
      <c r="D585" s="8">
        <v>128.94</v>
      </c>
      <c r="E585" s="8">
        <v>36.840000000000003</v>
      </c>
      <c r="F585" s="7">
        <v>0</v>
      </c>
      <c r="G585" s="7">
        <v>0</v>
      </c>
      <c r="H585" s="7">
        <v>0</v>
      </c>
      <c r="I585" s="7">
        <v>0</v>
      </c>
      <c r="J585" s="9">
        <f t="shared" si="9"/>
        <v>199.88</v>
      </c>
      <c r="K585" s="7">
        <v>2603220</v>
      </c>
      <c r="L585" s="7" t="s">
        <v>1867</v>
      </c>
      <c r="M585" s="7">
        <v>1349</v>
      </c>
      <c r="N585" s="7">
        <v>6036244</v>
      </c>
      <c r="O585" s="7" t="s">
        <v>284</v>
      </c>
      <c r="P585" s="7" t="s">
        <v>277</v>
      </c>
      <c r="Q585" s="7" t="s">
        <v>42</v>
      </c>
      <c r="R585" s="7" t="s">
        <v>139</v>
      </c>
      <c r="S585" s="30" t="s">
        <v>60</v>
      </c>
      <c r="T585" s="7">
        <v>2448</v>
      </c>
      <c r="U585" s="10">
        <v>44985</v>
      </c>
      <c r="V585" s="10">
        <v>44980</v>
      </c>
      <c r="W585" s="7" t="s">
        <v>95</v>
      </c>
      <c r="X585" s="7" t="s">
        <v>74</v>
      </c>
      <c r="Y585" s="7" t="s">
        <v>75</v>
      </c>
      <c r="Z585" s="10">
        <v>44832</v>
      </c>
      <c r="AA585" s="10">
        <v>44882</v>
      </c>
      <c r="AB585" s="7" t="s">
        <v>74</v>
      </c>
      <c r="AC585" s="7" t="s">
        <v>48</v>
      </c>
      <c r="AD585" s="7" t="s">
        <v>1868</v>
      </c>
      <c r="AE585" s="7">
        <v>42</v>
      </c>
      <c r="AF585" s="7" t="s">
        <v>1869</v>
      </c>
      <c r="AG585" s="7" t="s">
        <v>51</v>
      </c>
      <c r="AH585" s="11">
        <v>1</v>
      </c>
      <c r="AI585" s="12">
        <v>2</v>
      </c>
      <c r="AJ585" s="13">
        <v>170.64</v>
      </c>
      <c r="AK585" s="13">
        <v>161.61000000000001</v>
      </c>
      <c r="AL585" s="13">
        <v>69.63</v>
      </c>
      <c r="AN585" s="38"/>
    </row>
    <row r="586" spans="1:40" x14ac:dyDescent="0.25">
      <c r="A586" s="7">
        <v>2022</v>
      </c>
      <c r="B586" s="7">
        <v>0.6</v>
      </c>
      <c r="C586" s="8">
        <v>35.47</v>
      </c>
      <c r="D586" s="8">
        <v>64.47</v>
      </c>
      <c r="E586" s="8">
        <v>18.420000000000002</v>
      </c>
      <c r="F586" s="7">
        <v>0</v>
      </c>
      <c r="G586" s="7">
        <v>0</v>
      </c>
      <c r="H586" s="7">
        <v>0</v>
      </c>
      <c r="I586" s="7">
        <v>0</v>
      </c>
      <c r="J586" s="9">
        <f t="shared" si="9"/>
        <v>99.94</v>
      </c>
      <c r="K586" s="7">
        <v>2703511</v>
      </c>
      <c r="L586" s="7" t="s">
        <v>2202</v>
      </c>
      <c r="M586" s="7">
        <v>3691</v>
      </c>
      <c r="N586" s="7">
        <v>23308501</v>
      </c>
      <c r="O586" s="7" t="s">
        <v>284</v>
      </c>
      <c r="P586" s="7" t="s">
        <v>277</v>
      </c>
      <c r="Q586" s="7" t="s">
        <v>42</v>
      </c>
      <c r="R586" s="7" t="s">
        <v>139</v>
      </c>
      <c r="S586" s="30" t="s">
        <v>60</v>
      </c>
      <c r="T586" s="7">
        <v>2410</v>
      </c>
      <c r="U586" s="10">
        <v>44994</v>
      </c>
      <c r="V586" s="10">
        <v>44991</v>
      </c>
      <c r="W586" s="7" t="s">
        <v>826</v>
      </c>
      <c r="X586" s="7" t="s">
        <v>74</v>
      </c>
      <c r="Y586" s="7" t="s">
        <v>75</v>
      </c>
      <c r="Z586" s="10">
        <v>44836</v>
      </c>
      <c r="AA586" s="10">
        <v>44958</v>
      </c>
      <c r="AB586" s="7" t="s">
        <v>74</v>
      </c>
      <c r="AC586" s="7" t="s">
        <v>48</v>
      </c>
      <c r="AD586" s="7" t="s">
        <v>2203</v>
      </c>
      <c r="AE586" s="7">
        <v>40</v>
      </c>
      <c r="AF586" s="7" t="s">
        <v>2204</v>
      </c>
      <c r="AG586" s="7" t="s">
        <v>51</v>
      </c>
      <c r="AH586" s="11">
        <v>1</v>
      </c>
      <c r="AI586" s="12">
        <v>1</v>
      </c>
      <c r="AJ586" s="13">
        <v>82.44</v>
      </c>
      <c r="AK586" s="13">
        <v>70.27</v>
      </c>
      <c r="AL586" s="13">
        <v>24.28</v>
      </c>
      <c r="AN586" s="38"/>
    </row>
    <row r="587" spans="1:40" x14ac:dyDescent="0.25">
      <c r="A587" s="7">
        <v>2022</v>
      </c>
      <c r="B587" s="7">
        <v>0.4</v>
      </c>
      <c r="C587" s="8">
        <v>35.47</v>
      </c>
      <c r="D587" s="8">
        <v>64.47</v>
      </c>
      <c r="E587" s="8">
        <v>18.420000000000002</v>
      </c>
      <c r="F587" s="7">
        <v>0</v>
      </c>
      <c r="G587" s="7">
        <v>0</v>
      </c>
      <c r="H587" s="7">
        <v>0</v>
      </c>
      <c r="I587" s="7">
        <v>0</v>
      </c>
      <c r="J587" s="9">
        <f t="shared" si="9"/>
        <v>99.94</v>
      </c>
      <c r="K587" s="7">
        <v>2900020</v>
      </c>
      <c r="L587" s="7" t="s">
        <v>2065</v>
      </c>
      <c r="M587" s="7">
        <v>9589</v>
      </c>
      <c r="N587" s="7">
        <v>94880701</v>
      </c>
      <c r="O587" s="7" t="s">
        <v>284</v>
      </c>
      <c r="P587" s="7" t="s">
        <v>277</v>
      </c>
      <c r="Q587" s="7" t="s">
        <v>42</v>
      </c>
      <c r="R587" s="7" t="s">
        <v>139</v>
      </c>
      <c r="S587" s="30" t="s">
        <v>60</v>
      </c>
      <c r="T587" s="7">
        <v>2356</v>
      </c>
      <c r="U587" s="10">
        <v>45013</v>
      </c>
      <c r="V587" s="10">
        <v>45005</v>
      </c>
      <c r="W587" s="7" t="s">
        <v>2066</v>
      </c>
      <c r="X587" s="7" t="s">
        <v>74</v>
      </c>
      <c r="Y587" s="7" t="s">
        <v>75</v>
      </c>
      <c r="Z587" s="10">
        <v>44842</v>
      </c>
      <c r="AA587" s="10">
        <v>44979</v>
      </c>
      <c r="AB587" s="7" t="s">
        <v>74</v>
      </c>
      <c r="AC587" s="7" t="s">
        <v>125</v>
      </c>
      <c r="AD587" s="7" t="s">
        <v>2067</v>
      </c>
      <c r="AE587" s="7">
        <v>1</v>
      </c>
      <c r="AF587" s="7" t="s">
        <v>2068</v>
      </c>
      <c r="AG587" s="7" t="s">
        <v>51</v>
      </c>
      <c r="AH587" s="11">
        <v>1</v>
      </c>
      <c r="AI587" s="12">
        <v>1</v>
      </c>
      <c r="AJ587" s="13">
        <v>52.4</v>
      </c>
      <c r="AK587" s="13">
        <v>64.39</v>
      </c>
      <c r="AL587" s="13">
        <v>18.399999999999999</v>
      </c>
      <c r="AN587" s="38"/>
    </row>
    <row r="588" spans="1:40" s="26" customFormat="1" x14ac:dyDescent="0.25">
      <c r="A588" s="19">
        <v>2022</v>
      </c>
      <c r="B588" s="19">
        <v>0.5</v>
      </c>
      <c r="C588" s="20">
        <v>35.47</v>
      </c>
      <c r="D588" s="20">
        <v>64.47</v>
      </c>
      <c r="E588" s="20">
        <v>18.420000000000002</v>
      </c>
      <c r="F588" s="19">
        <v>0</v>
      </c>
      <c r="G588" s="19">
        <v>0</v>
      </c>
      <c r="H588" s="19">
        <v>0</v>
      </c>
      <c r="I588" s="19">
        <v>0</v>
      </c>
      <c r="J588" s="21">
        <f t="shared" si="9"/>
        <v>99.94</v>
      </c>
      <c r="K588" s="19">
        <v>3179371</v>
      </c>
      <c r="L588" s="19" t="s">
        <v>1960</v>
      </c>
      <c r="M588" s="19">
        <v>1110</v>
      </c>
      <c r="N588" s="19" t="s">
        <v>1961</v>
      </c>
      <c r="O588" s="19" t="s">
        <v>869</v>
      </c>
      <c r="P588" s="19" t="s">
        <v>870</v>
      </c>
      <c r="Q588" s="19" t="s">
        <v>42</v>
      </c>
      <c r="R588" s="19" t="s">
        <v>871</v>
      </c>
      <c r="S588" s="31" t="s">
        <v>243</v>
      </c>
      <c r="T588" s="19">
        <v>2313</v>
      </c>
      <c r="U588" s="22">
        <v>45042</v>
      </c>
      <c r="V588" s="22">
        <v>45040</v>
      </c>
      <c r="W588" s="19" t="s">
        <v>261</v>
      </c>
      <c r="X588" s="19" t="s">
        <v>74</v>
      </c>
      <c r="Y588" s="19" t="s">
        <v>75</v>
      </c>
      <c r="Z588" s="22">
        <v>44802</v>
      </c>
      <c r="AA588" s="22">
        <v>44838</v>
      </c>
      <c r="AB588" s="19" t="s">
        <v>74</v>
      </c>
      <c r="AC588" s="19" t="s">
        <v>48</v>
      </c>
      <c r="AD588" s="19" t="s">
        <v>1962</v>
      </c>
      <c r="AE588" s="19">
        <v>42</v>
      </c>
      <c r="AF588" s="19" t="s">
        <v>1963</v>
      </c>
      <c r="AG588" s="19" t="s">
        <v>51</v>
      </c>
      <c r="AH588" s="23">
        <v>1</v>
      </c>
      <c r="AI588" s="24">
        <v>1</v>
      </c>
      <c r="AJ588" s="25">
        <v>57.93</v>
      </c>
      <c r="AK588" s="25">
        <v>74.599999999999994</v>
      </c>
      <c r="AL588" s="25">
        <v>28.61</v>
      </c>
      <c r="AM588" s="33" t="s">
        <v>2636</v>
      </c>
      <c r="AN588" s="27" t="s">
        <v>2639</v>
      </c>
    </row>
    <row r="589" spans="1:40" s="26" customFormat="1" x14ac:dyDescent="0.25">
      <c r="A589" s="19">
        <v>2022</v>
      </c>
      <c r="B589" s="19">
        <v>0.6</v>
      </c>
      <c r="C589" s="20">
        <v>35.47</v>
      </c>
      <c r="D589" s="20">
        <v>64.47</v>
      </c>
      <c r="E589" s="20">
        <v>18.420000000000002</v>
      </c>
      <c r="F589" s="19">
        <v>0</v>
      </c>
      <c r="G589" s="19">
        <v>0</v>
      </c>
      <c r="H589" s="19">
        <v>0</v>
      </c>
      <c r="I589" s="19">
        <v>0</v>
      </c>
      <c r="J589" s="21">
        <f t="shared" si="9"/>
        <v>99.94</v>
      </c>
      <c r="K589" s="19">
        <v>2582735</v>
      </c>
      <c r="L589" s="19" t="s">
        <v>1628</v>
      </c>
      <c r="M589" s="19">
        <v>1563</v>
      </c>
      <c r="N589" s="19" t="s">
        <v>1629</v>
      </c>
      <c r="O589" s="19" t="s">
        <v>288</v>
      </c>
      <c r="P589" s="19" t="s">
        <v>41</v>
      </c>
      <c r="Q589" s="19" t="s">
        <v>42</v>
      </c>
      <c r="R589" s="19" t="s">
        <v>278</v>
      </c>
      <c r="S589" s="31" t="s">
        <v>845</v>
      </c>
      <c r="T589" s="19">
        <v>2216</v>
      </c>
      <c r="U589" s="22">
        <v>44984</v>
      </c>
      <c r="V589" s="22">
        <v>44975</v>
      </c>
      <c r="W589" s="19" t="s">
        <v>452</v>
      </c>
      <c r="X589" s="19" t="s">
        <v>74</v>
      </c>
      <c r="Y589" s="19" t="s">
        <v>75</v>
      </c>
      <c r="Z589" s="22">
        <v>44733</v>
      </c>
      <c r="AA589" s="22">
        <v>44754</v>
      </c>
      <c r="AB589" s="19" t="s">
        <v>74</v>
      </c>
      <c r="AC589" s="19" t="s">
        <v>48</v>
      </c>
      <c r="AD589" s="19" t="s">
        <v>1630</v>
      </c>
      <c r="AE589" s="19">
        <v>42</v>
      </c>
      <c r="AF589" s="19" t="s">
        <v>1631</v>
      </c>
      <c r="AG589" s="19" t="s">
        <v>51</v>
      </c>
      <c r="AH589" s="23">
        <v>1</v>
      </c>
      <c r="AI589" s="24">
        <v>1</v>
      </c>
      <c r="AJ589" s="25">
        <v>83.61</v>
      </c>
      <c r="AK589" s="25">
        <v>75.88</v>
      </c>
      <c r="AL589" s="25">
        <v>29.89</v>
      </c>
      <c r="AM589" s="33" t="s">
        <v>2636</v>
      </c>
      <c r="AN589" s="27" t="s">
        <v>2638</v>
      </c>
    </row>
    <row r="590" spans="1:40" s="26" customFormat="1" x14ac:dyDescent="0.25">
      <c r="A590" s="19">
        <v>2022</v>
      </c>
      <c r="B590" s="19">
        <v>0.4</v>
      </c>
      <c r="C590" s="20">
        <v>35.47</v>
      </c>
      <c r="D590" s="20">
        <v>64.47</v>
      </c>
      <c r="E590" s="20">
        <v>18.420000000000002</v>
      </c>
      <c r="F590" s="19">
        <v>4.731687108</v>
      </c>
      <c r="G590" s="19">
        <v>0</v>
      </c>
      <c r="H590" s="19">
        <v>0</v>
      </c>
      <c r="I590" s="19">
        <v>0</v>
      </c>
      <c r="J590" s="21">
        <f t="shared" si="9"/>
        <v>99.94</v>
      </c>
      <c r="K590" s="19">
        <v>2749869</v>
      </c>
      <c r="L590" s="19" t="s">
        <v>2140</v>
      </c>
      <c r="M590" s="19" t="s">
        <v>2141</v>
      </c>
      <c r="N590" s="19">
        <v>810701</v>
      </c>
      <c r="O590" s="19" t="s">
        <v>415</v>
      </c>
      <c r="P590" s="19" t="s">
        <v>45</v>
      </c>
      <c r="Q590" s="19" t="s">
        <v>42</v>
      </c>
      <c r="R590" s="19" t="s">
        <v>45</v>
      </c>
      <c r="S590" s="31" t="s">
        <v>845</v>
      </c>
      <c r="T590" s="19">
        <v>2011</v>
      </c>
      <c r="U590" s="22">
        <v>44998</v>
      </c>
      <c r="V590" s="22">
        <v>44998</v>
      </c>
      <c r="W590" s="19" t="s">
        <v>768</v>
      </c>
      <c r="X590" s="19" t="s">
        <v>124</v>
      </c>
      <c r="Y590" s="19" t="s">
        <v>75</v>
      </c>
      <c r="Z590" s="22">
        <v>44844</v>
      </c>
      <c r="AA590" s="22">
        <v>44964</v>
      </c>
      <c r="AB590" s="19" t="s">
        <v>124</v>
      </c>
      <c r="AC590" s="19" t="s">
        <v>48</v>
      </c>
      <c r="AD590" s="19" t="s">
        <v>2142</v>
      </c>
      <c r="AE590" s="19">
        <v>42</v>
      </c>
      <c r="AF590" s="19" t="s">
        <v>2143</v>
      </c>
      <c r="AG590" s="19" t="s">
        <v>51</v>
      </c>
      <c r="AH590" s="23">
        <v>1</v>
      </c>
      <c r="AI590" s="24">
        <v>1</v>
      </c>
      <c r="AJ590" s="25">
        <v>44.371014267600003</v>
      </c>
      <c r="AK590" s="25">
        <v>50.216937371999997</v>
      </c>
      <c r="AL590" s="25">
        <v>14.347696392</v>
      </c>
      <c r="AM590" s="33" t="s">
        <v>2636</v>
      </c>
      <c r="AN590" s="27" t="s">
        <v>2638</v>
      </c>
    </row>
    <row r="591" spans="1:40" x14ac:dyDescent="0.25">
      <c r="A591" s="7">
        <v>2022</v>
      </c>
      <c r="B591" s="7">
        <v>0.4</v>
      </c>
      <c r="C591" s="8">
        <v>35.47</v>
      </c>
      <c r="D591" s="8">
        <v>64.47</v>
      </c>
      <c r="E591" s="8">
        <v>18.420000000000002</v>
      </c>
      <c r="F591" s="7">
        <v>0</v>
      </c>
      <c r="G591" s="7">
        <v>0</v>
      </c>
      <c r="H591" s="7">
        <v>0</v>
      </c>
      <c r="I591" s="7">
        <v>0</v>
      </c>
      <c r="J591" s="9">
        <f t="shared" si="9"/>
        <v>99.94</v>
      </c>
      <c r="K591" s="7">
        <v>2646668</v>
      </c>
      <c r="L591" s="7" t="s">
        <v>2316</v>
      </c>
      <c r="M591" s="7">
        <v>6475</v>
      </c>
      <c r="N591" s="7">
        <v>69161801</v>
      </c>
      <c r="O591" s="7" t="s">
        <v>284</v>
      </c>
      <c r="P591" s="7" t="s">
        <v>277</v>
      </c>
      <c r="Q591" s="7" t="s">
        <v>42</v>
      </c>
      <c r="R591" s="7" t="s">
        <v>139</v>
      </c>
      <c r="S591" s="30" t="s">
        <v>60</v>
      </c>
      <c r="T591" s="7">
        <v>1742</v>
      </c>
      <c r="U591" s="10">
        <v>44988</v>
      </c>
      <c r="V591" s="10">
        <v>44981</v>
      </c>
      <c r="W591" s="7" t="s">
        <v>389</v>
      </c>
      <c r="X591" s="7" t="s">
        <v>74</v>
      </c>
      <c r="Y591" s="7" t="s">
        <v>75</v>
      </c>
      <c r="Z591" s="10">
        <v>44845</v>
      </c>
      <c r="AA591" s="10">
        <v>44949</v>
      </c>
      <c r="AB591" s="7" t="s">
        <v>74</v>
      </c>
      <c r="AC591" s="7" t="s">
        <v>48</v>
      </c>
      <c r="AD591" s="7" t="s">
        <v>2317</v>
      </c>
      <c r="AE591" s="7">
        <v>42</v>
      </c>
      <c r="AF591" s="7" t="s">
        <v>2318</v>
      </c>
      <c r="AG591" s="7" t="s">
        <v>51</v>
      </c>
      <c r="AH591" s="11">
        <v>1</v>
      </c>
      <c r="AI591" s="12">
        <v>1</v>
      </c>
      <c r="AJ591" s="13">
        <v>42.34</v>
      </c>
      <c r="AK591" s="13">
        <v>76.39</v>
      </c>
      <c r="AL591" s="13">
        <v>30.4</v>
      </c>
      <c r="AN591" s="38"/>
    </row>
    <row r="592" spans="1:40" s="26" customFormat="1" x14ac:dyDescent="0.25">
      <c r="A592" s="19">
        <v>2022</v>
      </c>
      <c r="B592" s="19">
        <v>0.7</v>
      </c>
      <c r="C592" s="20">
        <v>35.47</v>
      </c>
      <c r="D592" s="20">
        <v>64.47</v>
      </c>
      <c r="E592" s="20">
        <v>18.420000000000002</v>
      </c>
      <c r="F592" s="19">
        <v>0</v>
      </c>
      <c r="G592" s="19">
        <v>0</v>
      </c>
      <c r="H592" s="19">
        <v>0</v>
      </c>
      <c r="I592" s="19">
        <v>0</v>
      </c>
      <c r="J592" s="21">
        <f t="shared" si="9"/>
        <v>99.94</v>
      </c>
      <c r="K592" s="19">
        <v>2620876</v>
      </c>
      <c r="L592" s="19" t="s">
        <v>1612</v>
      </c>
      <c r="M592" s="19">
        <v>5393</v>
      </c>
      <c r="N592" s="19" t="s">
        <v>1613</v>
      </c>
      <c r="O592" s="19" t="s">
        <v>288</v>
      </c>
      <c r="P592" s="19" t="s">
        <v>41</v>
      </c>
      <c r="Q592" s="19" t="s">
        <v>42</v>
      </c>
      <c r="R592" s="19" t="s">
        <v>278</v>
      </c>
      <c r="S592" s="31" t="s">
        <v>845</v>
      </c>
      <c r="T592" s="19">
        <v>1709</v>
      </c>
      <c r="U592" s="22">
        <v>44986</v>
      </c>
      <c r="V592" s="22">
        <v>44982</v>
      </c>
      <c r="W592" s="19" t="s">
        <v>689</v>
      </c>
      <c r="X592" s="19" t="s">
        <v>74</v>
      </c>
      <c r="Y592" s="19" t="s">
        <v>75</v>
      </c>
      <c r="Z592" s="22">
        <v>44844</v>
      </c>
      <c r="AA592" s="22">
        <v>44945</v>
      </c>
      <c r="AB592" s="19" t="s">
        <v>74</v>
      </c>
      <c r="AC592" s="19" t="s">
        <v>48</v>
      </c>
      <c r="AD592" s="19" t="s">
        <v>1614</v>
      </c>
      <c r="AE592" s="19">
        <v>42</v>
      </c>
      <c r="AF592" s="19" t="s">
        <v>1615</v>
      </c>
      <c r="AG592" s="19" t="s">
        <v>51</v>
      </c>
      <c r="AH592" s="23">
        <v>1</v>
      </c>
      <c r="AI592" s="24">
        <v>1</v>
      </c>
      <c r="AJ592" s="25">
        <v>135.81</v>
      </c>
      <c r="AK592" s="25">
        <v>91.2</v>
      </c>
      <c r="AL592" s="25">
        <v>45.21</v>
      </c>
      <c r="AM592" s="33" t="s">
        <v>2636</v>
      </c>
      <c r="AN592" s="27" t="s">
        <v>2638</v>
      </c>
    </row>
    <row r="593" spans="1:40" s="26" customFormat="1" x14ac:dyDescent="0.25">
      <c r="A593" s="19">
        <v>2022</v>
      </c>
      <c r="B593" s="19">
        <v>0.8</v>
      </c>
      <c r="C593" s="20">
        <v>35.47</v>
      </c>
      <c r="D593" s="20">
        <v>64.47</v>
      </c>
      <c r="E593" s="20">
        <v>18.420000000000002</v>
      </c>
      <c r="F593" s="19">
        <v>0</v>
      </c>
      <c r="G593" s="19">
        <v>0</v>
      </c>
      <c r="H593" s="19">
        <v>0</v>
      </c>
      <c r="I593" s="19">
        <v>0</v>
      </c>
      <c r="J593" s="21">
        <f t="shared" si="9"/>
        <v>99.94</v>
      </c>
      <c r="K593" s="19">
        <v>2916826</v>
      </c>
      <c r="L593" s="19" t="s">
        <v>1934</v>
      </c>
      <c r="M593" s="19">
        <v>5476</v>
      </c>
      <c r="N593" s="19">
        <v>417851</v>
      </c>
      <c r="O593" s="19" t="s">
        <v>288</v>
      </c>
      <c r="P593" s="19" t="s">
        <v>41</v>
      </c>
      <c r="Q593" s="19" t="s">
        <v>42</v>
      </c>
      <c r="R593" s="19" t="s">
        <v>278</v>
      </c>
      <c r="S593" s="31" t="s">
        <v>845</v>
      </c>
      <c r="T593" s="19">
        <v>1654</v>
      </c>
      <c r="U593" s="22">
        <v>45014</v>
      </c>
      <c r="V593" s="22">
        <v>45012</v>
      </c>
      <c r="W593" s="19" t="s">
        <v>184</v>
      </c>
      <c r="X593" s="19" t="s">
        <v>74</v>
      </c>
      <c r="Y593" s="19" t="s">
        <v>75</v>
      </c>
      <c r="Z593" s="22">
        <v>44883</v>
      </c>
      <c r="AA593" s="22">
        <v>44946</v>
      </c>
      <c r="AB593" s="19" t="s">
        <v>74</v>
      </c>
      <c r="AC593" s="19" t="s">
        <v>48</v>
      </c>
      <c r="AD593" s="19" t="s">
        <v>1299</v>
      </c>
      <c r="AE593" s="19">
        <v>33</v>
      </c>
      <c r="AF593" s="19" t="s">
        <v>1935</v>
      </c>
      <c r="AG593" s="19" t="s">
        <v>51</v>
      </c>
      <c r="AH593" s="23">
        <v>1</v>
      </c>
      <c r="AI593" s="24">
        <v>1</v>
      </c>
      <c r="AJ593" s="25">
        <v>142.11000000000001</v>
      </c>
      <c r="AK593" s="25">
        <v>73.95</v>
      </c>
      <c r="AL593" s="25">
        <v>27.96</v>
      </c>
      <c r="AM593" s="33" t="s">
        <v>2636</v>
      </c>
      <c r="AN593" s="27" t="s">
        <v>2638</v>
      </c>
    </row>
    <row r="594" spans="1:40" x14ac:dyDescent="0.25">
      <c r="A594" s="7">
        <v>2022</v>
      </c>
      <c r="B594" s="7">
        <v>0.8</v>
      </c>
      <c r="C594" s="8">
        <v>35.47</v>
      </c>
      <c r="D594" s="8">
        <v>64.47</v>
      </c>
      <c r="E594" s="8">
        <v>18.420000000000002</v>
      </c>
      <c r="F594" s="7">
        <v>0</v>
      </c>
      <c r="G594" s="7">
        <v>0</v>
      </c>
      <c r="H594" s="7">
        <v>0</v>
      </c>
      <c r="I594" s="7">
        <v>0</v>
      </c>
      <c r="J594" s="9">
        <f t="shared" si="9"/>
        <v>99.94</v>
      </c>
      <c r="K594" s="7">
        <v>2768741</v>
      </c>
      <c r="L594" s="7" t="s">
        <v>2511</v>
      </c>
      <c r="M594" s="7">
        <v>341</v>
      </c>
      <c r="N594" s="7" t="s">
        <v>2512</v>
      </c>
      <c r="O594" s="7" t="s">
        <v>284</v>
      </c>
      <c r="P594" s="7" t="s">
        <v>277</v>
      </c>
      <c r="Q594" s="7" t="s">
        <v>42</v>
      </c>
      <c r="R594" s="7" t="s">
        <v>139</v>
      </c>
      <c r="S594" s="30" t="s">
        <v>60</v>
      </c>
      <c r="T594" s="7">
        <v>1642</v>
      </c>
      <c r="U594" s="10">
        <v>45000</v>
      </c>
      <c r="V594" s="10">
        <v>44993</v>
      </c>
      <c r="W594" s="7" t="s">
        <v>151</v>
      </c>
      <c r="X594" s="7" t="s">
        <v>74</v>
      </c>
      <c r="Y594" s="7" t="s">
        <v>75</v>
      </c>
      <c r="Z594" s="10">
        <v>44834</v>
      </c>
      <c r="AA594" s="10">
        <v>44875</v>
      </c>
      <c r="AB594" s="7" t="s">
        <v>74</v>
      </c>
      <c r="AC594" s="7" t="s">
        <v>48</v>
      </c>
      <c r="AD594" s="7" t="s">
        <v>2513</v>
      </c>
      <c r="AE594" s="7">
        <v>42</v>
      </c>
      <c r="AF594" s="7" t="s">
        <v>2514</v>
      </c>
      <c r="AG594" s="7" t="s">
        <v>51</v>
      </c>
      <c r="AH594" s="11">
        <v>1</v>
      </c>
      <c r="AI594" s="12">
        <v>1</v>
      </c>
      <c r="AJ594" s="13">
        <v>116.8</v>
      </c>
      <c r="AK594" s="13">
        <v>89.68</v>
      </c>
      <c r="AL594" s="13">
        <v>43.69</v>
      </c>
      <c r="AN594" s="38"/>
    </row>
    <row r="595" spans="1:40" x14ac:dyDescent="0.25">
      <c r="A595" s="7">
        <v>2022</v>
      </c>
      <c r="B595" s="7">
        <v>0.7</v>
      </c>
      <c r="C595" s="8">
        <v>35.47</v>
      </c>
      <c r="D595" s="8">
        <v>64.47</v>
      </c>
      <c r="E595" s="8">
        <v>18.420000000000002</v>
      </c>
      <c r="F595" s="7">
        <v>0</v>
      </c>
      <c r="G595" s="7">
        <v>0</v>
      </c>
      <c r="H595" s="7">
        <v>0</v>
      </c>
      <c r="I595" s="7">
        <v>0</v>
      </c>
      <c r="J595" s="9">
        <f t="shared" si="9"/>
        <v>99.94</v>
      </c>
      <c r="K595" s="7">
        <v>3065359</v>
      </c>
      <c r="L595" s="7" t="s">
        <v>2568</v>
      </c>
      <c r="M595" s="7">
        <v>126</v>
      </c>
      <c r="N595" s="7">
        <v>7687901</v>
      </c>
      <c r="O595" s="7" t="s">
        <v>288</v>
      </c>
      <c r="P595" s="7" t="s">
        <v>41</v>
      </c>
      <c r="Q595" s="7" t="s">
        <v>42</v>
      </c>
      <c r="R595" s="7" t="s">
        <v>278</v>
      </c>
      <c r="S595" s="30" t="s">
        <v>44</v>
      </c>
      <c r="T595" s="7">
        <v>1568</v>
      </c>
      <c r="U595" s="10">
        <v>45030</v>
      </c>
      <c r="V595" s="10">
        <v>45030</v>
      </c>
      <c r="W595" s="7" t="s">
        <v>1373</v>
      </c>
      <c r="X595" s="7" t="s">
        <v>74</v>
      </c>
      <c r="Y595" s="7" t="s">
        <v>75</v>
      </c>
      <c r="Z595" s="10">
        <v>44805</v>
      </c>
      <c r="AA595" s="10">
        <v>44933</v>
      </c>
      <c r="AB595" s="7" t="s">
        <v>74</v>
      </c>
      <c r="AC595" s="7" t="s">
        <v>48</v>
      </c>
      <c r="AD595" s="7" t="s">
        <v>2569</v>
      </c>
      <c r="AE595" s="7">
        <v>28</v>
      </c>
      <c r="AF595" s="7" t="s">
        <v>2570</v>
      </c>
      <c r="AG595" s="7" t="s">
        <v>51</v>
      </c>
      <c r="AH595" s="11">
        <v>1</v>
      </c>
      <c r="AI595" s="12">
        <v>1</v>
      </c>
      <c r="AJ595" s="13">
        <v>60.88</v>
      </c>
      <c r="AK595" s="13">
        <v>64.39</v>
      </c>
      <c r="AL595" s="13">
        <v>18.399999999999999</v>
      </c>
    </row>
    <row r="596" spans="1:40" s="26" customFormat="1" x14ac:dyDescent="0.25">
      <c r="A596" s="19">
        <v>2022</v>
      </c>
      <c r="B596" s="19">
        <v>0.4</v>
      </c>
      <c r="C596" s="20">
        <v>35.47</v>
      </c>
      <c r="D596" s="20">
        <v>64.47</v>
      </c>
      <c r="E596" s="20">
        <v>18.420000000000002</v>
      </c>
      <c r="F596" s="19">
        <v>0</v>
      </c>
      <c r="G596" s="19">
        <v>0</v>
      </c>
      <c r="H596" s="19">
        <v>0</v>
      </c>
      <c r="I596" s="19">
        <v>0</v>
      </c>
      <c r="J596" s="21">
        <f t="shared" si="9"/>
        <v>99.94</v>
      </c>
      <c r="K596" s="19">
        <v>2853548</v>
      </c>
      <c r="L596" s="19" t="s">
        <v>1645</v>
      </c>
      <c r="M596" s="19">
        <v>4903</v>
      </c>
      <c r="N596" s="19" t="s">
        <v>1646</v>
      </c>
      <c r="O596" s="19" t="s">
        <v>288</v>
      </c>
      <c r="P596" s="19" t="s">
        <v>41</v>
      </c>
      <c r="Q596" s="19" t="s">
        <v>42</v>
      </c>
      <c r="R596" s="19" t="s">
        <v>278</v>
      </c>
      <c r="S596" s="31" t="s">
        <v>845</v>
      </c>
      <c r="T596" s="19">
        <v>1519</v>
      </c>
      <c r="U596" s="22">
        <v>45008</v>
      </c>
      <c r="V596" s="22">
        <v>44977</v>
      </c>
      <c r="W596" s="19" t="s">
        <v>130</v>
      </c>
      <c r="X596" s="19" t="s">
        <v>74</v>
      </c>
      <c r="Y596" s="19" t="s">
        <v>75</v>
      </c>
      <c r="Z596" s="22">
        <v>44798</v>
      </c>
      <c r="AA596" s="22">
        <v>44957</v>
      </c>
      <c r="AB596" s="19" t="s">
        <v>74</v>
      </c>
      <c r="AC596" s="19" t="s">
        <v>48</v>
      </c>
      <c r="AD596" s="19" t="s">
        <v>1647</v>
      </c>
      <c r="AE596" s="19">
        <v>4</v>
      </c>
      <c r="AF596" s="19" t="s">
        <v>1648</v>
      </c>
      <c r="AG596" s="19" t="s">
        <v>51</v>
      </c>
      <c r="AH596" s="23">
        <v>1</v>
      </c>
      <c r="AI596" s="24">
        <v>1</v>
      </c>
      <c r="AJ596" s="25">
        <v>64.02</v>
      </c>
      <c r="AK596" s="25">
        <v>79.75</v>
      </c>
      <c r="AL596" s="25">
        <v>33.76</v>
      </c>
      <c r="AM596" s="33" t="s">
        <v>2636</v>
      </c>
      <c r="AN596" s="27" t="s">
        <v>2638</v>
      </c>
    </row>
    <row r="597" spans="1:40" x14ac:dyDescent="0.25">
      <c r="A597" s="7">
        <v>2022</v>
      </c>
      <c r="B597" s="7">
        <v>0.8</v>
      </c>
      <c r="C597" s="8">
        <v>35.47</v>
      </c>
      <c r="D597" s="8">
        <v>64.47</v>
      </c>
      <c r="E597" s="8">
        <v>18.420000000000002</v>
      </c>
      <c r="F597" s="7">
        <v>0</v>
      </c>
      <c r="G597" s="7">
        <v>0</v>
      </c>
      <c r="H597" s="7">
        <v>0</v>
      </c>
      <c r="I597" s="7">
        <v>0</v>
      </c>
      <c r="J597" s="9">
        <f t="shared" si="9"/>
        <v>99.94</v>
      </c>
      <c r="K597" s="7">
        <v>2584401</v>
      </c>
      <c r="L597" s="7" t="s">
        <v>1616</v>
      </c>
      <c r="M597" s="7">
        <v>4178</v>
      </c>
      <c r="N597" s="7">
        <v>13292001</v>
      </c>
      <c r="O597" s="7" t="s">
        <v>288</v>
      </c>
      <c r="P597" s="7" t="s">
        <v>41</v>
      </c>
      <c r="Q597" s="7" t="s">
        <v>42</v>
      </c>
      <c r="R597" s="7" t="s">
        <v>278</v>
      </c>
      <c r="S597" s="30" t="s">
        <v>44</v>
      </c>
      <c r="T597" s="7">
        <v>1503</v>
      </c>
      <c r="U597" s="10">
        <v>44984</v>
      </c>
      <c r="V597" s="10">
        <v>44980</v>
      </c>
      <c r="W597" s="7" t="s">
        <v>188</v>
      </c>
      <c r="X597" s="7" t="s">
        <v>74</v>
      </c>
      <c r="Y597" s="7" t="s">
        <v>75</v>
      </c>
      <c r="Z597" s="10">
        <v>44812</v>
      </c>
      <c r="AA597" s="10">
        <v>44915</v>
      </c>
      <c r="AB597" s="7" t="s">
        <v>74</v>
      </c>
      <c r="AC597" s="7" t="s">
        <v>48</v>
      </c>
      <c r="AD597" s="7" t="s">
        <v>1617</v>
      </c>
      <c r="AE597" s="7">
        <v>42</v>
      </c>
      <c r="AF597" s="7" t="s">
        <v>1618</v>
      </c>
      <c r="AG597" s="7" t="s">
        <v>51</v>
      </c>
      <c r="AH597" s="11">
        <v>1</v>
      </c>
      <c r="AI597" s="12">
        <v>1</v>
      </c>
      <c r="AJ597" s="13">
        <v>92.11</v>
      </c>
      <c r="AK597" s="13">
        <v>79.19</v>
      </c>
      <c r="AL597" s="13">
        <v>33.200000000000003</v>
      </c>
    </row>
    <row r="598" spans="1:40" s="26" customFormat="1" x14ac:dyDescent="0.25">
      <c r="A598" s="19">
        <v>2022</v>
      </c>
      <c r="B598" s="19">
        <v>0.4</v>
      </c>
      <c r="C598" s="20">
        <v>35.47</v>
      </c>
      <c r="D598" s="20">
        <v>64.47</v>
      </c>
      <c r="E598" s="20">
        <v>18.420000000000002</v>
      </c>
      <c r="F598" s="19">
        <v>11.432366593199999</v>
      </c>
      <c r="G598" s="19">
        <v>0</v>
      </c>
      <c r="H598" s="19">
        <v>0</v>
      </c>
      <c r="I598" s="19">
        <v>0</v>
      </c>
      <c r="J598" s="21">
        <f t="shared" si="9"/>
        <v>99.94</v>
      </c>
      <c r="K598" s="19">
        <v>3071979</v>
      </c>
      <c r="L598" s="19" t="s">
        <v>1999</v>
      </c>
      <c r="M598" s="19" t="s">
        <v>2000</v>
      </c>
      <c r="N598" s="19">
        <v>3345102</v>
      </c>
      <c r="O598" s="19" t="s">
        <v>415</v>
      </c>
      <c r="P598" s="19" t="s">
        <v>41</v>
      </c>
      <c r="Q598" s="19" t="s">
        <v>42</v>
      </c>
      <c r="R598" s="19" t="s">
        <v>278</v>
      </c>
      <c r="S598" s="31" t="s">
        <v>845</v>
      </c>
      <c r="T598" s="19">
        <v>1477</v>
      </c>
      <c r="U598" s="22">
        <v>45030</v>
      </c>
      <c r="V598" s="22">
        <v>45028</v>
      </c>
      <c r="W598" s="19" t="s">
        <v>123</v>
      </c>
      <c r="X598" s="19" t="s">
        <v>124</v>
      </c>
      <c r="Y598" s="19" t="s">
        <v>75</v>
      </c>
      <c r="Z598" s="22">
        <v>44749</v>
      </c>
      <c r="AA598" s="22">
        <v>44937</v>
      </c>
      <c r="AB598" s="19" t="s">
        <v>124</v>
      </c>
      <c r="AC598" s="19" t="s">
        <v>48</v>
      </c>
      <c r="AD598" s="19" t="s">
        <v>2001</v>
      </c>
      <c r="AE598" s="19">
        <v>42</v>
      </c>
      <c r="AF598" s="19" t="s">
        <v>2002</v>
      </c>
      <c r="AG598" s="19" t="s">
        <v>51</v>
      </c>
      <c r="AH598" s="23">
        <v>1</v>
      </c>
      <c r="AI598" s="24">
        <v>1</v>
      </c>
      <c r="AJ598" s="25">
        <v>37.716125302800002</v>
      </c>
      <c r="AK598" s="25">
        <v>50.216937371999997</v>
      </c>
      <c r="AL598" s="25">
        <v>14.347696392</v>
      </c>
      <c r="AM598" s="33" t="s">
        <v>2636</v>
      </c>
      <c r="AN598" s="27" t="s">
        <v>2638</v>
      </c>
    </row>
    <row r="599" spans="1:40" x14ac:dyDescent="0.25">
      <c r="A599" s="7">
        <v>2022</v>
      </c>
      <c r="B599" s="7">
        <v>0.4</v>
      </c>
      <c r="C599" s="8">
        <v>35.47</v>
      </c>
      <c r="D599" s="8">
        <v>64.47</v>
      </c>
      <c r="E599" s="8">
        <v>18.420000000000002</v>
      </c>
      <c r="F599" s="7">
        <v>0</v>
      </c>
      <c r="G599" s="7">
        <v>0</v>
      </c>
      <c r="H599" s="7">
        <v>0</v>
      </c>
      <c r="I599" s="7">
        <v>0</v>
      </c>
      <c r="J599" s="9">
        <f t="shared" si="9"/>
        <v>99.94</v>
      </c>
      <c r="K599" s="7">
        <v>2690255</v>
      </c>
      <c r="L599" s="7" t="s">
        <v>2521</v>
      </c>
      <c r="M599" s="7">
        <v>4545</v>
      </c>
      <c r="N599" s="7">
        <v>63778602</v>
      </c>
      <c r="O599" s="7" t="s">
        <v>284</v>
      </c>
      <c r="P599" s="7" t="s">
        <v>277</v>
      </c>
      <c r="Q599" s="7" t="s">
        <v>42</v>
      </c>
      <c r="R599" s="7" t="s">
        <v>139</v>
      </c>
      <c r="S599" s="30" t="s">
        <v>60</v>
      </c>
      <c r="T599" s="7">
        <v>1463</v>
      </c>
      <c r="U599" s="10">
        <v>44993</v>
      </c>
      <c r="V599" s="10">
        <v>44991</v>
      </c>
      <c r="W599" s="7" t="s">
        <v>248</v>
      </c>
      <c r="X599" s="7" t="s">
        <v>74</v>
      </c>
      <c r="Y599" s="7" t="s">
        <v>75</v>
      </c>
      <c r="Z599" s="10">
        <v>44851</v>
      </c>
      <c r="AA599" s="10">
        <v>44872</v>
      </c>
      <c r="AB599" s="7" t="s">
        <v>74</v>
      </c>
      <c r="AC599" s="7" t="s">
        <v>48</v>
      </c>
      <c r="AD599" s="7" t="s">
        <v>2522</v>
      </c>
      <c r="AE599" s="7">
        <v>4</v>
      </c>
      <c r="AF599" s="7" t="s">
        <v>2523</v>
      </c>
      <c r="AG599" s="7" t="s">
        <v>51</v>
      </c>
      <c r="AH599" s="11">
        <v>1</v>
      </c>
      <c r="AI599" s="12">
        <v>1</v>
      </c>
      <c r="AJ599" s="13">
        <v>54</v>
      </c>
      <c r="AK599" s="13">
        <v>64.39</v>
      </c>
      <c r="AL599" s="13">
        <v>18.399999999999999</v>
      </c>
      <c r="AN599" s="38"/>
    </row>
    <row r="600" spans="1:40" x14ac:dyDescent="0.25">
      <c r="A600" s="7">
        <v>2022</v>
      </c>
      <c r="B600" s="7">
        <v>0.4</v>
      </c>
      <c r="C600" s="8">
        <v>35.47</v>
      </c>
      <c r="D600" s="8">
        <v>64.47</v>
      </c>
      <c r="E600" s="8">
        <v>18.420000000000002</v>
      </c>
      <c r="F600" s="7">
        <v>3.28</v>
      </c>
      <c r="G600" s="7">
        <v>0</v>
      </c>
      <c r="H600" s="7">
        <v>0</v>
      </c>
      <c r="I600" s="7">
        <v>0</v>
      </c>
      <c r="J600" s="9">
        <f t="shared" si="9"/>
        <v>99.94</v>
      </c>
      <c r="K600" s="7">
        <v>2768221</v>
      </c>
      <c r="L600" s="7" t="s">
        <v>1593</v>
      </c>
      <c r="M600" s="7" t="s">
        <v>946</v>
      </c>
      <c r="N600" s="7" t="s">
        <v>1594</v>
      </c>
      <c r="O600" s="7" t="s">
        <v>284</v>
      </c>
      <c r="P600" s="7" t="s">
        <v>277</v>
      </c>
      <c r="Q600" s="7" t="s">
        <v>42</v>
      </c>
      <c r="R600" s="7" t="s">
        <v>139</v>
      </c>
      <c r="S600" s="30" t="s">
        <v>60</v>
      </c>
      <c r="T600" s="7">
        <v>1442</v>
      </c>
      <c r="U600" s="10">
        <v>45000</v>
      </c>
      <c r="V600" s="10">
        <v>44999</v>
      </c>
      <c r="W600" s="7" t="s">
        <v>948</v>
      </c>
      <c r="X600" s="7" t="s">
        <v>949</v>
      </c>
      <c r="Y600" s="7" t="s">
        <v>47</v>
      </c>
      <c r="Z600" s="10">
        <v>44581</v>
      </c>
      <c r="AA600" s="10">
        <v>44842</v>
      </c>
      <c r="AB600" s="7" t="s">
        <v>949</v>
      </c>
      <c r="AC600" s="7" t="s">
        <v>48</v>
      </c>
      <c r="AD600" s="7" t="s">
        <v>1595</v>
      </c>
      <c r="AE600" s="7">
        <v>63</v>
      </c>
      <c r="AF600" s="7" t="s">
        <v>1596</v>
      </c>
      <c r="AG600" s="7" t="s">
        <v>51</v>
      </c>
      <c r="AH600" s="11">
        <v>1</v>
      </c>
      <c r="AI600" s="12">
        <v>1</v>
      </c>
      <c r="AJ600" s="13">
        <v>36.85</v>
      </c>
      <c r="AK600" s="13">
        <v>25.74</v>
      </c>
      <c r="AL600" s="13">
        <v>7.99</v>
      </c>
      <c r="AN600" s="38"/>
    </row>
    <row r="601" spans="1:40" x14ac:dyDescent="0.25">
      <c r="A601" s="7">
        <v>2022</v>
      </c>
      <c r="B601" s="7">
        <v>0.6</v>
      </c>
      <c r="C601" s="8">
        <v>35.47</v>
      </c>
      <c r="D601" s="8">
        <v>64.47</v>
      </c>
      <c r="E601" s="8">
        <v>18.420000000000002</v>
      </c>
      <c r="F601" s="7">
        <v>0</v>
      </c>
      <c r="G601" s="7">
        <v>0</v>
      </c>
      <c r="H601" s="7">
        <v>0</v>
      </c>
      <c r="I601" s="7">
        <v>0</v>
      </c>
      <c r="J601" s="9">
        <f t="shared" si="9"/>
        <v>99.94</v>
      </c>
      <c r="K601" s="7">
        <v>2475903</v>
      </c>
      <c r="L601" s="7" t="s">
        <v>2488</v>
      </c>
      <c r="M601" s="7">
        <v>899</v>
      </c>
      <c r="N601" s="7" t="s">
        <v>2489</v>
      </c>
      <c r="O601" s="7" t="s">
        <v>284</v>
      </c>
      <c r="P601" s="7" t="s">
        <v>277</v>
      </c>
      <c r="Q601" s="7" t="s">
        <v>42</v>
      </c>
      <c r="R601" s="7" t="s">
        <v>139</v>
      </c>
      <c r="S601" s="30" t="s">
        <v>60</v>
      </c>
      <c r="T601" s="7">
        <v>1392</v>
      </c>
      <c r="U601" s="10">
        <v>44973</v>
      </c>
      <c r="V601" s="10">
        <v>44973</v>
      </c>
      <c r="W601" s="7" t="s">
        <v>188</v>
      </c>
      <c r="X601" s="7" t="s">
        <v>74</v>
      </c>
      <c r="Y601" s="7" t="s">
        <v>75</v>
      </c>
      <c r="Z601" s="10">
        <v>44801</v>
      </c>
      <c r="AA601" s="10">
        <v>44867</v>
      </c>
      <c r="AB601" s="7" t="s">
        <v>74</v>
      </c>
      <c r="AC601" s="7" t="s">
        <v>48</v>
      </c>
      <c r="AD601" s="7" t="s">
        <v>2490</v>
      </c>
      <c r="AE601" s="7">
        <v>42</v>
      </c>
      <c r="AF601" s="7" t="s">
        <v>2491</v>
      </c>
      <c r="AG601" s="7" t="s">
        <v>51</v>
      </c>
      <c r="AH601" s="11">
        <v>1</v>
      </c>
      <c r="AI601" s="12">
        <v>1</v>
      </c>
      <c r="AJ601" s="13">
        <v>56.56</v>
      </c>
      <c r="AK601" s="13">
        <v>64.39</v>
      </c>
      <c r="AL601" s="13">
        <v>18.399999999999999</v>
      </c>
      <c r="AN601" s="38"/>
    </row>
    <row r="602" spans="1:40" x14ac:dyDescent="0.25">
      <c r="A602" s="7">
        <v>2022</v>
      </c>
      <c r="B602" s="7">
        <v>0.4</v>
      </c>
      <c r="C602" s="8">
        <v>35.47</v>
      </c>
      <c r="D602" s="8">
        <v>64.47</v>
      </c>
      <c r="E602" s="8">
        <v>18.420000000000002</v>
      </c>
      <c r="F602" s="7">
        <v>0</v>
      </c>
      <c r="G602" s="7">
        <v>0</v>
      </c>
      <c r="H602" s="7">
        <v>0</v>
      </c>
      <c r="I602" s="7">
        <v>0</v>
      </c>
      <c r="J602" s="9">
        <f t="shared" si="9"/>
        <v>99.94</v>
      </c>
      <c r="K602" s="7">
        <v>2741150</v>
      </c>
      <c r="L602" s="7" t="s">
        <v>1641</v>
      </c>
      <c r="M602" s="7">
        <v>973</v>
      </c>
      <c r="N602" s="7" t="s">
        <v>1642</v>
      </c>
      <c r="O602" s="7" t="s">
        <v>284</v>
      </c>
      <c r="P602" s="7" t="s">
        <v>277</v>
      </c>
      <c r="Q602" s="7" t="s">
        <v>42</v>
      </c>
      <c r="R602" s="7" t="s">
        <v>139</v>
      </c>
      <c r="S602" s="30" t="s">
        <v>60</v>
      </c>
      <c r="T602" s="7">
        <v>1372</v>
      </c>
      <c r="U602" s="10">
        <v>44998</v>
      </c>
      <c r="V602" s="10">
        <v>44994</v>
      </c>
      <c r="W602" s="7" t="s">
        <v>188</v>
      </c>
      <c r="X602" s="7" t="s">
        <v>74</v>
      </c>
      <c r="Y602" s="7" t="s">
        <v>75</v>
      </c>
      <c r="Z602" s="10">
        <v>44844</v>
      </c>
      <c r="AA602" s="10">
        <v>44904</v>
      </c>
      <c r="AB602" s="7" t="s">
        <v>74</v>
      </c>
      <c r="AC602" s="7" t="s">
        <v>48</v>
      </c>
      <c r="AD602" s="7" t="s">
        <v>1643</v>
      </c>
      <c r="AE602" s="7">
        <v>42</v>
      </c>
      <c r="AF602" s="7" t="s">
        <v>1644</v>
      </c>
      <c r="AG602" s="7" t="s">
        <v>51</v>
      </c>
      <c r="AH602" s="11">
        <v>1</v>
      </c>
      <c r="AI602" s="12">
        <v>1</v>
      </c>
      <c r="AJ602" s="13">
        <v>44.01</v>
      </c>
      <c r="AK602" s="13">
        <v>76.11</v>
      </c>
      <c r="AL602" s="13">
        <v>30.12</v>
      </c>
      <c r="AN602" s="38"/>
    </row>
    <row r="603" spans="1:40" x14ac:dyDescent="0.25">
      <c r="A603" s="7">
        <v>2022</v>
      </c>
      <c r="B603" s="7">
        <v>0.4</v>
      </c>
      <c r="C603" s="8">
        <v>35.47</v>
      </c>
      <c r="D603" s="8">
        <v>64.47</v>
      </c>
      <c r="E603" s="8">
        <v>18.420000000000002</v>
      </c>
      <c r="F603" s="7">
        <v>0</v>
      </c>
      <c r="G603" s="7">
        <v>0</v>
      </c>
      <c r="H603" s="7">
        <v>0</v>
      </c>
      <c r="I603" s="7">
        <v>0</v>
      </c>
      <c r="J603" s="9">
        <f t="shared" si="9"/>
        <v>99.94</v>
      </c>
      <c r="K603" s="7">
        <v>3121953</v>
      </c>
      <c r="L603" s="7" t="s">
        <v>1832</v>
      </c>
      <c r="M603" s="7">
        <v>1452</v>
      </c>
      <c r="N603" s="7">
        <v>39908902</v>
      </c>
      <c r="O603" s="7" t="s">
        <v>284</v>
      </c>
      <c r="P603" s="7" t="s">
        <v>277</v>
      </c>
      <c r="Q603" s="7" t="s">
        <v>42</v>
      </c>
      <c r="R603" s="7" t="s">
        <v>139</v>
      </c>
      <c r="S603" s="30" t="s">
        <v>60</v>
      </c>
      <c r="T603" s="7">
        <v>1238</v>
      </c>
      <c r="U603" s="10">
        <v>45036</v>
      </c>
      <c r="V603" s="10">
        <v>45033</v>
      </c>
      <c r="W603" s="7" t="s">
        <v>95</v>
      </c>
      <c r="X603" s="7" t="s">
        <v>74</v>
      </c>
      <c r="Y603" s="7" t="s">
        <v>75</v>
      </c>
      <c r="Z603" s="10">
        <v>44834</v>
      </c>
      <c r="AA603" s="10">
        <v>44918</v>
      </c>
      <c r="AB603" s="7" t="s">
        <v>74</v>
      </c>
      <c r="AC603" s="7" t="s">
        <v>48</v>
      </c>
      <c r="AD603" s="7" t="s">
        <v>1833</v>
      </c>
      <c r="AE603" s="7">
        <v>28</v>
      </c>
      <c r="AF603" s="7" t="s">
        <v>1834</v>
      </c>
      <c r="AG603" s="7" t="s">
        <v>51</v>
      </c>
      <c r="AH603" s="11">
        <v>1</v>
      </c>
      <c r="AI603" s="12">
        <v>1</v>
      </c>
      <c r="AJ603" s="13">
        <v>52.68</v>
      </c>
      <c r="AK603" s="13">
        <v>86.37</v>
      </c>
      <c r="AL603" s="13">
        <v>40.380000000000003</v>
      </c>
      <c r="AN603" s="38"/>
    </row>
    <row r="604" spans="1:40" x14ac:dyDescent="0.25">
      <c r="A604" s="7">
        <v>2022</v>
      </c>
      <c r="B604" s="7">
        <v>0.4</v>
      </c>
      <c r="C604" s="8">
        <v>35.47</v>
      </c>
      <c r="D604" s="8">
        <v>64.47</v>
      </c>
      <c r="E604" s="8">
        <v>18.420000000000002</v>
      </c>
      <c r="F604" s="7">
        <v>4.4951027526000003</v>
      </c>
      <c r="G604" s="7">
        <v>0</v>
      </c>
      <c r="H604" s="7">
        <v>0</v>
      </c>
      <c r="I604" s="7">
        <v>0</v>
      </c>
      <c r="J604" s="9">
        <f t="shared" si="9"/>
        <v>99.94</v>
      </c>
      <c r="K604" s="7">
        <v>3214730</v>
      </c>
      <c r="L604" s="7" t="s">
        <v>1990</v>
      </c>
      <c r="M604" s="7" t="s">
        <v>1991</v>
      </c>
      <c r="N604" s="7" t="s">
        <v>1992</v>
      </c>
      <c r="O604" s="7" t="s">
        <v>385</v>
      </c>
      <c r="P604" s="7" t="s">
        <v>277</v>
      </c>
      <c r="Q604" s="7" t="s">
        <v>42</v>
      </c>
      <c r="R604" s="7" t="s">
        <v>139</v>
      </c>
      <c r="S604" s="30" t="s">
        <v>60</v>
      </c>
      <c r="T604" s="7">
        <v>1191</v>
      </c>
      <c r="U604" s="10">
        <v>45044</v>
      </c>
      <c r="V604" s="10">
        <v>45044</v>
      </c>
      <c r="W604" s="7" t="s">
        <v>421</v>
      </c>
      <c r="X604" s="7" t="s">
        <v>124</v>
      </c>
      <c r="Y604" s="7" t="s">
        <v>75</v>
      </c>
      <c r="Z604" s="10">
        <v>44842</v>
      </c>
      <c r="AA604" s="10">
        <v>44866</v>
      </c>
      <c r="AB604" s="7" t="s">
        <v>124</v>
      </c>
      <c r="AC604" s="7" t="s">
        <v>48</v>
      </c>
      <c r="AD604" s="7" t="s">
        <v>1993</v>
      </c>
      <c r="AE604" s="7">
        <v>1</v>
      </c>
      <c r="AF604" s="7" t="s">
        <v>1994</v>
      </c>
      <c r="AG604" s="7" t="s">
        <v>51</v>
      </c>
      <c r="AH604" s="11">
        <v>1</v>
      </c>
      <c r="AI604" s="12">
        <v>1</v>
      </c>
      <c r="AJ604" s="13">
        <v>39.730908200400002</v>
      </c>
      <c r="AK604" s="13">
        <v>50.216937371999997</v>
      </c>
      <c r="AL604" s="13">
        <v>14.347696392</v>
      </c>
      <c r="AN604" s="38"/>
    </row>
    <row r="605" spans="1:40" x14ac:dyDescent="0.25">
      <c r="A605" s="7">
        <v>2022</v>
      </c>
      <c r="B605" s="7">
        <v>0.8</v>
      </c>
      <c r="C605" s="8">
        <v>70.94</v>
      </c>
      <c r="D605" s="8">
        <v>128.94</v>
      </c>
      <c r="E605" s="8">
        <v>36.840000000000003</v>
      </c>
      <c r="F605" s="7">
        <v>0</v>
      </c>
      <c r="G605" s="7">
        <v>0</v>
      </c>
      <c r="H605" s="7">
        <v>0</v>
      </c>
      <c r="I605" s="7">
        <v>0</v>
      </c>
      <c r="J605" s="9">
        <f t="shared" si="9"/>
        <v>199.88</v>
      </c>
      <c r="K605" s="7">
        <v>2561545</v>
      </c>
      <c r="L605" s="7" t="s">
        <v>1601</v>
      </c>
      <c r="M605" s="7">
        <v>341</v>
      </c>
      <c r="N605" s="7" t="s">
        <v>1602</v>
      </c>
      <c r="O605" s="7" t="s">
        <v>284</v>
      </c>
      <c r="P605" s="7" t="s">
        <v>277</v>
      </c>
      <c r="Q605" s="7" t="s">
        <v>42</v>
      </c>
      <c r="R605" s="7" t="s">
        <v>139</v>
      </c>
      <c r="S605" s="30" t="s">
        <v>60</v>
      </c>
      <c r="T605" s="7">
        <v>1177</v>
      </c>
      <c r="U605" s="10">
        <v>44981</v>
      </c>
      <c r="V605" s="10">
        <v>44973</v>
      </c>
      <c r="W605" s="7" t="s">
        <v>151</v>
      </c>
      <c r="X605" s="7" t="s">
        <v>74</v>
      </c>
      <c r="Y605" s="7" t="s">
        <v>75</v>
      </c>
      <c r="Z605" s="10">
        <v>44841</v>
      </c>
      <c r="AA605" s="10">
        <v>44875</v>
      </c>
      <c r="AB605" s="7" t="s">
        <v>74</v>
      </c>
      <c r="AC605" s="7" t="s">
        <v>48</v>
      </c>
      <c r="AD605" s="7" t="s">
        <v>1603</v>
      </c>
      <c r="AE605" s="7">
        <v>42</v>
      </c>
      <c r="AF605" s="7" t="s">
        <v>1604</v>
      </c>
      <c r="AG605" s="7" t="s">
        <v>51</v>
      </c>
      <c r="AH605" s="11">
        <v>1</v>
      </c>
      <c r="AI605" s="12">
        <v>2</v>
      </c>
      <c r="AJ605" s="13">
        <v>116.8</v>
      </c>
      <c r="AK605" s="13">
        <v>179.36</v>
      </c>
      <c r="AL605" s="13">
        <v>87.38</v>
      </c>
      <c r="AN605" s="38"/>
    </row>
    <row r="606" spans="1:40" x14ac:dyDescent="0.25">
      <c r="A606" s="7">
        <v>2022</v>
      </c>
      <c r="B606" s="7">
        <v>0.4</v>
      </c>
      <c r="C606" s="8">
        <v>35.47</v>
      </c>
      <c r="D606" s="8">
        <v>64.47</v>
      </c>
      <c r="E606" s="8">
        <v>18.420000000000002</v>
      </c>
      <c r="F606" s="7">
        <v>0</v>
      </c>
      <c r="G606" s="7">
        <v>0</v>
      </c>
      <c r="H606" s="7">
        <v>0</v>
      </c>
      <c r="I606" s="7">
        <v>0</v>
      </c>
      <c r="J606" s="9">
        <f t="shared" si="9"/>
        <v>99.94</v>
      </c>
      <c r="K606" s="7">
        <v>2545500</v>
      </c>
      <c r="L606" s="7" t="s">
        <v>1847</v>
      </c>
      <c r="M606" s="7">
        <v>500</v>
      </c>
      <c r="N606" s="7">
        <v>54968801</v>
      </c>
      <c r="O606" s="7" t="s">
        <v>284</v>
      </c>
      <c r="P606" s="7" t="s">
        <v>277</v>
      </c>
      <c r="Q606" s="7" t="s">
        <v>42</v>
      </c>
      <c r="R606" s="7" t="s">
        <v>139</v>
      </c>
      <c r="S606" s="30" t="s">
        <v>60</v>
      </c>
      <c r="T606" s="7">
        <v>1134</v>
      </c>
      <c r="U606" s="10">
        <v>44980</v>
      </c>
      <c r="V606" s="10">
        <v>44960</v>
      </c>
      <c r="W606" s="7" t="s">
        <v>504</v>
      </c>
      <c r="X606" s="7" t="s">
        <v>503</v>
      </c>
      <c r="Y606" s="7" t="s">
        <v>504</v>
      </c>
      <c r="Z606" s="10">
        <v>44573</v>
      </c>
      <c r="AA606" s="10">
        <v>44834</v>
      </c>
      <c r="AB606" s="7" t="s">
        <v>503</v>
      </c>
      <c r="AC606" s="7" t="s">
        <v>48</v>
      </c>
      <c r="AD606" s="7" t="s">
        <v>1848</v>
      </c>
      <c r="AE606" s="7">
        <v>42</v>
      </c>
      <c r="AF606" s="7" t="s">
        <v>1849</v>
      </c>
      <c r="AG606" s="7" t="s">
        <v>51</v>
      </c>
      <c r="AH606" s="11" t="s">
        <v>507</v>
      </c>
      <c r="AI606" s="12">
        <v>1</v>
      </c>
      <c r="AJ606" s="13">
        <v>8.5741599999999991</v>
      </c>
      <c r="AK606" s="13">
        <v>33.157670021000001</v>
      </c>
      <c r="AL606" s="13">
        <v>4.3249134810000003</v>
      </c>
      <c r="AN606" s="38"/>
    </row>
    <row r="607" spans="1:40" x14ac:dyDescent="0.25">
      <c r="A607" s="7">
        <v>2022</v>
      </c>
      <c r="B607" s="7">
        <v>0.4</v>
      </c>
      <c r="C607" s="8">
        <v>35.47</v>
      </c>
      <c r="D607" s="8">
        <v>64.47</v>
      </c>
      <c r="E607" s="8">
        <v>18.420000000000002</v>
      </c>
      <c r="F607" s="7">
        <v>0</v>
      </c>
      <c r="G607" s="7">
        <v>0</v>
      </c>
      <c r="H607" s="7">
        <v>0</v>
      </c>
      <c r="I607" s="7">
        <v>0</v>
      </c>
      <c r="J607" s="9">
        <f t="shared" si="9"/>
        <v>99.94</v>
      </c>
      <c r="K607" s="7">
        <v>3134589</v>
      </c>
      <c r="L607" s="7" t="s">
        <v>2088</v>
      </c>
      <c r="M607" s="7">
        <v>2</v>
      </c>
      <c r="N607" s="7" t="s">
        <v>2089</v>
      </c>
      <c r="O607" s="7" t="s">
        <v>284</v>
      </c>
      <c r="P607" s="7" t="s">
        <v>277</v>
      </c>
      <c r="Q607" s="7" t="s">
        <v>42</v>
      </c>
      <c r="R607" s="7" t="s">
        <v>139</v>
      </c>
      <c r="S607" s="30" t="s">
        <v>60</v>
      </c>
      <c r="T607" s="7">
        <v>1118</v>
      </c>
      <c r="U607" s="10">
        <v>45037</v>
      </c>
      <c r="V607" s="10">
        <v>45026</v>
      </c>
      <c r="W607" s="7" t="s">
        <v>184</v>
      </c>
      <c r="X607" s="7" t="s">
        <v>74</v>
      </c>
      <c r="Y607" s="7" t="s">
        <v>75</v>
      </c>
      <c r="Z607" s="10">
        <v>44853</v>
      </c>
      <c r="AA607" s="10">
        <v>44886</v>
      </c>
      <c r="AB607" s="7" t="s">
        <v>74</v>
      </c>
      <c r="AC607" s="7" t="s">
        <v>48</v>
      </c>
      <c r="AD607" s="7" t="s">
        <v>2090</v>
      </c>
      <c r="AE607" s="7">
        <v>42</v>
      </c>
      <c r="AF607" s="7" t="s">
        <v>2091</v>
      </c>
      <c r="AG607" s="7" t="s">
        <v>51</v>
      </c>
      <c r="AH607" s="11">
        <v>1</v>
      </c>
      <c r="AI607" s="12">
        <v>1</v>
      </c>
      <c r="AJ607" s="13">
        <v>74</v>
      </c>
      <c r="AK607" s="13">
        <v>78.180000000000007</v>
      </c>
      <c r="AL607" s="13">
        <v>32.19</v>
      </c>
      <c r="AN607" s="38"/>
    </row>
    <row r="608" spans="1:40" x14ac:dyDescent="0.25">
      <c r="A608" s="7">
        <v>2022</v>
      </c>
      <c r="B608" s="7">
        <v>0.4</v>
      </c>
      <c r="C608" s="8">
        <v>35.47</v>
      </c>
      <c r="D608" s="8">
        <v>64.47</v>
      </c>
      <c r="E608" s="8">
        <v>18.420000000000002</v>
      </c>
      <c r="F608" s="7">
        <v>0</v>
      </c>
      <c r="G608" s="7">
        <v>0</v>
      </c>
      <c r="H608" s="7">
        <v>0</v>
      </c>
      <c r="I608" s="7">
        <v>0</v>
      </c>
      <c r="J608" s="9">
        <f t="shared" si="9"/>
        <v>99.94</v>
      </c>
      <c r="K608" s="7">
        <v>3122026</v>
      </c>
      <c r="L608" s="7" t="s">
        <v>1696</v>
      </c>
      <c r="M608" s="7">
        <v>1092</v>
      </c>
      <c r="N608" s="7" t="s">
        <v>1697</v>
      </c>
      <c r="O608" s="7" t="s">
        <v>284</v>
      </c>
      <c r="P608" s="7" t="s">
        <v>277</v>
      </c>
      <c r="Q608" s="7" t="s">
        <v>42</v>
      </c>
      <c r="R608" s="7" t="s">
        <v>139</v>
      </c>
      <c r="S608" s="30" t="s">
        <v>60</v>
      </c>
      <c r="T608" s="7">
        <v>1095</v>
      </c>
      <c r="U608" s="10">
        <v>45036</v>
      </c>
      <c r="V608" s="10">
        <v>45029</v>
      </c>
      <c r="W608" s="7" t="s">
        <v>188</v>
      </c>
      <c r="X608" s="7" t="s">
        <v>74</v>
      </c>
      <c r="Y608" s="7" t="s">
        <v>75</v>
      </c>
      <c r="Z608" s="10">
        <v>44849</v>
      </c>
      <c r="AA608" s="10">
        <v>44985</v>
      </c>
      <c r="AB608" s="7" t="s">
        <v>74</v>
      </c>
      <c r="AC608" s="7" t="s">
        <v>48</v>
      </c>
      <c r="AD608" s="7" t="s">
        <v>1698</v>
      </c>
      <c r="AE608" s="7">
        <v>42</v>
      </c>
      <c r="AF608" s="7" t="s">
        <v>1699</v>
      </c>
      <c r="AG608" s="7" t="s">
        <v>51</v>
      </c>
      <c r="AH608" s="11">
        <v>1</v>
      </c>
      <c r="AI608" s="12">
        <v>1</v>
      </c>
      <c r="AJ608" s="13">
        <v>58.52</v>
      </c>
      <c r="AK608" s="13">
        <v>87.84</v>
      </c>
      <c r="AL608" s="13">
        <v>41.85</v>
      </c>
      <c r="AN608" s="38"/>
    </row>
    <row r="609" spans="1:40" x14ac:dyDescent="0.25">
      <c r="A609" s="7">
        <v>2022</v>
      </c>
      <c r="B609" s="7">
        <v>0.4</v>
      </c>
      <c r="C609" s="8">
        <v>35.47</v>
      </c>
      <c r="D609" s="8">
        <v>64.47</v>
      </c>
      <c r="E609" s="8">
        <v>18.420000000000002</v>
      </c>
      <c r="F609" s="7">
        <v>0</v>
      </c>
      <c r="G609" s="7">
        <v>0</v>
      </c>
      <c r="H609" s="7">
        <v>0</v>
      </c>
      <c r="I609" s="7">
        <v>0</v>
      </c>
      <c r="J609" s="9">
        <f t="shared" si="9"/>
        <v>99.94</v>
      </c>
      <c r="K609" s="7">
        <v>2518574</v>
      </c>
      <c r="L609" s="7" t="s">
        <v>1864</v>
      </c>
      <c r="M609" s="7">
        <v>3942</v>
      </c>
      <c r="N609" s="7">
        <v>6657551</v>
      </c>
      <c r="O609" s="7" t="s">
        <v>284</v>
      </c>
      <c r="P609" s="7" t="s">
        <v>277</v>
      </c>
      <c r="Q609" s="7" t="s">
        <v>42</v>
      </c>
      <c r="R609" s="7" t="s">
        <v>139</v>
      </c>
      <c r="S609" s="30" t="s">
        <v>60</v>
      </c>
      <c r="T609" s="7">
        <v>1061</v>
      </c>
      <c r="U609" s="10">
        <v>44978</v>
      </c>
      <c r="V609" s="10">
        <v>44965</v>
      </c>
      <c r="W609" s="7" t="s">
        <v>130</v>
      </c>
      <c r="X609" s="7" t="s">
        <v>74</v>
      </c>
      <c r="Y609" s="7" t="s">
        <v>75</v>
      </c>
      <c r="Z609" s="10">
        <v>44852</v>
      </c>
      <c r="AA609" s="10">
        <v>44853</v>
      </c>
      <c r="AB609" s="7" t="s">
        <v>74</v>
      </c>
      <c r="AC609" s="7" t="s">
        <v>48</v>
      </c>
      <c r="AD609" s="7" t="s">
        <v>1865</v>
      </c>
      <c r="AE609" s="7">
        <v>42</v>
      </c>
      <c r="AF609" s="7" t="s">
        <v>1866</v>
      </c>
      <c r="AG609" s="7" t="s">
        <v>51</v>
      </c>
      <c r="AH609" s="11">
        <v>1</v>
      </c>
      <c r="AI609" s="12">
        <v>1</v>
      </c>
      <c r="AJ609" s="13">
        <v>45.04</v>
      </c>
      <c r="AK609" s="13">
        <v>83.62</v>
      </c>
      <c r="AL609" s="13">
        <v>0</v>
      </c>
      <c r="AN609" s="38"/>
    </row>
    <row r="610" spans="1:40" x14ac:dyDescent="0.25">
      <c r="A610" s="7">
        <v>2022</v>
      </c>
      <c r="B610" s="7">
        <v>0.6</v>
      </c>
      <c r="C610" s="8">
        <v>35.47</v>
      </c>
      <c r="D610" s="8">
        <v>64.47</v>
      </c>
      <c r="E610" s="8">
        <v>18.420000000000002</v>
      </c>
      <c r="F610" s="7">
        <v>0</v>
      </c>
      <c r="G610" s="7">
        <v>0</v>
      </c>
      <c r="H610" s="7">
        <v>0</v>
      </c>
      <c r="I610" s="7">
        <v>0</v>
      </c>
      <c r="J610" s="9">
        <f t="shared" si="9"/>
        <v>99.94</v>
      </c>
      <c r="K610" s="7">
        <v>2589770</v>
      </c>
      <c r="L610" s="7" t="s">
        <v>1885</v>
      </c>
      <c r="M610" s="7">
        <v>20180</v>
      </c>
      <c r="N610" s="7">
        <v>6370101</v>
      </c>
      <c r="O610" s="7" t="s">
        <v>284</v>
      </c>
      <c r="P610" s="7" t="s">
        <v>277</v>
      </c>
      <c r="Q610" s="7" t="s">
        <v>42</v>
      </c>
      <c r="R610" s="7" t="s">
        <v>139</v>
      </c>
      <c r="S610" s="30" t="s">
        <v>60</v>
      </c>
      <c r="T610" s="7">
        <v>1060</v>
      </c>
      <c r="U610" s="10">
        <v>44984</v>
      </c>
      <c r="V610" s="10">
        <v>44984</v>
      </c>
      <c r="W610" s="7" t="s">
        <v>452</v>
      </c>
      <c r="X610" s="7" t="s">
        <v>74</v>
      </c>
      <c r="Y610" s="7" t="s">
        <v>75</v>
      </c>
      <c r="Z610" s="10">
        <v>44842</v>
      </c>
      <c r="AA610" s="10">
        <v>44879</v>
      </c>
      <c r="AB610" s="7" t="s">
        <v>74</v>
      </c>
      <c r="AC610" s="7" t="s">
        <v>48</v>
      </c>
      <c r="AD610" s="7" t="s">
        <v>1886</v>
      </c>
      <c r="AE610" s="7">
        <v>42</v>
      </c>
      <c r="AF610" s="7" t="s">
        <v>1887</v>
      </c>
      <c r="AG610" s="7" t="s">
        <v>51</v>
      </c>
      <c r="AH610" s="11">
        <v>1</v>
      </c>
      <c r="AI610" s="12">
        <v>1</v>
      </c>
      <c r="AJ610" s="13">
        <v>63.96</v>
      </c>
      <c r="AK610" s="13">
        <v>75.88</v>
      </c>
      <c r="AL610" s="13">
        <v>29.89</v>
      </c>
      <c r="AN610" s="38"/>
    </row>
    <row r="611" spans="1:40" x14ac:dyDescent="0.25">
      <c r="A611" s="7">
        <v>2022</v>
      </c>
      <c r="B611" s="7">
        <v>0.7</v>
      </c>
      <c r="C611" s="8">
        <v>35.47</v>
      </c>
      <c r="D611" s="8">
        <v>64.47</v>
      </c>
      <c r="E611" s="8">
        <v>18.420000000000002</v>
      </c>
      <c r="F611" s="7">
        <v>0</v>
      </c>
      <c r="G611" s="7">
        <v>0</v>
      </c>
      <c r="H611" s="7">
        <v>0</v>
      </c>
      <c r="I611" s="7">
        <v>0</v>
      </c>
      <c r="J611" s="9">
        <f t="shared" si="9"/>
        <v>99.94</v>
      </c>
      <c r="K611" s="7">
        <v>2760907</v>
      </c>
      <c r="L611" s="7" t="s">
        <v>1608</v>
      </c>
      <c r="M611" s="7">
        <v>10432</v>
      </c>
      <c r="N611" s="7" t="s">
        <v>1609</v>
      </c>
      <c r="O611" s="7" t="s">
        <v>284</v>
      </c>
      <c r="P611" s="7" t="s">
        <v>277</v>
      </c>
      <c r="Q611" s="7" t="s">
        <v>42</v>
      </c>
      <c r="R611" s="7" t="s">
        <v>139</v>
      </c>
      <c r="S611" s="30" t="s">
        <v>60</v>
      </c>
      <c r="T611" s="7">
        <v>1021</v>
      </c>
      <c r="U611" s="10">
        <v>44999</v>
      </c>
      <c r="V611" s="10">
        <v>44995</v>
      </c>
      <c r="W611" s="7" t="s">
        <v>95</v>
      </c>
      <c r="X611" s="7" t="s">
        <v>74</v>
      </c>
      <c r="Y611" s="7" t="s">
        <v>75</v>
      </c>
      <c r="Z611" s="10">
        <v>44853</v>
      </c>
      <c r="AA611" s="10">
        <v>44960</v>
      </c>
      <c r="AB611" s="7" t="s">
        <v>74</v>
      </c>
      <c r="AC611" s="7" t="s">
        <v>48</v>
      </c>
      <c r="AD611" s="7" t="s">
        <v>1610</v>
      </c>
      <c r="AE611" s="7">
        <v>42</v>
      </c>
      <c r="AF611" s="7" t="s">
        <v>1611</v>
      </c>
      <c r="AG611" s="7" t="s">
        <v>51</v>
      </c>
      <c r="AH611" s="11">
        <v>1</v>
      </c>
      <c r="AI611" s="12">
        <v>1</v>
      </c>
      <c r="AJ611" s="13">
        <v>100.91</v>
      </c>
      <c r="AK611" s="13">
        <v>82.18</v>
      </c>
      <c r="AL611" s="13">
        <v>36.19</v>
      </c>
      <c r="AN611" s="38"/>
    </row>
    <row r="612" spans="1:40" x14ac:dyDescent="0.25">
      <c r="A612" s="7">
        <v>2022</v>
      </c>
      <c r="B612" s="7">
        <v>0.9</v>
      </c>
      <c r="C612" s="8">
        <v>35.47</v>
      </c>
      <c r="D612" s="8">
        <v>64.47</v>
      </c>
      <c r="E612" s="8">
        <v>18.420000000000002</v>
      </c>
      <c r="F612" s="7">
        <v>0</v>
      </c>
      <c r="G612" s="7">
        <v>0</v>
      </c>
      <c r="H612" s="7">
        <v>0</v>
      </c>
      <c r="I612" s="7">
        <v>0</v>
      </c>
      <c r="J612" s="9">
        <f t="shared" si="9"/>
        <v>99.94</v>
      </c>
      <c r="K612" s="7">
        <v>2622930</v>
      </c>
      <c r="L612" s="7" t="s">
        <v>2179</v>
      </c>
      <c r="M612" s="7">
        <v>10705</v>
      </c>
      <c r="N612" s="7" t="s">
        <v>2180</v>
      </c>
      <c r="O612" s="7" t="s">
        <v>284</v>
      </c>
      <c r="P612" s="7" t="s">
        <v>277</v>
      </c>
      <c r="Q612" s="7" t="s">
        <v>42</v>
      </c>
      <c r="R612" s="7" t="s">
        <v>139</v>
      </c>
      <c r="S612" s="30" t="s">
        <v>60</v>
      </c>
      <c r="T612" s="7">
        <v>1012</v>
      </c>
      <c r="U612" s="10">
        <v>44986</v>
      </c>
      <c r="V612" s="10">
        <v>44985</v>
      </c>
      <c r="W612" s="7" t="s">
        <v>115</v>
      </c>
      <c r="X612" s="7" t="s">
        <v>74</v>
      </c>
      <c r="Y612" s="7" t="s">
        <v>75</v>
      </c>
      <c r="Z612" s="10">
        <v>44842</v>
      </c>
      <c r="AA612" s="10">
        <v>44861</v>
      </c>
      <c r="AB612" s="7" t="s">
        <v>74</v>
      </c>
      <c r="AC612" s="7" t="s">
        <v>48</v>
      </c>
      <c r="AD612" s="7" t="s">
        <v>2181</v>
      </c>
      <c r="AE612" s="7">
        <v>42</v>
      </c>
      <c r="AF612" s="7" t="s">
        <v>2182</v>
      </c>
      <c r="AG612" s="7" t="s">
        <v>51</v>
      </c>
      <c r="AH612" s="11">
        <v>1</v>
      </c>
      <c r="AI612" s="12">
        <v>1</v>
      </c>
      <c r="AJ612" s="13">
        <v>112.88</v>
      </c>
      <c r="AK612" s="13">
        <v>89.86</v>
      </c>
      <c r="AL612" s="13">
        <v>43.87</v>
      </c>
      <c r="AN612" s="38"/>
    </row>
    <row r="613" spans="1:40" x14ac:dyDescent="0.25">
      <c r="A613" s="7">
        <v>2022</v>
      </c>
      <c r="B613" s="7">
        <v>0.5</v>
      </c>
      <c r="C613" s="8">
        <v>35.47</v>
      </c>
      <c r="D613" s="8">
        <v>64.47</v>
      </c>
      <c r="E613" s="8">
        <v>18.420000000000002</v>
      </c>
      <c r="F613" s="7">
        <v>7.8426940776</v>
      </c>
      <c r="G613" s="7">
        <v>0</v>
      </c>
      <c r="H613" s="7">
        <v>0</v>
      </c>
      <c r="I613" s="7">
        <v>0</v>
      </c>
      <c r="J613" s="9">
        <f t="shared" si="9"/>
        <v>99.94</v>
      </c>
      <c r="K613" s="7">
        <v>2870933</v>
      </c>
      <c r="L613" s="7" t="s">
        <v>2463</v>
      </c>
      <c r="M613" s="7" t="s">
        <v>2464</v>
      </c>
      <c r="N613" s="7">
        <v>1236331</v>
      </c>
      <c r="O613" s="7" t="s">
        <v>288</v>
      </c>
      <c r="P613" s="7" t="s">
        <v>41</v>
      </c>
      <c r="Q613" s="7" t="s">
        <v>42</v>
      </c>
      <c r="R613" s="7" t="s">
        <v>278</v>
      </c>
      <c r="S613" s="30" t="s">
        <v>44</v>
      </c>
      <c r="T613" s="7">
        <v>1000</v>
      </c>
      <c r="U613" s="10">
        <v>45009</v>
      </c>
      <c r="V613" s="10">
        <v>45009</v>
      </c>
      <c r="W613" s="7" t="s">
        <v>2465</v>
      </c>
      <c r="X613" s="7" t="s">
        <v>257</v>
      </c>
      <c r="Y613" s="7" t="s">
        <v>75</v>
      </c>
      <c r="Z613" s="10">
        <v>44862</v>
      </c>
      <c r="AA613" s="10">
        <v>44938</v>
      </c>
      <c r="AB613" s="7" t="s">
        <v>257</v>
      </c>
      <c r="AC613" s="7" t="s">
        <v>125</v>
      </c>
      <c r="AD613" s="7" t="s">
        <v>2466</v>
      </c>
      <c r="AE613" s="7">
        <v>42</v>
      </c>
      <c r="AF613" s="7" t="s">
        <v>2467</v>
      </c>
      <c r="AG613" s="7" t="s">
        <v>51</v>
      </c>
      <c r="AH613" s="11">
        <v>1</v>
      </c>
      <c r="AI613" s="12">
        <v>1</v>
      </c>
      <c r="AJ613" s="13">
        <v>13.099895139999999</v>
      </c>
      <c r="AK613" s="13">
        <v>35.917661303599999</v>
      </c>
      <c r="AL613" s="13">
        <v>7.1836280551999998</v>
      </c>
    </row>
    <row r="614" spans="1:40" x14ac:dyDescent="0.25">
      <c r="A614" s="7">
        <v>2022</v>
      </c>
      <c r="B614" s="7">
        <v>0.9</v>
      </c>
      <c r="C614" s="8">
        <v>35.47</v>
      </c>
      <c r="D614" s="8">
        <v>64.47</v>
      </c>
      <c r="E614" s="8">
        <v>18.420000000000002</v>
      </c>
      <c r="F614" s="7">
        <v>0</v>
      </c>
      <c r="G614" s="7">
        <v>0</v>
      </c>
      <c r="H614" s="7">
        <v>0</v>
      </c>
      <c r="I614" s="7">
        <v>0</v>
      </c>
      <c r="J614" s="9">
        <f t="shared" si="9"/>
        <v>99.94</v>
      </c>
      <c r="K614" s="7">
        <v>2724681</v>
      </c>
      <c r="L614" s="7" t="s">
        <v>2597</v>
      </c>
      <c r="M614" s="7">
        <v>2263</v>
      </c>
      <c r="N614" s="7" t="s">
        <v>2598</v>
      </c>
      <c r="O614" s="7" t="s">
        <v>284</v>
      </c>
      <c r="P614" s="7" t="s">
        <v>277</v>
      </c>
      <c r="Q614" s="7" t="s">
        <v>42</v>
      </c>
      <c r="R614" s="7" t="s">
        <v>139</v>
      </c>
      <c r="S614" s="30" t="s">
        <v>60</v>
      </c>
      <c r="T614" s="7">
        <v>1000</v>
      </c>
      <c r="U614" s="10">
        <v>44995</v>
      </c>
      <c r="V614" s="10">
        <v>44994</v>
      </c>
      <c r="W614" s="7" t="s">
        <v>115</v>
      </c>
      <c r="X614" s="7" t="s">
        <v>74</v>
      </c>
      <c r="Y614" s="7" t="s">
        <v>75</v>
      </c>
      <c r="Z614" s="10">
        <v>44844</v>
      </c>
      <c r="AA614" s="10">
        <v>44862</v>
      </c>
      <c r="AB614" s="7" t="s">
        <v>74</v>
      </c>
      <c r="AC614" s="7" t="s">
        <v>48</v>
      </c>
      <c r="AD614" s="7" t="s">
        <v>2599</v>
      </c>
      <c r="AE614" s="7">
        <v>42</v>
      </c>
      <c r="AF614" s="7" t="s">
        <v>2600</v>
      </c>
      <c r="AG614" s="7" t="s">
        <v>51</v>
      </c>
      <c r="AH614" s="11">
        <v>1</v>
      </c>
      <c r="AI614" s="12">
        <v>1</v>
      </c>
      <c r="AJ614" s="13">
        <v>114.3</v>
      </c>
      <c r="AK614" s="13">
        <v>75.650000000000006</v>
      </c>
      <c r="AL614" s="13">
        <v>29.66</v>
      </c>
      <c r="AN614" s="38"/>
    </row>
    <row r="615" spans="1:40" x14ac:dyDescent="0.25">
      <c r="A615" s="7">
        <v>2022</v>
      </c>
      <c r="B615" s="7">
        <v>1</v>
      </c>
      <c r="C615" s="8">
        <v>35.47</v>
      </c>
      <c r="D615" s="8">
        <v>64.47</v>
      </c>
      <c r="E615" s="8">
        <v>18.420000000000002</v>
      </c>
      <c r="F615" s="7">
        <v>0</v>
      </c>
      <c r="G615" s="7">
        <v>0</v>
      </c>
      <c r="H615" s="7">
        <v>0</v>
      </c>
      <c r="I615" s="7">
        <v>0</v>
      </c>
      <c r="J615" s="9">
        <f t="shared" si="9"/>
        <v>99.94</v>
      </c>
      <c r="K615" s="7">
        <v>2704065</v>
      </c>
      <c r="L615" s="7" t="s">
        <v>2051</v>
      </c>
      <c r="M615" s="7">
        <v>6395</v>
      </c>
      <c r="N615" s="7" t="s">
        <v>2052</v>
      </c>
      <c r="O615" s="7" t="s">
        <v>284</v>
      </c>
      <c r="P615" s="7" t="s">
        <v>277</v>
      </c>
      <c r="Q615" s="7" t="s">
        <v>42</v>
      </c>
      <c r="R615" s="7" t="s">
        <v>139</v>
      </c>
      <c r="S615" s="30" t="s">
        <v>60</v>
      </c>
      <c r="T615" s="7">
        <v>974</v>
      </c>
      <c r="U615" s="10">
        <v>44994</v>
      </c>
      <c r="V615" s="10">
        <v>44993</v>
      </c>
      <c r="W615" s="7" t="s">
        <v>884</v>
      </c>
      <c r="X615" s="7" t="s">
        <v>74</v>
      </c>
      <c r="Y615" s="7" t="s">
        <v>75</v>
      </c>
      <c r="Z615" s="10">
        <v>44848</v>
      </c>
      <c r="AA615" s="10">
        <v>44855</v>
      </c>
      <c r="AB615" s="7" t="s">
        <v>74</v>
      </c>
      <c r="AC615" s="7" t="s">
        <v>48</v>
      </c>
      <c r="AD615" s="7" t="s">
        <v>2053</v>
      </c>
      <c r="AE615" s="7">
        <v>42</v>
      </c>
      <c r="AF615" s="7" t="s">
        <v>2054</v>
      </c>
      <c r="AG615" s="7" t="s">
        <v>51</v>
      </c>
      <c r="AH615" s="11">
        <v>1</v>
      </c>
      <c r="AI615" s="12">
        <v>1</v>
      </c>
      <c r="AJ615" s="13">
        <v>195</v>
      </c>
      <c r="AK615" s="13">
        <v>86.05</v>
      </c>
      <c r="AL615" s="13">
        <v>40.06</v>
      </c>
      <c r="AN615" s="38"/>
    </row>
    <row r="616" spans="1:40" x14ac:dyDescent="0.25">
      <c r="A616" s="7">
        <v>2022</v>
      </c>
      <c r="B616" s="7">
        <v>0.4</v>
      </c>
      <c r="C616" s="8">
        <v>35.47</v>
      </c>
      <c r="D616" s="8">
        <v>64.47</v>
      </c>
      <c r="E616" s="8">
        <v>18.420000000000002</v>
      </c>
      <c r="F616" s="7">
        <v>0</v>
      </c>
      <c r="G616" s="7">
        <v>0</v>
      </c>
      <c r="H616" s="7">
        <v>0</v>
      </c>
      <c r="I616" s="7">
        <v>0</v>
      </c>
      <c r="J616" s="9">
        <f t="shared" si="9"/>
        <v>99.94</v>
      </c>
      <c r="K616" s="7">
        <v>2340678</v>
      </c>
      <c r="L616" s="7" t="s">
        <v>1729</v>
      </c>
      <c r="M616" s="7">
        <v>5619</v>
      </c>
      <c r="N616" s="7" t="s">
        <v>1730</v>
      </c>
      <c r="O616" s="7" t="s">
        <v>284</v>
      </c>
      <c r="P616" s="7" t="s">
        <v>277</v>
      </c>
      <c r="Q616" s="7" t="s">
        <v>42</v>
      </c>
      <c r="R616" s="7" t="s">
        <v>139</v>
      </c>
      <c r="S616" s="30" t="s">
        <v>60</v>
      </c>
      <c r="T616" s="7">
        <v>970</v>
      </c>
      <c r="U616" s="10">
        <v>44959</v>
      </c>
      <c r="V616" s="10">
        <v>44957</v>
      </c>
      <c r="W616" s="7" t="s">
        <v>115</v>
      </c>
      <c r="X616" s="7" t="s">
        <v>74</v>
      </c>
      <c r="Y616" s="7" t="s">
        <v>75</v>
      </c>
      <c r="Z616" s="10">
        <v>44885</v>
      </c>
      <c r="AA616" s="10">
        <v>44904</v>
      </c>
      <c r="AB616" s="7" t="s">
        <v>74</v>
      </c>
      <c r="AC616" s="7" t="s">
        <v>48</v>
      </c>
      <c r="AD616" s="7" t="s">
        <v>1731</v>
      </c>
      <c r="AE616" s="7">
        <v>42</v>
      </c>
      <c r="AF616" s="7" t="s">
        <v>1732</v>
      </c>
      <c r="AG616" s="7" t="s">
        <v>51</v>
      </c>
      <c r="AH616" s="11">
        <v>1</v>
      </c>
      <c r="AI616" s="12">
        <v>1</v>
      </c>
      <c r="AJ616" s="13">
        <v>46.84</v>
      </c>
      <c r="AK616" s="13">
        <v>83.06</v>
      </c>
      <c r="AL616" s="13">
        <v>37.07</v>
      </c>
      <c r="AN616" s="38"/>
    </row>
    <row r="617" spans="1:40" x14ac:dyDescent="0.25">
      <c r="A617" s="7">
        <v>2022</v>
      </c>
      <c r="B617" s="7">
        <v>1.1000000000000001</v>
      </c>
      <c r="C617" s="8">
        <v>70.94</v>
      </c>
      <c r="D617" s="8">
        <v>128.94</v>
      </c>
      <c r="E617" s="8">
        <v>36.840000000000003</v>
      </c>
      <c r="F617" s="7">
        <v>0</v>
      </c>
      <c r="G617" s="7">
        <v>0</v>
      </c>
      <c r="H617" s="7">
        <v>0</v>
      </c>
      <c r="I617" s="7">
        <v>0</v>
      </c>
      <c r="J617" s="9">
        <f t="shared" si="9"/>
        <v>199.88</v>
      </c>
      <c r="K617" s="7">
        <v>2989165</v>
      </c>
      <c r="L617" s="7" t="s">
        <v>2208</v>
      </c>
      <c r="M617" s="7">
        <v>5704</v>
      </c>
      <c r="N617" s="7">
        <v>84531</v>
      </c>
      <c r="O617" s="7" t="s">
        <v>284</v>
      </c>
      <c r="P617" s="7" t="s">
        <v>277</v>
      </c>
      <c r="Q617" s="7" t="s">
        <v>42</v>
      </c>
      <c r="R617" s="7" t="s">
        <v>139</v>
      </c>
      <c r="S617" s="30" t="s">
        <v>60</v>
      </c>
      <c r="T617" s="7">
        <v>946</v>
      </c>
      <c r="U617" s="10">
        <v>45021</v>
      </c>
      <c r="V617" s="10">
        <v>45008</v>
      </c>
      <c r="W617" s="7" t="s">
        <v>95</v>
      </c>
      <c r="X617" s="7" t="s">
        <v>74</v>
      </c>
      <c r="Y617" s="7" t="s">
        <v>75</v>
      </c>
      <c r="Z617" s="10">
        <v>44831</v>
      </c>
      <c r="AA617" s="10">
        <v>44848</v>
      </c>
      <c r="AB617" s="7" t="s">
        <v>74</v>
      </c>
      <c r="AC617" s="7" t="s">
        <v>48</v>
      </c>
      <c r="AD617" s="7" t="s">
        <v>2209</v>
      </c>
      <c r="AE617" s="7">
        <v>42</v>
      </c>
      <c r="AF617" s="7" t="s">
        <v>2210</v>
      </c>
      <c r="AG617" s="7" t="s">
        <v>51</v>
      </c>
      <c r="AH617" s="11">
        <v>1</v>
      </c>
      <c r="AI617" s="12">
        <v>2</v>
      </c>
      <c r="AJ617" s="13">
        <v>166.55</v>
      </c>
      <c r="AK617" s="13">
        <v>152.96</v>
      </c>
      <c r="AL617" s="13">
        <v>60.98</v>
      </c>
      <c r="AN617" s="38"/>
    </row>
    <row r="618" spans="1:40" x14ac:dyDescent="0.25">
      <c r="A618" s="7">
        <v>2022</v>
      </c>
      <c r="B618" s="7">
        <v>0.4</v>
      </c>
      <c r="C618" s="8">
        <v>35.47</v>
      </c>
      <c r="D618" s="8">
        <v>64.47</v>
      </c>
      <c r="E618" s="8">
        <v>18.420000000000002</v>
      </c>
      <c r="F618" s="7">
        <v>0</v>
      </c>
      <c r="G618" s="7">
        <v>0</v>
      </c>
      <c r="H618" s="7">
        <v>0</v>
      </c>
      <c r="I618" s="7">
        <v>0</v>
      </c>
      <c r="J618" s="9">
        <f t="shared" si="9"/>
        <v>99.94</v>
      </c>
      <c r="K618" s="7">
        <v>2811080</v>
      </c>
      <c r="L618" s="7" t="s">
        <v>2059</v>
      </c>
      <c r="M618" s="7">
        <v>2384</v>
      </c>
      <c r="N618" s="7">
        <v>800972</v>
      </c>
      <c r="O618" s="7" t="s">
        <v>284</v>
      </c>
      <c r="P618" s="7" t="s">
        <v>277</v>
      </c>
      <c r="Q618" s="7" t="s">
        <v>42</v>
      </c>
      <c r="R618" s="7" t="s">
        <v>139</v>
      </c>
      <c r="S618" s="30" t="s">
        <v>60</v>
      </c>
      <c r="T618" s="7">
        <v>914</v>
      </c>
      <c r="U618" s="10">
        <v>45005</v>
      </c>
      <c r="V618" s="10">
        <v>44987</v>
      </c>
      <c r="W618" s="7" t="s">
        <v>115</v>
      </c>
      <c r="X618" s="7" t="s">
        <v>74</v>
      </c>
      <c r="Y618" s="7" t="s">
        <v>75</v>
      </c>
      <c r="Z618" s="10">
        <v>44882</v>
      </c>
      <c r="AA618" s="10">
        <v>44907</v>
      </c>
      <c r="AB618" s="7" t="s">
        <v>74</v>
      </c>
      <c r="AC618" s="7" t="s">
        <v>48</v>
      </c>
      <c r="AD618" s="7" t="s">
        <v>2060</v>
      </c>
      <c r="AE618" s="7">
        <v>42</v>
      </c>
      <c r="AF618" s="7" t="s">
        <v>2061</v>
      </c>
      <c r="AG618" s="7" t="s">
        <v>51</v>
      </c>
      <c r="AH618" s="11">
        <v>1</v>
      </c>
      <c r="AI618" s="12">
        <v>1</v>
      </c>
      <c r="AJ618" s="13">
        <v>42.51</v>
      </c>
      <c r="AK618" s="13">
        <v>75.88</v>
      </c>
      <c r="AL618" s="13">
        <v>29.89</v>
      </c>
      <c r="AN618" s="38"/>
    </row>
    <row r="619" spans="1:40" x14ac:dyDescent="0.25">
      <c r="A619" s="7">
        <v>2022</v>
      </c>
      <c r="B619" s="7">
        <v>0.6</v>
      </c>
      <c r="C619" s="8">
        <v>35.47</v>
      </c>
      <c r="D619" s="8">
        <v>64.47</v>
      </c>
      <c r="E619" s="8">
        <v>18.420000000000002</v>
      </c>
      <c r="F619" s="7">
        <v>0</v>
      </c>
      <c r="G619" s="7">
        <v>0</v>
      </c>
      <c r="H619" s="7">
        <v>0</v>
      </c>
      <c r="I619" s="7">
        <v>0</v>
      </c>
      <c r="J619" s="9">
        <f t="shared" si="9"/>
        <v>99.94</v>
      </c>
      <c r="K619" s="7">
        <v>2827207</v>
      </c>
      <c r="L619" s="7" t="s">
        <v>1888</v>
      </c>
      <c r="M619" s="7">
        <v>3552</v>
      </c>
      <c r="N619" s="7" t="s">
        <v>1889</v>
      </c>
      <c r="O619" s="7" t="s">
        <v>284</v>
      </c>
      <c r="P619" s="7" t="s">
        <v>277</v>
      </c>
      <c r="Q619" s="7" t="s">
        <v>42</v>
      </c>
      <c r="R619" s="7" t="s">
        <v>139</v>
      </c>
      <c r="S619" s="30" t="s">
        <v>60</v>
      </c>
      <c r="T619" s="7">
        <v>854</v>
      </c>
      <c r="U619" s="10">
        <v>45006</v>
      </c>
      <c r="V619" s="10">
        <v>45000</v>
      </c>
      <c r="W619" s="7" t="s">
        <v>115</v>
      </c>
      <c r="X619" s="7" t="s">
        <v>74</v>
      </c>
      <c r="Y619" s="7" t="s">
        <v>75</v>
      </c>
      <c r="Z619" s="10">
        <v>44841</v>
      </c>
      <c r="AA619" s="10">
        <v>44974</v>
      </c>
      <c r="AB619" s="7" t="s">
        <v>74</v>
      </c>
      <c r="AC619" s="7" t="s">
        <v>48</v>
      </c>
      <c r="AD619" s="7" t="s">
        <v>1890</v>
      </c>
      <c r="AE619" s="7">
        <v>42</v>
      </c>
      <c r="AF619" s="7" t="s">
        <v>1891</v>
      </c>
      <c r="AG619" s="7" t="s">
        <v>51</v>
      </c>
      <c r="AH619" s="11">
        <v>1</v>
      </c>
      <c r="AI619" s="12">
        <v>1</v>
      </c>
      <c r="AJ619" s="13">
        <v>70.63</v>
      </c>
      <c r="AK619" s="13">
        <v>72.989999999999995</v>
      </c>
      <c r="AL619" s="13">
        <v>27</v>
      </c>
      <c r="AN619" s="38"/>
    </row>
    <row r="620" spans="1:40" x14ac:dyDescent="0.25">
      <c r="A620" s="7">
        <v>2022</v>
      </c>
      <c r="B620" s="7">
        <v>1.8</v>
      </c>
      <c r="C620" s="8">
        <v>70.94</v>
      </c>
      <c r="D620" s="8">
        <v>128.94</v>
      </c>
      <c r="E620" s="8">
        <v>36.840000000000003</v>
      </c>
      <c r="F620" s="7">
        <v>0</v>
      </c>
      <c r="G620" s="7">
        <v>0</v>
      </c>
      <c r="H620" s="7">
        <v>0</v>
      </c>
      <c r="I620" s="7">
        <v>0</v>
      </c>
      <c r="J620" s="9">
        <f t="shared" si="9"/>
        <v>199.88</v>
      </c>
      <c r="K620" s="7">
        <v>2854796</v>
      </c>
      <c r="L620" s="7" t="s">
        <v>2528</v>
      </c>
      <c r="M620" s="7">
        <v>7322</v>
      </c>
      <c r="N620" s="7" t="s">
        <v>2529</v>
      </c>
      <c r="O620" s="7" t="s">
        <v>284</v>
      </c>
      <c r="P620" s="7" t="s">
        <v>277</v>
      </c>
      <c r="Q620" s="7" t="s">
        <v>42</v>
      </c>
      <c r="R620" s="7" t="s">
        <v>139</v>
      </c>
      <c r="S620" s="30" t="s">
        <v>60</v>
      </c>
      <c r="T620" s="7">
        <v>814</v>
      </c>
      <c r="U620" s="10">
        <v>45008</v>
      </c>
      <c r="V620" s="10">
        <v>45007</v>
      </c>
      <c r="W620" s="7" t="s">
        <v>452</v>
      </c>
      <c r="X620" s="7" t="s">
        <v>74</v>
      </c>
      <c r="Y620" s="7" t="s">
        <v>75</v>
      </c>
      <c r="Z620" s="10">
        <v>44853</v>
      </c>
      <c r="AA620" s="10">
        <v>44882</v>
      </c>
      <c r="AB620" s="7" t="s">
        <v>74</v>
      </c>
      <c r="AC620" s="7" t="s">
        <v>48</v>
      </c>
      <c r="AD620" s="7" t="s">
        <v>2530</v>
      </c>
      <c r="AE620" s="7">
        <v>42</v>
      </c>
      <c r="AF620" s="7" t="s">
        <v>2531</v>
      </c>
      <c r="AG620" s="7" t="s">
        <v>51</v>
      </c>
      <c r="AH620" s="11">
        <v>1</v>
      </c>
      <c r="AI620" s="12">
        <v>2</v>
      </c>
      <c r="AJ620" s="13">
        <v>279</v>
      </c>
      <c r="AK620" s="13">
        <v>151.77000000000001</v>
      </c>
      <c r="AL620" s="13">
        <v>59.79</v>
      </c>
      <c r="AN620" s="38"/>
    </row>
    <row r="621" spans="1:40" x14ac:dyDescent="0.25">
      <c r="A621" s="7">
        <v>2022</v>
      </c>
      <c r="B621" s="7">
        <v>0.7</v>
      </c>
      <c r="C621" s="8">
        <v>35.47</v>
      </c>
      <c r="D621" s="8">
        <v>64.47</v>
      </c>
      <c r="E621" s="8">
        <v>18.420000000000002</v>
      </c>
      <c r="F621" s="7">
        <v>0</v>
      </c>
      <c r="G621" s="7">
        <v>0</v>
      </c>
      <c r="H621" s="7">
        <v>0</v>
      </c>
      <c r="I621" s="7">
        <v>0</v>
      </c>
      <c r="J621" s="9">
        <f t="shared" si="9"/>
        <v>99.94</v>
      </c>
      <c r="K621" s="7">
        <v>2897924</v>
      </c>
      <c r="L621" s="7" t="s">
        <v>2047</v>
      </c>
      <c r="M621" s="7">
        <v>5154</v>
      </c>
      <c r="N621" s="7" t="s">
        <v>2048</v>
      </c>
      <c r="O621" s="7" t="s">
        <v>284</v>
      </c>
      <c r="P621" s="7" t="s">
        <v>277</v>
      </c>
      <c r="Q621" s="7" t="s">
        <v>42</v>
      </c>
      <c r="R621" s="7" t="s">
        <v>139</v>
      </c>
      <c r="S621" s="30" t="s">
        <v>60</v>
      </c>
      <c r="T621" s="7">
        <v>770</v>
      </c>
      <c r="U621" s="10">
        <v>45013</v>
      </c>
      <c r="V621" s="10">
        <v>45012</v>
      </c>
      <c r="W621" s="7" t="s">
        <v>1638</v>
      </c>
      <c r="X621" s="7" t="s">
        <v>74</v>
      </c>
      <c r="Y621" s="7" t="s">
        <v>75</v>
      </c>
      <c r="Z621" s="10">
        <v>44834</v>
      </c>
      <c r="AA621" s="10">
        <v>44860</v>
      </c>
      <c r="AB621" s="7" t="s">
        <v>74</v>
      </c>
      <c r="AC621" s="7" t="s">
        <v>48</v>
      </c>
      <c r="AD621" s="7" t="s">
        <v>2049</v>
      </c>
      <c r="AE621" s="7">
        <v>42</v>
      </c>
      <c r="AF621" s="7" t="s">
        <v>2050</v>
      </c>
      <c r="AG621" s="7" t="s">
        <v>51</v>
      </c>
      <c r="AH621" s="11">
        <v>1</v>
      </c>
      <c r="AI621" s="12">
        <v>1</v>
      </c>
      <c r="AJ621" s="13">
        <v>80.02</v>
      </c>
      <c r="AK621" s="13">
        <v>75.42</v>
      </c>
      <c r="AL621" s="13">
        <v>29.43</v>
      </c>
      <c r="AN621" s="38"/>
    </row>
    <row r="622" spans="1:40" x14ac:dyDescent="0.25">
      <c r="A622" s="7">
        <v>2022</v>
      </c>
      <c r="B622" s="7">
        <v>0.4</v>
      </c>
      <c r="C622" s="8">
        <v>35.47</v>
      </c>
      <c r="D622" s="8">
        <v>64.47</v>
      </c>
      <c r="E622" s="8">
        <v>18.420000000000002</v>
      </c>
      <c r="F622" s="7">
        <v>0</v>
      </c>
      <c r="G622" s="7">
        <v>0</v>
      </c>
      <c r="H622" s="7">
        <v>0</v>
      </c>
      <c r="I622" s="7">
        <v>0</v>
      </c>
      <c r="J622" s="9">
        <f t="shared" si="9"/>
        <v>99.94</v>
      </c>
      <c r="K622" s="7">
        <v>2987895</v>
      </c>
      <c r="L622" s="7" t="s">
        <v>2326</v>
      </c>
      <c r="M622" s="7">
        <v>9149</v>
      </c>
      <c r="N622" s="7">
        <v>22362604</v>
      </c>
      <c r="O622" s="7" t="s">
        <v>284</v>
      </c>
      <c r="P622" s="7" t="s">
        <v>277</v>
      </c>
      <c r="Q622" s="7" t="s">
        <v>42</v>
      </c>
      <c r="R622" s="7" t="s">
        <v>139</v>
      </c>
      <c r="S622" s="30" t="s">
        <v>60</v>
      </c>
      <c r="T622" s="7">
        <v>683</v>
      </c>
      <c r="U622" s="10">
        <v>45021</v>
      </c>
      <c r="V622" s="10">
        <v>45019</v>
      </c>
      <c r="W622" s="7" t="s">
        <v>184</v>
      </c>
      <c r="X622" s="7" t="s">
        <v>74</v>
      </c>
      <c r="Y622" s="7" t="s">
        <v>75</v>
      </c>
      <c r="Z622" s="10">
        <v>44851</v>
      </c>
      <c r="AA622" s="10">
        <v>44960</v>
      </c>
      <c r="AB622" s="7" t="s">
        <v>74</v>
      </c>
      <c r="AC622" s="7" t="s">
        <v>1874</v>
      </c>
      <c r="AD622" s="7" t="s">
        <v>2327</v>
      </c>
      <c r="AE622" s="7">
        <v>42</v>
      </c>
      <c r="AF622" s="7" t="s">
        <v>2328</v>
      </c>
      <c r="AG622" s="7" t="s">
        <v>51</v>
      </c>
      <c r="AH622" s="11">
        <v>1</v>
      </c>
      <c r="AI622" s="12">
        <v>1</v>
      </c>
      <c r="AJ622" s="13">
        <v>62.93</v>
      </c>
      <c r="AK622" s="13">
        <v>80.67</v>
      </c>
      <c r="AL622" s="13">
        <v>34.68</v>
      </c>
      <c r="AN622" s="38"/>
    </row>
    <row r="623" spans="1:40" x14ac:dyDescent="0.25">
      <c r="A623" s="7">
        <v>2022</v>
      </c>
      <c r="B623" s="7">
        <v>1.8</v>
      </c>
      <c r="C623" s="8">
        <v>35.47</v>
      </c>
      <c r="D623" s="8">
        <v>64.47</v>
      </c>
      <c r="E623" s="8">
        <v>18.420000000000002</v>
      </c>
      <c r="F623" s="7">
        <v>0</v>
      </c>
      <c r="G623" s="7">
        <v>0</v>
      </c>
      <c r="H623" s="7">
        <v>0</v>
      </c>
      <c r="I623" s="7">
        <v>0</v>
      </c>
      <c r="J623" s="9">
        <f t="shared" si="9"/>
        <v>99.94</v>
      </c>
      <c r="K623" s="7">
        <v>2663736</v>
      </c>
      <c r="L623" s="7" t="s">
        <v>2339</v>
      </c>
      <c r="M623" s="7">
        <v>7063</v>
      </c>
      <c r="N623" s="7">
        <v>61946101</v>
      </c>
      <c r="O623" s="7" t="s">
        <v>284</v>
      </c>
      <c r="P623" s="7" t="s">
        <v>45</v>
      </c>
      <c r="Q623" s="7" t="s">
        <v>2161</v>
      </c>
      <c r="R623" s="7" t="s">
        <v>45</v>
      </c>
      <c r="S623" s="30" t="s">
        <v>60</v>
      </c>
      <c r="T623" s="7">
        <v>677</v>
      </c>
      <c r="U623" s="10">
        <v>44991</v>
      </c>
      <c r="V623" s="10">
        <v>44967</v>
      </c>
      <c r="W623" s="7" t="s">
        <v>732</v>
      </c>
      <c r="X623" s="7" t="s">
        <v>74</v>
      </c>
      <c r="Y623" s="7" t="s">
        <v>75</v>
      </c>
      <c r="Z623" s="10">
        <v>44713</v>
      </c>
      <c r="AA623" s="10">
        <v>44910</v>
      </c>
      <c r="AB623" s="7" t="s">
        <v>74</v>
      </c>
      <c r="AC623" s="7" t="s">
        <v>2340</v>
      </c>
      <c r="AD623" s="7" t="s">
        <v>2341</v>
      </c>
      <c r="AE623" s="7">
        <v>42</v>
      </c>
      <c r="AF623" s="7" t="s">
        <v>2342</v>
      </c>
      <c r="AG623" s="7" t="s">
        <v>51</v>
      </c>
      <c r="AH623" s="11">
        <v>1</v>
      </c>
      <c r="AI623" s="12">
        <v>1</v>
      </c>
      <c r="AJ623" s="13">
        <v>183.62</v>
      </c>
      <c r="AK623" s="13">
        <v>1641.88</v>
      </c>
      <c r="AL623" s="13">
        <v>704.73</v>
      </c>
      <c r="AN623" s="38"/>
    </row>
    <row r="624" spans="1:40" x14ac:dyDescent="0.25">
      <c r="A624" s="7">
        <v>2022</v>
      </c>
      <c r="B624" s="7">
        <v>0.4</v>
      </c>
      <c r="C624" s="8">
        <v>35.47</v>
      </c>
      <c r="D624" s="8">
        <v>64.47</v>
      </c>
      <c r="E624" s="8">
        <v>18.420000000000002</v>
      </c>
      <c r="F624" s="7">
        <v>3.12</v>
      </c>
      <c r="G624" s="7">
        <v>0</v>
      </c>
      <c r="H624" s="7">
        <v>0</v>
      </c>
      <c r="I624" s="7">
        <v>0</v>
      </c>
      <c r="J624" s="9">
        <f t="shared" si="9"/>
        <v>99.94</v>
      </c>
      <c r="K624" s="7">
        <v>2429681</v>
      </c>
      <c r="L624" s="7" t="s">
        <v>1975</v>
      </c>
      <c r="M624" s="7">
        <v>30050</v>
      </c>
      <c r="N624" s="7" t="s">
        <v>1976</v>
      </c>
      <c r="O624" s="7" t="s">
        <v>276</v>
      </c>
      <c r="P624" s="7" t="s">
        <v>277</v>
      </c>
      <c r="Q624" s="7" t="s">
        <v>42</v>
      </c>
      <c r="R624" s="7" t="s">
        <v>278</v>
      </c>
      <c r="S624" s="30" t="s">
        <v>60</v>
      </c>
      <c r="T624" s="7">
        <v>676</v>
      </c>
      <c r="U624" s="10">
        <v>44970</v>
      </c>
      <c r="V624" s="10">
        <v>44968</v>
      </c>
      <c r="W624" s="7" t="s">
        <v>928</v>
      </c>
      <c r="X624" s="7" t="s">
        <v>929</v>
      </c>
      <c r="Y624" s="7" t="s">
        <v>56</v>
      </c>
      <c r="Z624" s="10">
        <v>44585</v>
      </c>
      <c r="AA624" s="10">
        <v>44879</v>
      </c>
      <c r="AB624" s="7" t="s">
        <v>929</v>
      </c>
      <c r="AC624" s="7" t="s">
        <v>48</v>
      </c>
      <c r="AD624" s="7" t="s">
        <v>1977</v>
      </c>
      <c r="AE624" s="7">
        <v>1</v>
      </c>
      <c r="AF624" s="7" t="s">
        <v>1978</v>
      </c>
      <c r="AG624" s="7"/>
      <c r="AH624" s="11" t="s">
        <v>45</v>
      </c>
      <c r="AI624" s="12">
        <v>1</v>
      </c>
      <c r="AJ624" s="13">
        <v>4.99</v>
      </c>
      <c r="AK624" s="13">
        <v>13.07</v>
      </c>
      <c r="AL624" s="13">
        <v>0</v>
      </c>
      <c r="AN624" s="38"/>
    </row>
    <row r="625" spans="1:40" x14ac:dyDescent="0.25">
      <c r="A625" s="7">
        <v>2022</v>
      </c>
      <c r="B625" s="7">
        <v>1</v>
      </c>
      <c r="C625" s="8">
        <v>70.94</v>
      </c>
      <c r="D625" s="8">
        <v>128.94</v>
      </c>
      <c r="E625" s="8">
        <v>36.840000000000003</v>
      </c>
      <c r="F625" s="7">
        <v>0</v>
      </c>
      <c r="G625" s="7">
        <v>0</v>
      </c>
      <c r="H625" s="7">
        <v>0</v>
      </c>
      <c r="I625" s="7">
        <v>0</v>
      </c>
      <c r="J625" s="9">
        <f t="shared" si="9"/>
        <v>199.88</v>
      </c>
      <c r="K625" s="7">
        <v>3094397</v>
      </c>
      <c r="L625" s="7" t="s">
        <v>2243</v>
      </c>
      <c r="M625" s="7">
        <v>2208</v>
      </c>
      <c r="N625" s="7" t="s">
        <v>2244</v>
      </c>
      <c r="O625" s="7" t="s">
        <v>284</v>
      </c>
      <c r="P625" s="7" t="s">
        <v>277</v>
      </c>
      <c r="Q625" s="7" t="s">
        <v>42</v>
      </c>
      <c r="R625" s="7" t="s">
        <v>139</v>
      </c>
      <c r="S625" s="30" t="s">
        <v>60</v>
      </c>
      <c r="T625" s="7">
        <v>667</v>
      </c>
      <c r="U625" s="10">
        <v>45034</v>
      </c>
      <c r="V625" s="10">
        <v>45030</v>
      </c>
      <c r="W625" s="7" t="s">
        <v>115</v>
      </c>
      <c r="X625" s="7" t="s">
        <v>74</v>
      </c>
      <c r="Y625" s="7" t="s">
        <v>75</v>
      </c>
      <c r="Z625" s="10">
        <v>44833</v>
      </c>
      <c r="AA625" s="10">
        <v>44846</v>
      </c>
      <c r="AB625" s="7" t="s">
        <v>74</v>
      </c>
      <c r="AC625" s="7" t="s">
        <v>48</v>
      </c>
      <c r="AD625" s="7" t="s">
        <v>2245</v>
      </c>
      <c r="AE625" s="7">
        <v>42</v>
      </c>
      <c r="AF625" s="7" t="s">
        <v>2246</v>
      </c>
      <c r="AG625" s="7" t="s">
        <v>51</v>
      </c>
      <c r="AH625" s="11">
        <v>1</v>
      </c>
      <c r="AI625" s="12">
        <v>2</v>
      </c>
      <c r="AJ625" s="13">
        <v>126.16</v>
      </c>
      <c r="AK625" s="13">
        <v>161.33000000000001</v>
      </c>
      <c r="AL625" s="13">
        <v>69.349999999999994</v>
      </c>
      <c r="AN625" s="38"/>
    </row>
    <row r="626" spans="1:40" x14ac:dyDescent="0.25">
      <c r="A626" s="7">
        <v>2022</v>
      </c>
      <c r="B626" s="7">
        <v>0.4</v>
      </c>
      <c r="C626" s="8">
        <v>35.47</v>
      </c>
      <c r="D626" s="8">
        <v>64.47</v>
      </c>
      <c r="E626" s="8">
        <v>18.420000000000002</v>
      </c>
      <c r="F626" s="7">
        <v>0</v>
      </c>
      <c r="G626" s="7">
        <v>0</v>
      </c>
      <c r="H626" s="7">
        <v>0</v>
      </c>
      <c r="I626" s="7">
        <v>0</v>
      </c>
      <c r="J626" s="9">
        <f t="shared" si="9"/>
        <v>99.94</v>
      </c>
      <c r="K626" s="7">
        <v>2908974</v>
      </c>
      <c r="L626" s="7" t="s">
        <v>1931</v>
      </c>
      <c r="M626" s="7">
        <v>2183</v>
      </c>
      <c r="N626" s="7">
        <v>7965302</v>
      </c>
      <c r="O626" s="7" t="s">
        <v>284</v>
      </c>
      <c r="P626" s="7" t="s">
        <v>277</v>
      </c>
      <c r="Q626" s="7" t="s">
        <v>42</v>
      </c>
      <c r="R626" s="7" t="s">
        <v>139</v>
      </c>
      <c r="S626" s="30" t="s">
        <v>60</v>
      </c>
      <c r="T626" s="7">
        <v>637</v>
      </c>
      <c r="U626" s="10">
        <v>45014</v>
      </c>
      <c r="V626" s="10">
        <v>45012</v>
      </c>
      <c r="W626" s="7" t="s">
        <v>115</v>
      </c>
      <c r="X626" s="7" t="s">
        <v>74</v>
      </c>
      <c r="Y626" s="7" t="s">
        <v>75</v>
      </c>
      <c r="Z626" s="10">
        <v>44834</v>
      </c>
      <c r="AA626" s="10">
        <v>44879</v>
      </c>
      <c r="AB626" s="7" t="s">
        <v>74</v>
      </c>
      <c r="AC626" s="7" t="s">
        <v>48</v>
      </c>
      <c r="AD626" s="7" t="s">
        <v>1932</v>
      </c>
      <c r="AE626" s="7">
        <v>42</v>
      </c>
      <c r="AF626" s="7" t="s">
        <v>1933</v>
      </c>
      <c r="AG626" s="7" t="s">
        <v>51</v>
      </c>
      <c r="AH626" s="11">
        <v>1</v>
      </c>
      <c r="AI626" s="12">
        <v>1</v>
      </c>
      <c r="AJ626" s="13">
        <v>47.22</v>
      </c>
      <c r="AK626" s="13">
        <v>74.599999999999994</v>
      </c>
      <c r="AL626" s="13">
        <v>28.61</v>
      </c>
      <c r="AN626" s="38"/>
    </row>
    <row r="627" spans="1:40" x14ac:dyDescent="0.25">
      <c r="A627" s="7">
        <v>2022</v>
      </c>
      <c r="B627" s="7">
        <v>0.6</v>
      </c>
      <c r="C627" s="8">
        <v>70.94</v>
      </c>
      <c r="D627" s="8">
        <v>128.94</v>
      </c>
      <c r="E627" s="8">
        <v>36.840000000000003</v>
      </c>
      <c r="F627" s="7">
        <v>0</v>
      </c>
      <c r="G627" s="7">
        <v>0</v>
      </c>
      <c r="H627" s="7">
        <v>0</v>
      </c>
      <c r="I627" s="7">
        <v>0</v>
      </c>
      <c r="J627" s="9">
        <f t="shared" si="9"/>
        <v>199.88</v>
      </c>
      <c r="K627" s="7">
        <v>2856100</v>
      </c>
      <c r="L627" s="7" t="s">
        <v>2524</v>
      </c>
      <c r="M627" s="7">
        <v>20651</v>
      </c>
      <c r="N627" s="7" t="s">
        <v>2525</v>
      </c>
      <c r="O627" s="7" t="s">
        <v>284</v>
      </c>
      <c r="P627" s="7" t="s">
        <v>277</v>
      </c>
      <c r="Q627" s="7" t="s">
        <v>42</v>
      </c>
      <c r="R627" s="7" t="s">
        <v>139</v>
      </c>
      <c r="S627" s="30" t="s">
        <v>60</v>
      </c>
      <c r="T627" s="7">
        <v>612</v>
      </c>
      <c r="U627" s="10">
        <v>45008</v>
      </c>
      <c r="V627" s="10">
        <v>45006</v>
      </c>
      <c r="W627" s="7" t="s">
        <v>95</v>
      </c>
      <c r="X627" s="7" t="s">
        <v>74</v>
      </c>
      <c r="Y627" s="7" t="s">
        <v>75</v>
      </c>
      <c r="Z627" s="10">
        <v>44842</v>
      </c>
      <c r="AA627" s="10">
        <v>44882</v>
      </c>
      <c r="AB627" s="7" t="s">
        <v>74</v>
      </c>
      <c r="AC627" s="7" t="s">
        <v>48</v>
      </c>
      <c r="AD627" s="7" t="s">
        <v>2526</v>
      </c>
      <c r="AE627" s="7">
        <v>42</v>
      </c>
      <c r="AF627" s="7" t="s">
        <v>2527</v>
      </c>
      <c r="AG627" s="7" t="s">
        <v>51</v>
      </c>
      <c r="AH627" s="11">
        <v>1</v>
      </c>
      <c r="AI627" s="12">
        <v>2</v>
      </c>
      <c r="AJ627" s="13">
        <v>89.57</v>
      </c>
      <c r="AK627" s="13">
        <v>159.13</v>
      </c>
      <c r="AL627" s="13">
        <v>67.150000000000006</v>
      </c>
      <c r="AN627" s="38"/>
    </row>
    <row r="628" spans="1:40" x14ac:dyDescent="0.25">
      <c r="A628" s="7">
        <v>2022</v>
      </c>
      <c r="B628" s="7">
        <v>1.1000000000000001</v>
      </c>
      <c r="C628" s="8">
        <v>35.47</v>
      </c>
      <c r="D628" s="8">
        <v>64.47</v>
      </c>
      <c r="E628" s="8">
        <v>18.420000000000002</v>
      </c>
      <c r="F628" s="7">
        <v>21.445227054</v>
      </c>
      <c r="G628" s="7">
        <v>0</v>
      </c>
      <c r="H628" s="7">
        <v>0</v>
      </c>
      <c r="I628" s="7">
        <v>0</v>
      </c>
      <c r="J628" s="9">
        <f t="shared" si="9"/>
        <v>99.94</v>
      </c>
      <c r="K628" s="7">
        <v>3102527</v>
      </c>
      <c r="L628" s="7" t="s">
        <v>2149</v>
      </c>
      <c r="M628" s="7" t="s">
        <v>2150</v>
      </c>
      <c r="N628" s="7" t="s">
        <v>2151</v>
      </c>
      <c r="O628" s="7" t="s">
        <v>415</v>
      </c>
      <c r="P628" s="7" t="s">
        <v>41</v>
      </c>
      <c r="Q628" s="7" t="s">
        <v>42</v>
      </c>
      <c r="R628" s="7" t="s">
        <v>278</v>
      </c>
      <c r="S628" s="30" t="s">
        <v>44</v>
      </c>
      <c r="T628" s="7">
        <v>605</v>
      </c>
      <c r="U628" s="10">
        <v>45034</v>
      </c>
      <c r="V628" s="10">
        <v>45022</v>
      </c>
      <c r="W628" s="7" t="s">
        <v>123</v>
      </c>
      <c r="X628" s="7" t="s">
        <v>124</v>
      </c>
      <c r="Y628" s="7" t="s">
        <v>75</v>
      </c>
      <c r="Z628" s="10">
        <v>44893</v>
      </c>
      <c r="AA628" s="10">
        <v>44909</v>
      </c>
      <c r="AB628" s="7" t="s">
        <v>124</v>
      </c>
      <c r="AC628" s="7" t="s">
        <v>48</v>
      </c>
      <c r="AD628" s="7" t="s">
        <v>2152</v>
      </c>
      <c r="AE628" s="7">
        <v>42</v>
      </c>
      <c r="AF628" s="7" t="s">
        <v>2153</v>
      </c>
      <c r="AG628" s="7" t="s">
        <v>51</v>
      </c>
      <c r="AH628" s="11">
        <v>1</v>
      </c>
      <c r="AI628" s="12">
        <v>1</v>
      </c>
      <c r="AJ628" s="13">
        <v>114.7281488622</v>
      </c>
      <c r="AK628" s="13">
        <v>50.216937371999997</v>
      </c>
      <c r="AL628" s="13">
        <v>14.347696392</v>
      </c>
    </row>
    <row r="629" spans="1:40" x14ac:dyDescent="0.25">
      <c r="A629" s="7">
        <v>2022</v>
      </c>
      <c r="B629" s="7">
        <v>0.8</v>
      </c>
      <c r="C629" s="8">
        <v>70.94</v>
      </c>
      <c r="D629" s="8">
        <v>128.94</v>
      </c>
      <c r="E629" s="8">
        <v>36.840000000000003</v>
      </c>
      <c r="F629" s="7">
        <v>0</v>
      </c>
      <c r="G629" s="7">
        <v>0</v>
      </c>
      <c r="H629" s="7">
        <v>0</v>
      </c>
      <c r="I629" s="7">
        <v>0</v>
      </c>
      <c r="J629" s="9">
        <f t="shared" si="9"/>
        <v>199.88</v>
      </c>
      <c r="K629" s="7">
        <v>2438080</v>
      </c>
      <c r="L629" s="7" t="s">
        <v>2025</v>
      </c>
      <c r="M629" s="7">
        <v>8190</v>
      </c>
      <c r="N629" s="7" t="s">
        <v>2026</v>
      </c>
      <c r="O629" s="7" t="s">
        <v>284</v>
      </c>
      <c r="P629" s="7" t="s">
        <v>277</v>
      </c>
      <c r="Q629" s="7" t="s">
        <v>42</v>
      </c>
      <c r="R629" s="7" t="s">
        <v>139</v>
      </c>
      <c r="S629" s="30" t="s">
        <v>60</v>
      </c>
      <c r="T629" s="7">
        <v>586</v>
      </c>
      <c r="U629" s="10">
        <v>44970</v>
      </c>
      <c r="V629" s="10">
        <v>44960</v>
      </c>
      <c r="W629" s="7" t="s">
        <v>95</v>
      </c>
      <c r="X629" s="7" t="s">
        <v>74</v>
      </c>
      <c r="Y629" s="7" t="s">
        <v>75</v>
      </c>
      <c r="Z629" s="10">
        <v>44842</v>
      </c>
      <c r="AA629" s="10">
        <v>44908</v>
      </c>
      <c r="AB629" s="7" t="s">
        <v>74</v>
      </c>
      <c r="AC629" s="7" t="s">
        <v>48</v>
      </c>
      <c r="AD629" s="7" t="s">
        <v>2027</v>
      </c>
      <c r="AE629" s="7">
        <v>42</v>
      </c>
      <c r="AF629" s="7" t="s">
        <v>2028</v>
      </c>
      <c r="AG629" s="7" t="s">
        <v>51</v>
      </c>
      <c r="AH629" s="11">
        <v>1</v>
      </c>
      <c r="AI629" s="12">
        <v>2</v>
      </c>
      <c r="AJ629" s="13">
        <v>120.93</v>
      </c>
      <c r="AK629" s="13">
        <v>163.08000000000001</v>
      </c>
      <c r="AL629" s="13">
        <v>71.099999999999994</v>
      </c>
      <c r="AN629" s="38"/>
    </row>
    <row r="630" spans="1:40" x14ac:dyDescent="0.25">
      <c r="A630" s="7">
        <v>2022</v>
      </c>
      <c r="B630" s="7">
        <v>0.4</v>
      </c>
      <c r="C630" s="8">
        <v>35.47</v>
      </c>
      <c r="D630" s="8">
        <v>64.47</v>
      </c>
      <c r="E630" s="8">
        <v>18.420000000000002</v>
      </c>
      <c r="F630" s="7">
        <v>0</v>
      </c>
      <c r="G630" s="7">
        <v>0</v>
      </c>
      <c r="H630" s="7">
        <v>0</v>
      </c>
      <c r="I630" s="7">
        <v>0</v>
      </c>
      <c r="J630" s="9">
        <f t="shared" si="9"/>
        <v>99.94</v>
      </c>
      <c r="K630" s="7">
        <v>3208235</v>
      </c>
      <c r="L630" s="7" t="s">
        <v>2092</v>
      </c>
      <c r="M630" s="7">
        <v>5139</v>
      </c>
      <c r="N630" s="7" t="s">
        <v>2093</v>
      </c>
      <c r="O630" s="7" t="s">
        <v>284</v>
      </c>
      <c r="P630" s="7" t="s">
        <v>277</v>
      </c>
      <c r="Q630" s="7" t="s">
        <v>42</v>
      </c>
      <c r="R630" s="7" t="s">
        <v>139</v>
      </c>
      <c r="S630" s="30" t="s">
        <v>60</v>
      </c>
      <c r="T630" s="7">
        <v>573</v>
      </c>
      <c r="U630" s="10">
        <v>45044</v>
      </c>
      <c r="V630" s="10">
        <v>45043</v>
      </c>
      <c r="W630" s="7" t="s">
        <v>151</v>
      </c>
      <c r="X630" s="7" t="s">
        <v>74</v>
      </c>
      <c r="Y630" s="7" t="s">
        <v>75</v>
      </c>
      <c r="Z630" s="10">
        <v>44842</v>
      </c>
      <c r="AA630" s="10">
        <v>44881</v>
      </c>
      <c r="AB630" s="7" t="s">
        <v>74</v>
      </c>
      <c r="AC630" s="7" t="s">
        <v>125</v>
      </c>
      <c r="AD630" s="7" t="s">
        <v>2094</v>
      </c>
      <c r="AE630" s="7">
        <v>42</v>
      </c>
      <c r="AF630" s="7" t="s">
        <v>2095</v>
      </c>
      <c r="AG630" s="7" t="s">
        <v>51</v>
      </c>
      <c r="AH630" s="11">
        <v>1</v>
      </c>
      <c r="AI630" s="12">
        <v>1</v>
      </c>
      <c r="AJ630" s="13">
        <v>45.96</v>
      </c>
      <c r="AK630" s="13">
        <v>68.989999999999995</v>
      </c>
      <c r="AL630" s="13">
        <v>23</v>
      </c>
      <c r="AN630" s="38"/>
    </row>
    <row r="631" spans="1:40" x14ac:dyDescent="0.25">
      <c r="A631" s="7">
        <v>2022</v>
      </c>
      <c r="B631" s="7">
        <v>0.5</v>
      </c>
      <c r="C631" s="8">
        <v>35.47</v>
      </c>
      <c r="D631" s="8">
        <v>64.47</v>
      </c>
      <c r="E631" s="8">
        <v>18.420000000000002</v>
      </c>
      <c r="F631" s="7">
        <v>0</v>
      </c>
      <c r="G631" s="7">
        <v>0</v>
      </c>
      <c r="H631" s="7">
        <v>0</v>
      </c>
      <c r="I631" s="7">
        <v>0</v>
      </c>
      <c r="J631" s="9">
        <f t="shared" si="9"/>
        <v>99.94</v>
      </c>
      <c r="K631" s="7">
        <v>2455292</v>
      </c>
      <c r="L631" s="7" t="s">
        <v>2296</v>
      </c>
      <c r="M631" s="7">
        <v>2736</v>
      </c>
      <c r="N631" s="7">
        <v>83837901</v>
      </c>
      <c r="O631" s="7" t="s">
        <v>288</v>
      </c>
      <c r="P631" s="7" t="s">
        <v>41</v>
      </c>
      <c r="Q631" s="7" t="s">
        <v>42</v>
      </c>
      <c r="R631" s="7" t="s">
        <v>278</v>
      </c>
      <c r="S631" s="30" t="s">
        <v>44</v>
      </c>
      <c r="T631" s="7">
        <v>560</v>
      </c>
      <c r="U631" s="10">
        <v>44971</v>
      </c>
      <c r="V631" s="10">
        <v>44966</v>
      </c>
      <c r="W631" s="7" t="s">
        <v>289</v>
      </c>
      <c r="X631" s="7" t="s">
        <v>74</v>
      </c>
      <c r="Y631" s="7" t="s">
        <v>75</v>
      </c>
      <c r="Z631" s="10">
        <v>44894</v>
      </c>
      <c r="AA631" s="10">
        <v>44924</v>
      </c>
      <c r="AB631" s="7" t="s">
        <v>74</v>
      </c>
      <c r="AC631" s="7" t="s">
        <v>48</v>
      </c>
      <c r="AD631" s="7" t="s">
        <v>2297</v>
      </c>
      <c r="AE631" s="7">
        <v>42</v>
      </c>
      <c r="AF631" s="7" t="s">
        <v>2298</v>
      </c>
      <c r="AG631" s="7" t="s">
        <v>51</v>
      </c>
      <c r="AH631" s="11">
        <v>1</v>
      </c>
      <c r="AI631" s="12">
        <v>1</v>
      </c>
      <c r="AJ631" s="13">
        <v>64.5</v>
      </c>
      <c r="AK631" s="13">
        <v>79.42</v>
      </c>
      <c r="AL631" s="13">
        <v>33.43</v>
      </c>
    </row>
    <row r="632" spans="1:40" x14ac:dyDescent="0.25">
      <c r="A632" s="7">
        <v>2022</v>
      </c>
      <c r="B632" s="7">
        <v>0.4</v>
      </c>
      <c r="C632" s="8">
        <v>35.47</v>
      </c>
      <c r="D632" s="8">
        <v>64.47</v>
      </c>
      <c r="E632" s="8">
        <v>18.420000000000002</v>
      </c>
      <c r="F632" s="7">
        <v>0</v>
      </c>
      <c r="G632" s="7">
        <v>0</v>
      </c>
      <c r="H632" s="7">
        <v>0</v>
      </c>
      <c r="I632" s="7">
        <v>0</v>
      </c>
      <c r="J632" s="9">
        <f t="shared" si="9"/>
        <v>99.94</v>
      </c>
      <c r="K632" s="7">
        <v>2910562</v>
      </c>
      <c r="L632" s="7" t="s">
        <v>1899</v>
      </c>
      <c r="M632" s="7">
        <v>7165</v>
      </c>
      <c r="N632" s="7">
        <v>2703501</v>
      </c>
      <c r="O632" s="7" t="s">
        <v>284</v>
      </c>
      <c r="P632" s="7" t="s">
        <v>277</v>
      </c>
      <c r="Q632" s="7" t="s">
        <v>42</v>
      </c>
      <c r="R632" s="7" t="s">
        <v>139</v>
      </c>
      <c r="S632" s="30" t="s">
        <v>60</v>
      </c>
      <c r="T632" s="7">
        <v>546</v>
      </c>
      <c r="U632" s="10">
        <v>45014</v>
      </c>
      <c r="V632" s="10">
        <v>45006</v>
      </c>
      <c r="W632" s="7" t="s">
        <v>188</v>
      </c>
      <c r="X632" s="7" t="s">
        <v>74</v>
      </c>
      <c r="Y632" s="7" t="s">
        <v>75</v>
      </c>
      <c r="Z632" s="10">
        <v>44839</v>
      </c>
      <c r="AA632" s="10">
        <v>44868</v>
      </c>
      <c r="AB632" s="7" t="s">
        <v>74</v>
      </c>
      <c r="AC632" s="7" t="s">
        <v>48</v>
      </c>
      <c r="AD632" s="7" t="s">
        <v>1900</v>
      </c>
      <c r="AE632" s="7">
        <v>42</v>
      </c>
      <c r="AF632" s="7" t="s">
        <v>1901</v>
      </c>
      <c r="AG632" s="7" t="s">
        <v>51</v>
      </c>
      <c r="AH632" s="11">
        <v>1</v>
      </c>
      <c r="AI632" s="12">
        <v>1</v>
      </c>
      <c r="AJ632" s="13">
        <v>44.32</v>
      </c>
      <c r="AK632" s="13">
        <v>72.2</v>
      </c>
      <c r="AL632" s="13">
        <v>26.21</v>
      </c>
      <c r="AN632" s="38"/>
    </row>
    <row r="633" spans="1:40" x14ac:dyDescent="0.25">
      <c r="A633" s="7">
        <v>2022</v>
      </c>
      <c r="B633" s="7">
        <v>0.4</v>
      </c>
      <c r="C633" s="8">
        <v>35.47</v>
      </c>
      <c r="D633" s="8">
        <v>64.47</v>
      </c>
      <c r="E633" s="8">
        <v>18.420000000000002</v>
      </c>
      <c r="F633" s="7">
        <v>0</v>
      </c>
      <c r="G633" s="7">
        <v>0</v>
      </c>
      <c r="H633" s="7">
        <v>0</v>
      </c>
      <c r="I633" s="7">
        <v>0</v>
      </c>
      <c r="J633" s="9">
        <f t="shared" si="9"/>
        <v>99.94</v>
      </c>
      <c r="K633" s="7">
        <v>2430611</v>
      </c>
      <c r="L633" s="7" t="s">
        <v>2012</v>
      </c>
      <c r="M633" s="7">
        <v>1401</v>
      </c>
      <c r="N633" s="7" t="s">
        <v>2013</v>
      </c>
      <c r="O633" s="7" t="s">
        <v>284</v>
      </c>
      <c r="P633" s="7" t="s">
        <v>277</v>
      </c>
      <c r="Q633" s="7" t="s">
        <v>42</v>
      </c>
      <c r="R633" s="7" t="s">
        <v>139</v>
      </c>
      <c r="S633" s="30" t="s">
        <v>60</v>
      </c>
      <c r="T633" s="7">
        <v>540</v>
      </c>
      <c r="U633" s="10">
        <v>44970</v>
      </c>
      <c r="V633" s="10">
        <v>44967</v>
      </c>
      <c r="W633" s="7" t="s">
        <v>201</v>
      </c>
      <c r="X633" s="7" t="s">
        <v>74</v>
      </c>
      <c r="Y633" s="7" t="s">
        <v>75</v>
      </c>
      <c r="Z633" s="10">
        <v>44840</v>
      </c>
      <c r="AA633" s="10">
        <v>44923</v>
      </c>
      <c r="AB633" s="7" t="s">
        <v>74</v>
      </c>
      <c r="AC633" s="7" t="s">
        <v>48</v>
      </c>
      <c r="AD633" s="7" t="s">
        <v>2014</v>
      </c>
      <c r="AE633" s="7">
        <v>42</v>
      </c>
      <c r="AF633" s="7" t="s">
        <v>2015</v>
      </c>
      <c r="AG633" s="7" t="s">
        <v>51</v>
      </c>
      <c r="AH633" s="11">
        <v>1</v>
      </c>
      <c r="AI633" s="12">
        <v>1</v>
      </c>
      <c r="AJ633" s="13">
        <v>51.7</v>
      </c>
      <c r="AK633" s="13">
        <v>71.42</v>
      </c>
      <c r="AL633" s="13">
        <v>25.43</v>
      </c>
      <c r="AN633" s="38"/>
    </row>
    <row r="634" spans="1:40" x14ac:dyDescent="0.25">
      <c r="A634" s="7">
        <v>2022</v>
      </c>
      <c r="B634" s="7">
        <v>0.7</v>
      </c>
      <c r="C634" s="8">
        <v>35.47</v>
      </c>
      <c r="D634" s="8">
        <v>64.47</v>
      </c>
      <c r="E634" s="8">
        <v>18.420000000000002</v>
      </c>
      <c r="F634" s="7">
        <v>0</v>
      </c>
      <c r="G634" s="7">
        <v>0</v>
      </c>
      <c r="H634" s="7">
        <v>0</v>
      </c>
      <c r="I634" s="7">
        <v>0</v>
      </c>
      <c r="J634" s="9">
        <f t="shared" si="9"/>
        <v>99.94</v>
      </c>
      <c r="K634" s="7">
        <v>2996274</v>
      </c>
      <c r="L634" s="7" t="s">
        <v>1896</v>
      </c>
      <c r="M634" s="7">
        <v>2233</v>
      </c>
      <c r="N634" s="7">
        <v>39723301</v>
      </c>
      <c r="O634" s="7" t="s">
        <v>284</v>
      </c>
      <c r="P634" s="7" t="s">
        <v>277</v>
      </c>
      <c r="Q634" s="7" t="s">
        <v>42</v>
      </c>
      <c r="R634" s="7" t="s">
        <v>139</v>
      </c>
      <c r="S634" s="30" t="s">
        <v>60</v>
      </c>
      <c r="T634" s="7">
        <v>497</v>
      </c>
      <c r="U634" s="10">
        <v>45022</v>
      </c>
      <c r="V634" s="10">
        <v>45022</v>
      </c>
      <c r="W634" s="7" t="s">
        <v>115</v>
      </c>
      <c r="X634" s="7" t="s">
        <v>74</v>
      </c>
      <c r="Y634" s="7" t="s">
        <v>75</v>
      </c>
      <c r="Z634" s="10">
        <v>44832</v>
      </c>
      <c r="AA634" s="10">
        <v>44851</v>
      </c>
      <c r="AB634" s="7" t="s">
        <v>74</v>
      </c>
      <c r="AC634" s="7" t="s">
        <v>48</v>
      </c>
      <c r="AD634" s="7" t="s">
        <v>1897</v>
      </c>
      <c r="AE634" s="7">
        <v>42</v>
      </c>
      <c r="AF634" s="7" t="s">
        <v>1898</v>
      </c>
      <c r="AG634" s="7" t="s">
        <v>51</v>
      </c>
      <c r="AH634" s="11">
        <v>1</v>
      </c>
      <c r="AI634" s="12">
        <v>1</v>
      </c>
      <c r="AJ634" s="13">
        <v>87.36</v>
      </c>
      <c r="AK634" s="13">
        <v>75.650000000000006</v>
      </c>
      <c r="AL634" s="13">
        <v>29.66</v>
      </c>
      <c r="AN634" s="38"/>
    </row>
    <row r="635" spans="1:40" x14ac:dyDescent="0.25">
      <c r="A635" s="7">
        <v>2022</v>
      </c>
      <c r="B635" s="7">
        <v>0.4</v>
      </c>
      <c r="C635" s="8">
        <v>35.47</v>
      </c>
      <c r="D635" s="8">
        <v>64.47</v>
      </c>
      <c r="E635" s="8">
        <v>18.420000000000002</v>
      </c>
      <c r="F635" s="7">
        <v>0</v>
      </c>
      <c r="G635" s="7">
        <v>0</v>
      </c>
      <c r="H635" s="7">
        <v>0</v>
      </c>
      <c r="I635" s="7">
        <v>0</v>
      </c>
      <c r="J635" s="9">
        <f t="shared" si="9"/>
        <v>99.94</v>
      </c>
      <c r="K635" s="7">
        <v>3066029</v>
      </c>
      <c r="L635" s="7" t="s">
        <v>1850</v>
      </c>
      <c r="M635" s="7" t="s">
        <v>1290</v>
      </c>
      <c r="N635" s="7">
        <v>21876302</v>
      </c>
      <c r="O635" s="7" t="s">
        <v>276</v>
      </c>
      <c r="P635" s="7" t="s">
        <v>277</v>
      </c>
      <c r="Q635" s="7" t="s">
        <v>42</v>
      </c>
      <c r="R635" s="7" t="s">
        <v>278</v>
      </c>
      <c r="S635" s="30" t="s">
        <v>60</v>
      </c>
      <c r="T635" s="7">
        <v>480</v>
      </c>
      <c r="U635" s="10">
        <v>45030</v>
      </c>
      <c r="V635" s="10">
        <v>44991</v>
      </c>
      <c r="W635" s="7" t="s">
        <v>45</v>
      </c>
      <c r="X635" s="7" t="s">
        <v>1291</v>
      </c>
      <c r="Y635" s="7" t="s">
        <v>47</v>
      </c>
      <c r="Z635" s="10">
        <v>44854</v>
      </c>
      <c r="AA635" s="10">
        <v>44980</v>
      </c>
      <c r="AB635" s="7" t="s">
        <v>1291</v>
      </c>
      <c r="AC635" s="7" t="s">
        <v>48</v>
      </c>
      <c r="AD635" s="7" t="s">
        <v>1851</v>
      </c>
      <c r="AE635" s="7">
        <v>42</v>
      </c>
      <c r="AF635" s="7" t="s">
        <v>1852</v>
      </c>
      <c r="AG635" s="7" t="s">
        <v>51</v>
      </c>
      <c r="AH635" s="11">
        <v>1</v>
      </c>
      <c r="AI635" s="12">
        <v>1</v>
      </c>
      <c r="AJ635" s="13">
        <v>19.02</v>
      </c>
      <c r="AK635" s="13">
        <v>17.52</v>
      </c>
      <c r="AL635" s="13">
        <v>4.46</v>
      </c>
      <c r="AN635" s="38"/>
    </row>
    <row r="636" spans="1:40" x14ac:dyDescent="0.25">
      <c r="A636" s="7">
        <v>2022</v>
      </c>
      <c r="B636" s="7">
        <v>0.4</v>
      </c>
      <c r="C636" s="8">
        <v>35.47</v>
      </c>
      <c r="D636" s="8">
        <v>64.47</v>
      </c>
      <c r="E636" s="8">
        <v>18.420000000000002</v>
      </c>
      <c r="F636" s="7">
        <v>0</v>
      </c>
      <c r="G636" s="7">
        <v>0</v>
      </c>
      <c r="H636" s="7">
        <v>0</v>
      </c>
      <c r="I636" s="7">
        <v>0</v>
      </c>
      <c r="J636" s="9">
        <f t="shared" si="9"/>
        <v>99.94</v>
      </c>
      <c r="K636" s="7">
        <v>2641940</v>
      </c>
      <c r="L636" s="7" t="s">
        <v>2312</v>
      </c>
      <c r="M636" s="7">
        <v>10705</v>
      </c>
      <c r="N636" s="7" t="s">
        <v>2313</v>
      </c>
      <c r="O636" s="7" t="s">
        <v>284</v>
      </c>
      <c r="P636" s="7" t="s">
        <v>277</v>
      </c>
      <c r="Q636" s="7" t="s">
        <v>42</v>
      </c>
      <c r="R636" s="7" t="s">
        <v>139</v>
      </c>
      <c r="S636" s="30" t="s">
        <v>60</v>
      </c>
      <c r="T636" s="7">
        <v>480</v>
      </c>
      <c r="U636" s="10">
        <v>44988</v>
      </c>
      <c r="V636" s="10">
        <v>44985</v>
      </c>
      <c r="W636" s="7" t="s">
        <v>115</v>
      </c>
      <c r="X636" s="7" t="s">
        <v>74</v>
      </c>
      <c r="Y636" s="7" t="s">
        <v>75</v>
      </c>
      <c r="Z636" s="10">
        <v>44833</v>
      </c>
      <c r="AA636" s="10">
        <v>44861</v>
      </c>
      <c r="AB636" s="7" t="s">
        <v>74</v>
      </c>
      <c r="AC636" s="7" t="s">
        <v>48</v>
      </c>
      <c r="AD636" s="7" t="s">
        <v>2314</v>
      </c>
      <c r="AE636" s="7">
        <v>1</v>
      </c>
      <c r="AF636" s="7" t="s">
        <v>2315</v>
      </c>
      <c r="AG636" s="7" t="s">
        <v>51</v>
      </c>
      <c r="AH636" s="11">
        <v>1</v>
      </c>
      <c r="AI636" s="12">
        <v>1</v>
      </c>
      <c r="AJ636" s="13">
        <v>50.17</v>
      </c>
      <c r="AK636" s="13">
        <v>89.86</v>
      </c>
      <c r="AL636" s="13">
        <v>43.87</v>
      </c>
      <c r="AN636" s="38"/>
    </row>
    <row r="637" spans="1:40" x14ac:dyDescent="0.25">
      <c r="A637" s="7">
        <v>2022</v>
      </c>
      <c r="B637" s="7">
        <v>1</v>
      </c>
      <c r="C637" s="8">
        <v>35.47</v>
      </c>
      <c r="D637" s="8">
        <v>64.47</v>
      </c>
      <c r="E637" s="8">
        <v>18.420000000000002</v>
      </c>
      <c r="F637" s="7">
        <v>20.414940345000002</v>
      </c>
      <c r="G637" s="7">
        <v>0</v>
      </c>
      <c r="H637" s="7">
        <v>0</v>
      </c>
      <c r="I637" s="7">
        <v>0</v>
      </c>
      <c r="J637" s="9">
        <f t="shared" si="9"/>
        <v>99.94</v>
      </c>
      <c r="K637" s="7">
        <v>3073139</v>
      </c>
      <c r="L637" s="7" t="s">
        <v>2268</v>
      </c>
      <c r="M637" s="7" t="s">
        <v>2269</v>
      </c>
      <c r="N637" s="7">
        <v>18058701</v>
      </c>
      <c r="O637" s="7" t="s">
        <v>415</v>
      </c>
      <c r="P637" s="7" t="s">
        <v>41</v>
      </c>
      <c r="Q637" s="7" t="s">
        <v>42</v>
      </c>
      <c r="R637" s="7" t="s">
        <v>278</v>
      </c>
      <c r="S637" s="30" t="s">
        <v>44</v>
      </c>
      <c r="T637" s="7">
        <v>451</v>
      </c>
      <c r="U637" s="10">
        <v>45030</v>
      </c>
      <c r="V637" s="10">
        <v>45030</v>
      </c>
      <c r="W637" s="7" t="s">
        <v>123</v>
      </c>
      <c r="X637" s="7" t="s">
        <v>124</v>
      </c>
      <c r="Y637" s="7" t="s">
        <v>75</v>
      </c>
      <c r="Z637" s="10">
        <v>44890</v>
      </c>
      <c r="AA637" s="10">
        <v>45033</v>
      </c>
      <c r="AB637" s="7" t="s">
        <v>124</v>
      </c>
      <c r="AC637" s="7" t="s">
        <v>48</v>
      </c>
      <c r="AD637" s="7" t="s">
        <v>2270</v>
      </c>
      <c r="AE637" s="7">
        <v>42</v>
      </c>
      <c r="AF637" s="7" t="s">
        <v>2271</v>
      </c>
      <c r="AG637" s="7" t="s">
        <v>51</v>
      </c>
      <c r="AH637" s="11">
        <v>1</v>
      </c>
      <c r="AI637" s="12">
        <v>1</v>
      </c>
      <c r="AJ637" s="13">
        <v>106.81402058640001</v>
      </c>
      <c r="AK637" s="13">
        <v>50.216937371999997</v>
      </c>
      <c r="AL637" s="13">
        <v>14.347696392</v>
      </c>
    </row>
    <row r="638" spans="1:40" x14ac:dyDescent="0.25">
      <c r="A638" s="7">
        <v>2022</v>
      </c>
      <c r="B638" s="7">
        <v>0.4</v>
      </c>
      <c r="C638" s="8">
        <v>35.47</v>
      </c>
      <c r="D638" s="8">
        <v>64.47</v>
      </c>
      <c r="E638" s="8">
        <v>18.420000000000002</v>
      </c>
      <c r="F638" s="7">
        <v>0</v>
      </c>
      <c r="G638" s="7">
        <v>0</v>
      </c>
      <c r="H638" s="7">
        <v>0</v>
      </c>
      <c r="I638" s="7">
        <v>0</v>
      </c>
      <c r="J638" s="9">
        <f t="shared" si="9"/>
        <v>99.94</v>
      </c>
      <c r="K638" s="7">
        <v>2448465</v>
      </c>
      <c r="L638" s="7" t="s">
        <v>2475</v>
      </c>
      <c r="M638" s="7">
        <v>49400</v>
      </c>
      <c r="N638" s="7">
        <v>15107401</v>
      </c>
      <c r="O638" s="7" t="s">
        <v>284</v>
      </c>
      <c r="P638" s="7" t="s">
        <v>277</v>
      </c>
      <c r="Q638" s="7" t="s">
        <v>42</v>
      </c>
      <c r="R638" s="7" t="s">
        <v>139</v>
      </c>
      <c r="S638" s="30" t="s">
        <v>60</v>
      </c>
      <c r="T638" s="7">
        <v>426</v>
      </c>
      <c r="U638" s="10">
        <v>44971</v>
      </c>
      <c r="V638" s="10">
        <v>44967</v>
      </c>
      <c r="W638" s="7" t="s">
        <v>361</v>
      </c>
      <c r="X638" s="7" t="s">
        <v>74</v>
      </c>
      <c r="Y638" s="7" t="s">
        <v>75</v>
      </c>
      <c r="Z638" s="10">
        <v>44846</v>
      </c>
      <c r="AA638" s="10">
        <v>44876</v>
      </c>
      <c r="AB638" s="7" t="s">
        <v>74</v>
      </c>
      <c r="AC638" s="7" t="s">
        <v>48</v>
      </c>
      <c r="AD638" s="7" t="s">
        <v>2476</v>
      </c>
      <c r="AE638" s="7">
        <v>42</v>
      </c>
      <c r="AF638" s="7" t="s">
        <v>2477</v>
      </c>
      <c r="AG638" s="7" t="s">
        <v>51</v>
      </c>
      <c r="AH638" s="11">
        <v>1</v>
      </c>
      <c r="AI638" s="12">
        <v>1</v>
      </c>
      <c r="AJ638" s="13">
        <v>32.799999999999997</v>
      </c>
      <c r="AK638" s="13">
        <v>55.19</v>
      </c>
      <c r="AL638" s="13">
        <v>9.1999999999999993</v>
      </c>
      <c r="AN638" s="38"/>
    </row>
    <row r="639" spans="1:40" s="26" customFormat="1" x14ac:dyDescent="0.25">
      <c r="A639" s="19">
        <v>2022</v>
      </c>
      <c r="B639" s="19">
        <v>0.4</v>
      </c>
      <c r="C639" s="20">
        <v>35.47</v>
      </c>
      <c r="D639" s="20">
        <v>64.47</v>
      </c>
      <c r="E639" s="20">
        <v>18.420000000000002</v>
      </c>
      <c r="F639" s="19">
        <v>0</v>
      </c>
      <c r="G639" s="19">
        <v>0</v>
      </c>
      <c r="H639" s="19">
        <v>0</v>
      </c>
      <c r="I639" s="19">
        <v>0</v>
      </c>
      <c r="J639" s="21">
        <f t="shared" si="9"/>
        <v>99.94</v>
      </c>
      <c r="K639" s="19">
        <v>3206888</v>
      </c>
      <c r="L639" s="19" t="s">
        <v>1953</v>
      </c>
      <c r="M639" s="19">
        <v>2773</v>
      </c>
      <c r="N639" s="19" t="s">
        <v>1954</v>
      </c>
      <c r="O639" s="19" t="s">
        <v>288</v>
      </c>
      <c r="P639" s="19" t="s">
        <v>41</v>
      </c>
      <c r="Q639" s="19" t="s">
        <v>42</v>
      </c>
      <c r="R639" s="19" t="s">
        <v>278</v>
      </c>
      <c r="S639" s="31" t="s">
        <v>845</v>
      </c>
      <c r="T639" s="19">
        <v>406</v>
      </c>
      <c r="U639" s="22">
        <v>45044</v>
      </c>
      <c r="V639" s="22">
        <v>45040</v>
      </c>
      <c r="W639" s="19" t="s">
        <v>115</v>
      </c>
      <c r="X639" s="19" t="s">
        <v>74</v>
      </c>
      <c r="Y639" s="19" t="s">
        <v>75</v>
      </c>
      <c r="Z639" s="22">
        <v>44866</v>
      </c>
      <c r="AA639" s="22">
        <v>45033</v>
      </c>
      <c r="AB639" s="19" t="s">
        <v>74</v>
      </c>
      <c r="AC639" s="19" t="s">
        <v>48</v>
      </c>
      <c r="AD639" s="19" t="s">
        <v>1955</v>
      </c>
      <c r="AE639" s="19">
        <v>42</v>
      </c>
      <c r="AF639" s="19" t="s">
        <v>1956</v>
      </c>
      <c r="AG639" s="19" t="s">
        <v>51</v>
      </c>
      <c r="AH639" s="23">
        <v>1</v>
      </c>
      <c r="AI639" s="24">
        <v>1</v>
      </c>
      <c r="AJ639" s="25">
        <v>45.16</v>
      </c>
      <c r="AK639" s="25">
        <v>71.150000000000006</v>
      </c>
      <c r="AL639" s="25">
        <v>25.16</v>
      </c>
      <c r="AM639" s="33" t="s">
        <v>2636</v>
      </c>
      <c r="AN639" s="27" t="s">
        <v>2638</v>
      </c>
    </row>
    <row r="640" spans="1:40" x14ac:dyDescent="0.25">
      <c r="A640" s="7">
        <v>2022</v>
      </c>
      <c r="B640" s="7">
        <v>0.4</v>
      </c>
      <c r="C640" s="8">
        <v>35.47</v>
      </c>
      <c r="D640" s="8">
        <v>64.47</v>
      </c>
      <c r="E640" s="8">
        <v>18.420000000000002</v>
      </c>
      <c r="F640" s="7">
        <v>0</v>
      </c>
      <c r="G640" s="7">
        <v>0</v>
      </c>
      <c r="H640" s="7">
        <v>0</v>
      </c>
      <c r="I640" s="7">
        <v>0</v>
      </c>
      <c r="J640" s="9">
        <f t="shared" si="9"/>
        <v>99.94</v>
      </c>
      <c r="K640" s="7">
        <v>2554494</v>
      </c>
      <c r="L640" s="7" t="s">
        <v>2187</v>
      </c>
      <c r="M640" s="7">
        <v>49400</v>
      </c>
      <c r="N640" s="7">
        <v>15107801</v>
      </c>
      <c r="O640" s="7" t="s">
        <v>284</v>
      </c>
      <c r="P640" s="7" t="s">
        <v>277</v>
      </c>
      <c r="Q640" s="7" t="s">
        <v>42</v>
      </c>
      <c r="R640" s="7" t="s">
        <v>139</v>
      </c>
      <c r="S640" s="30" t="s">
        <v>60</v>
      </c>
      <c r="T640" s="7">
        <v>349</v>
      </c>
      <c r="U640" s="10">
        <v>44980</v>
      </c>
      <c r="V640" s="10">
        <v>44978</v>
      </c>
      <c r="W640" s="7" t="s">
        <v>361</v>
      </c>
      <c r="X640" s="7" t="s">
        <v>74</v>
      </c>
      <c r="Y640" s="7" t="s">
        <v>75</v>
      </c>
      <c r="Z640" s="10">
        <v>44845</v>
      </c>
      <c r="AA640" s="10">
        <v>44872</v>
      </c>
      <c r="AB640" s="7" t="s">
        <v>74</v>
      </c>
      <c r="AC640" s="7" t="s">
        <v>125</v>
      </c>
      <c r="AD640" s="7" t="s">
        <v>2188</v>
      </c>
      <c r="AE640" s="7">
        <v>42</v>
      </c>
      <c r="AF640" s="7" t="s">
        <v>2189</v>
      </c>
      <c r="AG640" s="7" t="s">
        <v>51</v>
      </c>
      <c r="AH640" s="11">
        <v>1</v>
      </c>
      <c r="AI640" s="12">
        <v>1</v>
      </c>
      <c r="AJ640" s="13">
        <v>32.799999999999997</v>
      </c>
      <c r="AK640" s="13">
        <v>55.19</v>
      </c>
      <c r="AL640" s="13">
        <v>9.1999999999999993</v>
      </c>
      <c r="AN640" s="38"/>
    </row>
    <row r="641" spans="1:40" x14ac:dyDescent="0.25">
      <c r="A641" s="7">
        <v>2022</v>
      </c>
      <c r="B641" s="7">
        <v>0.4</v>
      </c>
      <c r="C641" s="8">
        <v>35.47</v>
      </c>
      <c r="D641" s="8">
        <v>64.47</v>
      </c>
      <c r="E641" s="8">
        <v>18.420000000000002</v>
      </c>
      <c r="F641" s="7">
        <v>0</v>
      </c>
      <c r="G641" s="7">
        <v>0</v>
      </c>
      <c r="H641" s="7">
        <v>0</v>
      </c>
      <c r="I641" s="7">
        <v>0</v>
      </c>
      <c r="J641" s="9">
        <f t="shared" si="9"/>
        <v>99.94</v>
      </c>
      <c r="K641" s="7">
        <v>3209144</v>
      </c>
      <c r="L641" s="7" t="s">
        <v>1807</v>
      </c>
      <c r="M641" s="7">
        <v>4626</v>
      </c>
      <c r="N641" s="7" t="s">
        <v>1808</v>
      </c>
      <c r="O641" s="7" t="s">
        <v>284</v>
      </c>
      <c r="P641" s="7" t="s">
        <v>277</v>
      </c>
      <c r="Q641" s="7" t="s">
        <v>42</v>
      </c>
      <c r="R641" s="7" t="s">
        <v>139</v>
      </c>
      <c r="S641" s="30" t="s">
        <v>60</v>
      </c>
      <c r="T641" s="7">
        <v>339</v>
      </c>
      <c r="U641" s="10">
        <v>45044</v>
      </c>
      <c r="V641" s="10">
        <v>45043</v>
      </c>
      <c r="W641" s="7" t="s">
        <v>452</v>
      </c>
      <c r="X641" s="7" t="s">
        <v>74</v>
      </c>
      <c r="Y641" s="7" t="s">
        <v>75</v>
      </c>
      <c r="Z641" s="10">
        <v>44832</v>
      </c>
      <c r="AA641" s="10">
        <v>44859</v>
      </c>
      <c r="AB641" s="7" t="s">
        <v>74</v>
      </c>
      <c r="AC641" s="7" t="s">
        <v>48</v>
      </c>
      <c r="AD641" s="7" t="s">
        <v>1809</v>
      </c>
      <c r="AE641" s="7">
        <v>28</v>
      </c>
      <c r="AF641" s="7" t="s">
        <v>1810</v>
      </c>
      <c r="AG641" s="7" t="s">
        <v>51</v>
      </c>
      <c r="AH641" s="11">
        <v>1</v>
      </c>
      <c r="AI641" s="12">
        <v>1</v>
      </c>
      <c r="AJ641" s="13">
        <v>60.69</v>
      </c>
      <c r="AK641" s="13">
        <v>75.88</v>
      </c>
      <c r="AL641" s="13">
        <v>29.89</v>
      </c>
      <c r="AN641" s="38"/>
    </row>
    <row r="642" spans="1:40" x14ac:dyDescent="0.25">
      <c r="A642" s="7">
        <v>2022</v>
      </c>
      <c r="B642" s="7">
        <v>1</v>
      </c>
      <c r="C642" s="8">
        <v>35.47</v>
      </c>
      <c r="D642" s="8">
        <v>64.47</v>
      </c>
      <c r="E642" s="8">
        <v>18.420000000000002</v>
      </c>
      <c r="F642" s="7">
        <v>0</v>
      </c>
      <c r="G642" s="7">
        <v>0</v>
      </c>
      <c r="H642" s="7">
        <v>0</v>
      </c>
      <c r="I642" s="7">
        <v>0</v>
      </c>
      <c r="J642" s="9">
        <f t="shared" ref="J642:J676" si="10">SUM(C642+D642)</f>
        <v>99.94</v>
      </c>
      <c r="K642" s="7">
        <v>2604272</v>
      </c>
      <c r="L642" s="7" t="s">
        <v>2299</v>
      </c>
      <c r="M642" s="7">
        <v>8180</v>
      </c>
      <c r="N642" s="7" t="s">
        <v>2300</v>
      </c>
      <c r="O642" s="7" t="s">
        <v>284</v>
      </c>
      <c r="P642" s="7" t="s">
        <v>45</v>
      </c>
      <c r="Q642" s="7" t="s">
        <v>42</v>
      </c>
      <c r="R642" s="7" t="s">
        <v>45</v>
      </c>
      <c r="S642" s="30" t="s">
        <v>60</v>
      </c>
      <c r="T642" s="7">
        <v>331</v>
      </c>
      <c r="U642" s="10">
        <v>44985</v>
      </c>
      <c r="V642" s="10">
        <v>44984</v>
      </c>
      <c r="W642" s="7" t="s">
        <v>115</v>
      </c>
      <c r="X642" s="7" t="s">
        <v>74</v>
      </c>
      <c r="Y642" s="7" t="s">
        <v>75</v>
      </c>
      <c r="Z642" s="10">
        <v>44846</v>
      </c>
      <c r="AA642" s="10">
        <v>44916</v>
      </c>
      <c r="AB642" s="7" t="s">
        <v>74</v>
      </c>
      <c r="AC642" s="7" t="s">
        <v>48</v>
      </c>
      <c r="AD642" s="7" t="s">
        <v>2301</v>
      </c>
      <c r="AE642" s="7">
        <v>42</v>
      </c>
      <c r="AF642" s="7" t="s">
        <v>2302</v>
      </c>
      <c r="AG642" s="7" t="s">
        <v>51</v>
      </c>
      <c r="AH642" s="11">
        <v>1</v>
      </c>
      <c r="AI642" s="12">
        <v>1</v>
      </c>
      <c r="AJ642" s="13">
        <v>107.5</v>
      </c>
      <c r="AK642" s="13">
        <v>71.38</v>
      </c>
      <c r="AL642" s="13">
        <v>25.39</v>
      </c>
      <c r="AN642" s="38"/>
    </row>
    <row r="643" spans="1:40" x14ac:dyDescent="0.25">
      <c r="A643" s="7">
        <v>2022</v>
      </c>
      <c r="B643" s="7">
        <v>1</v>
      </c>
      <c r="C643" s="8">
        <v>35.47</v>
      </c>
      <c r="D643" s="8">
        <v>64.47</v>
      </c>
      <c r="E643" s="8">
        <v>18.420000000000002</v>
      </c>
      <c r="F643" s="7">
        <v>0</v>
      </c>
      <c r="G643" s="7">
        <v>0</v>
      </c>
      <c r="H643" s="7">
        <v>0</v>
      </c>
      <c r="I643" s="7">
        <v>0</v>
      </c>
      <c r="J643" s="9">
        <f t="shared" si="10"/>
        <v>99.94</v>
      </c>
      <c r="K643" s="7">
        <v>3149466</v>
      </c>
      <c r="L643" s="7" t="s">
        <v>2393</v>
      </c>
      <c r="M643" s="7">
        <v>341</v>
      </c>
      <c r="N643" s="7" t="s">
        <v>2394</v>
      </c>
      <c r="O643" s="7" t="s">
        <v>284</v>
      </c>
      <c r="P643" s="7" t="s">
        <v>277</v>
      </c>
      <c r="Q643" s="7" t="s">
        <v>42</v>
      </c>
      <c r="R643" s="7" t="s">
        <v>139</v>
      </c>
      <c r="S643" s="30" t="s">
        <v>60</v>
      </c>
      <c r="T643" s="7">
        <v>316</v>
      </c>
      <c r="U643" s="10">
        <v>45040</v>
      </c>
      <c r="V643" s="10">
        <v>45037</v>
      </c>
      <c r="W643" s="7" t="s">
        <v>151</v>
      </c>
      <c r="X643" s="7" t="s">
        <v>74</v>
      </c>
      <c r="Y643" s="7" t="s">
        <v>75</v>
      </c>
      <c r="Z643" s="10">
        <v>44846</v>
      </c>
      <c r="AA643" s="10">
        <v>44935</v>
      </c>
      <c r="AB643" s="7" t="s">
        <v>74</v>
      </c>
      <c r="AC643" s="7" t="s">
        <v>48</v>
      </c>
      <c r="AD643" s="7" t="s">
        <v>2395</v>
      </c>
      <c r="AE643" s="7">
        <v>42</v>
      </c>
      <c r="AF643" s="7" t="s">
        <v>2396</v>
      </c>
      <c r="AG643" s="7" t="s">
        <v>51</v>
      </c>
      <c r="AH643" s="11">
        <v>1</v>
      </c>
      <c r="AI643" s="12">
        <v>1</v>
      </c>
      <c r="AJ643" s="13">
        <v>146</v>
      </c>
      <c r="AK643" s="13">
        <v>89.68</v>
      </c>
      <c r="AL643" s="13">
        <v>43.69</v>
      </c>
      <c r="AN643" s="38"/>
    </row>
    <row r="644" spans="1:40" x14ac:dyDescent="0.25">
      <c r="A644" s="7">
        <v>2022</v>
      </c>
      <c r="B644" s="7">
        <v>0.5</v>
      </c>
      <c r="C644" s="8">
        <v>35.47</v>
      </c>
      <c r="D644" s="8">
        <v>64.47</v>
      </c>
      <c r="E644" s="8">
        <v>18.420000000000002</v>
      </c>
      <c r="F644" s="7">
        <v>0</v>
      </c>
      <c r="G644" s="7">
        <v>0</v>
      </c>
      <c r="H644" s="7">
        <v>0</v>
      </c>
      <c r="I644" s="7">
        <v>0</v>
      </c>
      <c r="J644" s="9">
        <f t="shared" si="10"/>
        <v>99.94</v>
      </c>
      <c r="K644" s="7">
        <v>2961118</v>
      </c>
      <c r="L644" s="7" t="s">
        <v>2007</v>
      </c>
      <c r="M644" s="7" t="s">
        <v>2008</v>
      </c>
      <c r="N644" s="7">
        <v>21098901</v>
      </c>
      <c r="O644" s="7" t="s">
        <v>1590</v>
      </c>
      <c r="P644" s="7" t="s">
        <v>870</v>
      </c>
      <c r="Q644" s="7" t="s">
        <v>42</v>
      </c>
      <c r="R644" s="7" t="s">
        <v>43</v>
      </c>
      <c r="S644" s="30" t="s">
        <v>101</v>
      </c>
      <c r="T644" s="7">
        <v>313</v>
      </c>
      <c r="U644" s="10">
        <v>45019</v>
      </c>
      <c r="V644" s="10">
        <v>45003</v>
      </c>
      <c r="W644" s="7" t="s">
        <v>45</v>
      </c>
      <c r="X644" s="7" t="s">
        <v>2009</v>
      </c>
      <c r="Y644" s="7" t="s">
        <v>56</v>
      </c>
      <c r="Z644" s="10">
        <v>44860</v>
      </c>
      <c r="AA644" s="10">
        <v>44993</v>
      </c>
      <c r="AB644" s="7" t="s">
        <v>2009</v>
      </c>
      <c r="AC644" s="7" t="s">
        <v>48</v>
      </c>
      <c r="AD644" s="7" t="s">
        <v>2010</v>
      </c>
      <c r="AE644" s="7">
        <v>42</v>
      </c>
      <c r="AF644" s="7" t="s">
        <v>2011</v>
      </c>
      <c r="AG644" s="7" t="s">
        <v>51</v>
      </c>
      <c r="AH644" s="11">
        <v>1</v>
      </c>
      <c r="AI644" s="12">
        <v>1</v>
      </c>
      <c r="AJ644" s="13">
        <v>29.3</v>
      </c>
      <c r="AK644" s="13">
        <v>25.17</v>
      </c>
      <c r="AL644" s="13">
        <v>6.37</v>
      </c>
      <c r="AN644" s="38"/>
    </row>
    <row r="645" spans="1:40" x14ac:dyDescent="0.25">
      <c r="A645" s="7">
        <v>2022</v>
      </c>
      <c r="B645" s="7">
        <v>1</v>
      </c>
      <c r="C645" s="8">
        <v>35.47</v>
      </c>
      <c r="D645" s="8">
        <v>64.47</v>
      </c>
      <c r="E645" s="8">
        <v>18.420000000000002</v>
      </c>
      <c r="F645" s="7">
        <v>0</v>
      </c>
      <c r="G645" s="7">
        <v>0</v>
      </c>
      <c r="H645" s="7">
        <v>0</v>
      </c>
      <c r="I645" s="7">
        <v>0</v>
      </c>
      <c r="J645" s="9">
        <f t="shared" si="10"/>
        <v>99.94</v>
      </c>
      <c r="K645" s="7">
        <v>2742734</v>
      </c>
      <c r="L645" s="7" t="s">
        <v>1778</v>
      </c>
      <c r="M645" s="7">
        <v>5307</v>
      </c>
      <c r="N645" s="7">
        <v>16673701</v>
      </c>
      <c r="O645" s="7" t="s">
        <v>284</v>
      </c>
      <c r="P645" s="7" t="s">
        <v>277</v>
      </c>
      <c r="Q645" s="7" t="s">
        <v>42</v>
      </c>
      <c r="R645" s="7" t="s">
        <v>139</v>
      </c>
      <c r="S645" s="30" t="s">
        <v>60</v>
      </c>
      <c r="T645" s="7">
        <v>311</v>
      </c>
      <c r="U645" s="10">
        <v>44998</v>
      </c>
      <c r="V645" s="10">
        <v>44987</v>
      </c>
      <c r="W645" s="7" t="s">
        <v>184</v>
      </c>
      <c r="X645" s="7" t="s">
        <v>74</v>
      </c>
      <c r="Y645" s="7" t="s">
        <v>75</v>
      </c>
      <c r="Z645" s="10">
        <v>44845</v>
      </c>
      <c r="AA645" s="10">
        <v>44887</v>
      </c>
      <c r="AB645" s="7" t="s">
        <v>74</v>
      </c>
      <c r="AC645" s="7" t="s">
        <v>48</v>
      </c>
      <c r="AD645" s="7" t="s">
        <v>1779</v>
      </c>
      <c r="AE645" s="7">
        <v>42</v>
      </c>
      <c r="AF645" s="7" t="s">
        <v>1780</v>
      </c>
      <c r="AG645" s="7" t="s">
        <v>51</v>
      </c>
      <c r="AH645" s="11">
        <v>1</v>
      </c>
      <c r="AI645" s="12">
        <v>1</v>
      </c>
      <c r="AJ645" s="13">
        <v>156.96</v>
      </c>
      <c r="AK645" s="13">
        <v>64.39</v>
      </c>
      <c r="AL645" s="13">
        <v>18.399999999999999</v>
      </c>
      <c r="AN645" s="38"/>
    </row>
    <row r="646" spans="1:40" x14ac:dyDescent="0.25">
      <c r="A646" s="7">
        <v>2022</v>
      </c>
      <c r="B646" s="7">
        <v>0.4</v>
      </c>
      <c r="C646" s="8">
        <v>35.47</v>
      </c>
      <c r="D646" s="8">
        <v>64.47</v>
      </c>
      <c r="E646" s="8">
        <v>18.420000000000002</v>
      </c>
      <c r="F646" s="7">
        <v>0</v>
      </c>
      <c r="G646" s="7">
        <v>0</v>
      </c>
      <c r="H646" s="7">
        <v>0</v>
      </c>
      <c r="I646" s="7">
        <v>0</v>
      </c>
      <c r="J646" s="9">
        <f t="shared" si="10"/>
        <v>99.94</v>
      </c>
      <c r="K646" s="7">
        <v>2656294</v>
      </c>
      <c r="L646" s="7" t="s">
        <v>2515</v>
      </c>
      <c r="M646" s="7">
        <v>5307</v>
      </c>
      <c r="N646" s="7">
        <v>16665601</v>
      </c>
      <c r="O646" s="7" t="s">
        <v>284</v>
      </c>
      <c r="P646" s="7" t="s">
        <v>277</v>
      </c>
      <c r="Q646" s="7" t="s">
        <v>42</v>
      </c>
      <c r="R646" s="7" t="s">
        <v>139</v>
      </c>
      <c r="S646" s="30" t="s">
        <v>60</v>
      </c>
      <c r="T646" s="7">
        <v>301</v>
      </c>
      <c r="U646" s="10">
        <v>44991</v>
      </c>
      <c r="V646" s="10">
        <v>44980</v>
      </c>
      <c r="W646" s="7" t="s">
        <v>184</v>
      </c>
      <c r="X646" s="7" t="s">
        <v>74</v>
      </c>
      <c r="Y646" s="7" t="s">
        <v>75</v>
      </c>
      <c r="Z646" s="10">
        <v>44844</v>
      </c>
      <c r="AA646" s="10">
        <v>44887</v>
      </c>
      <c r="AB646" s="7" t="s">
        <v>74</v>
      </c>
      <c r="AC646" s="7" t="s">
        <v>48</v>
      </c>
      <c r="AD646" s="7" t="s">
        <v>2516</v>
      </c>
      <c r="AE646" s="7">
        <v>42</v>
      </c>
      <c r="AF646" s="7" t="s">
        <v>2517</v>
      </c>
      <c r="AG646" s="7" t="s">
        <v>51</v>
      </c>
      <c r="AH646" s="11">
        <v>1</v>
      </c>
      <c r="AI646" s="12">
        <v>1</v>
      </c>
      <c r="AJ646" s="13">
        <v>62.78</v>
      </c>
      <c r="AK646" s="13">
        <v>64.39</v>
      </c>
      <c r="AL646" s="13">
        <v>18.399999999999999</v>
      </c>
      <c r="AN646" s="38"/>
    </row>
    <row r="647" spans="1:40" x14ac:dyDescent="0.25">
      <c r="A647" s="7">
        <v>2022</v>
      </c>
      <c r="B647" s="7">
        <v>0.6</v>
      </c>
      <c r="C647" s="8">
        <v>35.47</v>
      </c>
      <c r="D647" s="8">
        <v>64.47</v>
      </c>
      <c r="E647" s="8">
        <v>18.420000000000002</v>
      </c>
      <c r="F647" s="7">
        <v>0</v>
      </c>
      <c r="G647" s="7">
        <v>0</v>
      </c>
      <c r="H647" s="7">
        <v>0</v>
      </c>
      <c r="I647" s="7">
        <v>0</v>
      </c>
      <c r="J647" s="9">
        <f t="shared" si="10"/>
        <v>99.94</v>
      </c>
      <c r="K647" s="7">
        <v>2510389</v>
      </c>
      <c r="L647" s="7" t="s">
        <v>1817</v>
      </c>
      <c r="M647" s="7">
        <v>7235</v>
      </c>
      <c r="N647" s="7" t="s">
        <v>1818</v>
      </c>
      <c r="O647" s="7" t="s">
        <v>284</v>
      </c>
      <c r="P647" s="7" t="s">
        <v>277</v>
      </c>
      <c r="Q647" s="7" t="s">
        <v>42</v>
      </c>
      <c r="R647" s="7" t="s">
        <v>139</v>
      </c>
      <c r="S647" s="30" t="s">
        <v>60</v>
      </c>
      <c r="T647" s="7">
        <v>300</v>
      </c>
      <c r="U647" s="10">
        <v>44977</v>
      </c>
      <c r="V647" s="10">
        <v>44946</v>
      </c>
      <c r="W647" s="7" t="s">
        <v>209</v>
      </c>
      <c r="X647" s="7" t="s">
        <v>74</v>
      </c>
      <c r="Y647" s="7" t="s">
        <v>75</v>
      </c>
      <c r="Z647" s="10">
        <v>44834</v>
      </c>
      <c r="AA647" s="10">
        <v>44868</v>
      </c>
      <c r="AB647" s="7" t="s">
        <v>74</v>
      </c>
      <c r="AC647" s="7" t="s">
        <v>48</v>
      </c>
      <c r="AD647" s="7" t="s">
        <v>1819</v>
      </c>
      <c r="AE647" s="7">
        <v>42</v>
      </c>
      <c r="AF647" s="7" t="s">
        <v>1820</v>
      </c>
      <c r="AG647" s="7" t="s">
        <v>51</v>
      </c>
      <c r="AH647" s="11">
        <v>1</v>
      </c>
      <c r="AI647" s="12">
        <v>1</v>
      </c>
      <c r="AJ647" s="13">
        <v>92</v>
      </c>
      <c r="AK647" s="13">
        <v>78.5</v>
      </c>
      <c r="AL647" s="13">
        <v>32.51</v>
      </c>
      <c r="AN647" s="38"/>
    </row>
    <row r="648" spans="1:40" x14ac:dyDescent="0.25">
      <c r="A648" s="7">
        <v>2022</v>
      </c>
      <c r="B648" s="7">
        <v>0.4</v>
      </c>
      <c r="C648" s="8">
        <v>35.47</v>
      </c>
      <c r="D648" s="8">
        <v>64.47</v>
      </c>
      <c r="E648" s="8">
        <v>18.420000000000002</v>
      </c>
      <c r="F648" s="7">
        <v>0</v>
      </c>
      <c r="G648" s="7">
        <v>0</v>
      </c>
      <c r="H648" s="7">
        <v>0</v>
      </c>
      <c r="I648" s="7">
        <v>0</v>
      </c>
      <c r="J648" s="9">
        <f t="shared" si="10"/>
        <v>99.94</v>
      </c>
      <c r="K648" s="7">
        <v>3167490</v>
      </c>
      <c r="L648" s="7" t="s">
        <v>2229</v>
      </c>
      <c r="M648" s="7">
        <v>6724</v>
      </c>
      <c r="N648" s="7">
        <v>47702801</v>
      </c>
      <c r="O648" s="7" t="s">
        <v>284</v>
      </c>
      <c r="P648" s="7" t="s">
        <v>277</v>
      </c>
      <c r="Q648" s="7" t="s">
        <v>42</v>
      </c>
      <c r="R648" s="7" t="s">
        <v>139</v>
      </c>
      <c r="S648" s="30" t="s">
        <v>60</v>
      </c>
      <c r="T648" s="7">
        <v>293</v>
      </c>
      <c r="U648" s="10">
        <v>45041</v>
      </c>
      <c r="V648" s="10">
        <v>45037</v>
      </c>
      <c r="W648" s="7" t="s">
        <v>398</v>
      </c>
      <c r="X648" s="7" t="s">
        <v>74</v>
      </c>
      <c r="Y648" s="7" t="s">
        <v>75</v>
      </c>
      <c r="Z648" s="10">
        <v>44845</v>
      </c>
      <c r="AA648" s="10">
        <v>44887</v>
      </c>
      <c r="AB648" s="7" t="s">
        <v>74</v>
      </c>
      <c r="AC648" s="7" t="s">
        <v>48</v>
      </c>
      <c r="AD648" s="7" t="s">
        <v>2230</v>
      </c>
      <c r="AE648" s="7">
        <v>42</v>
      </c>
      <c r="AF648" s="7" t="s">
        <v>2231</v>
      </c>
      <c r="AG648" s="7" t="s">
        <v>51</v>
      </c>
      <c r="AH648" s="11">
        <v>1</v>
      </c>
      <c r="AI648" s="12">
        <v>1</v>
      </c>
      <c r="AJ648" s="13">
        <v>60.71</v>
      </c>
      <c r="AK648" s="13">
        <v>84.85</v>
      </c>
      <c r="AL648" s="13">
        <v>38.86</v>
      </c>
      <c r="AN648" s="38"/>
    </row>
    <row r="649" spans="1:40" x14ac:dyDescent="0.25">
      <c r="A649" s="7">
        <v>2022</v>
      </c>
      <c r="B649" s="7">
        <v>0.4</v>
      </c>
      <c r="C649" s="8">
        <v>35.47</v>
      </c>
      <c r="D649" s="8">
        <v>64.47</v>
      </c>
      <c r="E649" s="8">
        <v>18.420000000000002</v>
      </c>
      <c r="F649" s="7">
        <v>0</v>
      </c>
      <c r="G649" s="7">
        <v>0</v>
      </c>
      <c r="H649" s="7">
        <v>0</v>
      </c>
      <c r="I649" s="7">
        <v>0</v>
      </c>
      <c r="J649" s="9">
        <f t="shared" si="10"/>
        <v>99.94</v>
      </c>
      <c r="K649" s="7">
        <v>2337247</v>
      </c>
      <c r="L649" s="7" t="s">
        <v>2468</v>
      </c>
      <c r="M649" s="7">
        <v>49400</v>
      </c>
      <c r="N649" s="7">
        <v>15107001</v>
      </c>
      <c r="O649" s="7" t="s">
        <v>284</v>
      </c>
      <c r="P649" s="7" t="s">
        <v>277</v>
      </c>
      <c r="Q649" s="7" t="s">
        <v>42</v>
      </c>
      <c r="R649" s="7" t="s">
        <v>139</v>
      </c>
      <c r="S649" s="30" t="s">
        <v>60</v>
      </c>
      <c r="T649" s="7">
        <v>270</v>
      </c>
      <c r="U649" s="10">
        <v>44959</v>
      </c>
      <c r="V649" s="10">
        <v>44958</v>
      </c>
      <c r="W649" s="7" t="s">
        <v>361</v>
      </c>
      <c r="X649" s="7" t="s">
        <v>74</v>
      </c>
      <c r="Y649" s="7" t="s">
        <v>75</v>
      </c>
      <c r="Z649" s="10">
        <v>44844</v>
      </c>
      <c r="AA649" s="10">
        <v>44866</v>
      </c>
      <c r="AB649" s="7" t="s">
        <v>74</v>
      </c>
      <c r="AC649" s="7" t="s">
        <v>48</v>
      </c>
      <c r="AD649" s="7" t="s">
        <v>2469</v>
      </c>
      <c r="AE649" s="7">
        <v>42</v>
      </c>
      <c r="AF649" s="7" t="s">
        <v>2470</v>
      </c>
      <c r="AG649" s="7" t="s">
        <v>51</v>
      </c>
      <c r="AH649" s="11">
        <v>1</v>
      </c>
      <c r="AI649" s="12">
        <v>1</v>
      </c>
      <c r="AJ649" s="13">
        <v>32.799999999999997</v>
      </c>
      <c r="AK649" s="13">
        <v>55.19</v>
      </c>
      <c r="AL649" s="13">
        <v>9.1999999999999993</v>
      </c>
      <c r="AN649" s="38"/>
    </row>
    <row r="650" spans="1:40" x14ac:dyDescent="0.25">
      <c r="A650" s="7">
        <v>2022</v>
      </c>
      <c r="B650" s="7">
        <v>0.4</v>
      </c>
      <c r="C650" s="8">
        <v>35.47</v>
      </c>
      <c r="D650" s="8">
        <v>64.47</v>
      </c>
      <c r="E650" s="8">
        <v>18.420000000000002</v>
      </c>
      <c r="F650" s="7">
        <v>0</v>
      </c>
      <c r="G650" s="7">
        <v>0</v>
      </c>
      <c r="H650" s="7">
        <v>0</v>
      </c>
      <c r="I650" s="7">
        <v>0</v>
      </c>
      <c r="J650" s="9">
        <f t="shared" si="10"/>
        <v>99.94</v>
      </c>
      <c r="K650" s="7">
        <v>2416607</v>
      </c>
      <c r="L650" s="7" t="s">
        <v>2171</v>
      </c>
      <c r="M650" s="7">
        <v>1015</v>
      </c>
      <c r="N650" s="7" t="s">
        <v>2172</v>
      </c>
      <c r="O650" s="7" t="s">
        <v>284</v>
      </c>
      <c r="P650" s="7" t="s">
        <v>277</v>
      </c>
      <c r="Q650" s="7" t="s">
        <v>42</v>
      </c>
      <c r="R650" s="7" t="s">
        <v>139</v>
      </c>
      <c r="S650" s="30" t="s">
        <v>60</v>
      </c>
      <c r="T650" s="7">
        <v>252</v>
      </c>
      <c r="U650" s="10">
        <v>44967</v>
      </c>
      <c r="V650" s="10">
        <v>44967</v>
      </c>
      <c r="W650" s="7" t="s">
        <v>188</v>
      </c>
      <c r="X650" s="7" t="s">
        <v>74</v>
      </c>
      <c r="Y650" s="7" t="s">
        <v>75</v>
      </c>
      <c r="Z650" s="10">
        <v>44845</v>
      </c>
      <c r="AA650" s="10">
        <v>44875</v>
      </c>
      <c r="AB650" s="7" t="s">
        <v>74</v>
      </c>
      <c r="AC650" s="7" t="s">
        <v>48</v>
      </c>
      <c r="AD650" s="7" t="s">
        <v>2173</v>
      </c>
      <c r="AE650" s="7">
        <v>1</v>
      </c>
      <c r="AF650" s="7" t="s">
        <v>2174</v>
      </c>
      <c r="AG650" s="7" t="s">
        <v>51</v>
      </c>
      <c r="AH650" s="11">
        <v>1</v>
      </c>
      <c r="AI650" s="12">
        <v>1</v>
      </c>
      <c r="AJ650" s="13">
        <v>47.12</v>
      </c>
      <c r="AK650" s="13">
        <v>64.39</v>
      </c>
      <c r="AL650" s="13">
        <v>18.399999999999999</v>
      </c>
      <c r="AN650" s="38"/>
    </row>
    <row r="651" spans="1:40" x14ac:dyDescent="0.25">
      <c r="A651" s="7">
        <v>2022</v>
      </c>
      <c r="B651" s="7">
        <v>0.5</v>
      </c>
      <c r="C651" s="8">
        <v>35.47</v>
      </c>
      <c r="D651" s="8">
        <v>64.47</v>
      </c>
      <c r="E651" s="8">
        <v>18.420000000000002</v>
      </c>
      <c r="F651" s="7">
        <v>0</v>
      </c>
      <c r="G651" s="7">
        <v>0</v>
      </c>
      <c r="H651" s="7">
        <v>0</v>
      </c>
      <c r="I651" s="7">
        <v>0</v>
      </c>
      <c r="J651" s="9">
        <f t="shared" si="10"/>
        <v>99.94</v>
      </c>
      <c r="K651" s="7">
        <v>2337200</v>
      </c>
      <c r="L651" s="7" t="s">
        <v>1726</v>
      </c>
      <c r="M651" s="7">
        <v>5739</v>
      </c>
      <c r="N651" s="7">
        <v>8081201</v>
      </c>
      <c r="O651" s="7" t="s">
        <v>288</v>
      </c>
      <c r="P651" s="7" t="s">
        <v>41</v>
      </c>
      <c r="Q651" s="7" t="s">
        <v>42</v>
      </c>
      <c r="R651" s="7" t="s">
        <v>278</v>
      </c>
      <c r="S651" s="30" t="s">
        <v>44</v>
      </c>
      <c r="T651" s="7">
        <v>249</v>
      </c>
      <c r="U651" s="10">
        <v>44959</v>
      </c>
      <c r="V651" s="10">
        <v>44928</v>
      </c>
      <c r="W651" s="7" t="s">
        <v>209</v>
      </c>
      <c r="X651" s="7" t="s">
        <v>74</v>
      </c>
      <c r="Y651" s="7" t="s">
        <v>75</v>
      </c>
      <c r="Z651" s="10">
        <v>44824</v>
      </c>
      <c r="AA651" s="10">
        <v>44916</v>
      </c>
      <c r="AB651" s="7" t="s">
        <v>74</v>
      </c>
      <c r="AC651" s="7" t="s">
        <v>48</v>
      </c>
      <c r="AD651" s="7" t="s">
        <v>1727</v>
      </c>
      <c r="AE651" s="7">
        <v>42</v>
      </c>
      <c r="AF651" s="7" t="s">
        <v>1728</v>
      </c>
      <c r="AG651" s="7" t="s">
        <v>51</v>
      </c>
      <c r="AH651" s="11">
        <v>1</v>
      </c>
      <c r="AI651" s="12">
        <v>1</v>
      </c>
      <c r="AJ651" s="13">
        <v>59.36</v>
      </c>
      <c r="AK651" s="13">
        <v>93.08</v>
      </c>
      <c r="AL651" s="13">
        <v>47.09</v>
      </c>
    </row>
    <row r="652" spans="1:40" s="26" customFormat="1" x14ac:dyDescent="0.25">
      <c r="A652" s="19">
        <v>2022</v>
      </c>
      <c r="B652" s="19">
        <v>0.6</v>
      </c>
      <c r="C652" s="20">
        <v>35.47</v>
      </c>
      <c r="D652" s="20">
        <v>64.47</v>
      </c>
      <c r="E652" s="20">
        <v>18.420000000000002</v>
      </c>
      <c r="F652" s="19">
        <v>0</v>
      </c>
      <c r="G652" s="19">
        <v>0</v>
      </c>
      <c r="H652" s="19">
        <v>0</v>
      </c>
      <c r="I652" s="19">
        <v>0</v>
      </c>
      <c r="J652" s="21">
        <f t="shared" si="10"/>
        <v>99.94</v>
      </c>
      <c r="K652" s="19">
        <v>2926584</v>
      </c>
      <c r="L652" s="19" t="s">
        <v>2323</v>
      </c>
      <c r="M652" s="19">
        <v>4698</v>
      </c>
      <c r="N652" s="19">
        <v>47602</v>
      </c>
      <c r="O652" s="19" t="s">
        <v>288</v>
      </c>
      <c r="P652" s="19" t="s">
        <v>41</v>
      </c>
      <c r="Q652" s="19" t="s">
        <v>42</v>
      </c>
      <c r="R652" s="19" t="s">
        <v>278</v>
      </c>
      <c r="S652" s="31" t="s">
        <v>845</v>
      </c>
      <c r="T652" s="19">
        <v>235</v>
      </c>
      <c r="U652" s="22">
        <v>45015</v>
      </c>
      <c r="V652" s="22">
        <v>45013</v>
      </c>
      <c r="W652" s="19" t="s">
        <v>248</v>
      </c>
      <c r="X652" s="19" t="s">
        <v>74</v>
      </c>
      <c r="Y652" s="19" t="s">
        <v>75</v>
      </c>
      <c r="Z652" s="22">
        <v>44858</v>
      </c>
      <c r="AA652" s="22">
        <v>45009</v>
      </c>
      <c r="AB652" s="19" t="s">
        <v>74</v>
      </c>
      <c r="AC652" s="19" t="s">
        <v>48</v>
      </c>
      <c r="AD652" s="19" t="s">
        <v>2324</v>
      </c>
      <c r="AE652" s="19">
        <v>42</v>
      </c>
      <c r="AF652" s="19" t="s">
        <v>2325</v>
      </c>
      <c r="AG652" s="19" t="s">
        <v>51</v>
      </c>
      <c r="AH652" s="23">
        <v>1</v>
      </c>
      <c r="AI652" s="24">
        <v>1</v>
      </c>
      <c r="AJ652" s="25">
        <v>95.7</v>
      </c>
      <c r="AK652" s="25">
        <v>64.39</v>
      </c>
      <c r="AL652" s="25">
        <v>18.399999999999999</v>
      </c>
      <c r="AM652" s="33" t="s">
        <v>2636</v>
      </c>
      <c r="AN652" s="27" t="s">
        <v>2638</v>
      </c>
    </row>
    <row r="653" spans="1:40" x14ac:dyDescent="0.25">
      <c r="A653" s="7">
        <v>2022</v>
      </c>
      <c r="B653" s="7">
        <v>1</v>
      </c>
      <c r="C653" s="8">
        <v>35.47</v>
      </c>
      <c r="D653" s="8">
        <v>64.47</v>
      </c>
      <c r="E653" s="8">
        <v>18.420000000000002</v>
      </c>
      <c r="F653" s="7">
        <v>0</v>
      </c>
      <c r="G653" s="7">
        <v>0</v>
      </c>
      <c r="H653" s="7">
        <v>0</v>
      </c>
      <c r="I653" s="7">
        <v>0</v>
      </c>
      <c r="J653" s="9">
        <f t="shared" si="10"/>
        <v>99.94</v>
      </c>
      <c r="K653" s="7">
        <v>3165579</v>
      </c>
      <c r="L653" s="7" t="s">
        <v>1927</v>
      </c>
      <c r="M653" s="7">
        <v>2968</v>
      </c>
      <c r="N653" s="7" t="s">
        <v>1928</v>
      </c>
      <c r="O653" s="7" t="s">
        <v>284</v>
      </c>
      <c r="P653" s="7" t="s">
        <v>45</v>
      </c>
      <c r="Q653" s="7" t="s">
        <v>42</v>
      </c>
      <c r="R653" s="7" t="s">
        <v>45</v>
      </c>
      <c r="S653" s="30" t="s">
        <v>60</v>
      </c>
      <c r="T653" s="7">
        <v>211</v>
      </c>
      <c r="U653" s="10">
        <v>45041</v>
      </c>
      <c r="V653" s="10">
        <v>45037</v>
      </c>
      <c r="W653" s="7" t="s">
        <v>248</v>
      </c>
      <c r="X653" s="7" t="s">
        <v>74</v>
      </c>
      <c r="Y653" s="7" t="s">
        <v>75</v>
      </c>
      <c r="Z653" s="10">
        <v>44851</v>
      </c>
      <c r="AA653" s="10">
        <v>44939</v>
      </c>
      <c r="AB653" s="7" t="s">
        <v>74</v>
      </c>
      <c r="AC653" s="7" t="s">
        <v>48</v>
      </c>
      <c r="AD653" s="7" t="s">
        <v>1929</v>
      </c>
      <c r="AE653" s="7">
        <v>42</v>
      </c>
      <c r="AF653" s="7" t="s">
        <v>1930</v>
      </c>
      <c r="AG653" s="7" t="s">
        <v>51</v>
      </c>
      <c r="AH653" s="11">
        <v>1</v>
      </c>
      <c r="AI653" s="12">
        <v>1</v>
      </c>
      <c r="AJ653" s="13">
        <v>120</v>
      </c>
      <c r="AK653" s="13">
        <v>64.39</v>
      </c>
      <c r="AL653" s="13">
        <v>18.399999999999999</v>
      </c>
      <c r="AN653" s="38"/>
    </row>
    <row r="654" spans="1:40" x14ac:dyDescent="0.25">
      <c r="A654" s="7">
        <v>2022</v>
      </c>
      <c r="B654" s="7">
        <v>0.6</v>
      </c>
      <c r="C654" s="8">
        <v>70.94</v>
      </c>
      <c r="D654" s="8">
        <v>128.94</v>
      </c>
      <c r="E654" s="8">
        <v>36.840000000000003</v>
      </c>
      <c r="F654" s="7">
        <v>0</v>
      </c>
      <c r="G654" s="7">
        <v>0</v>
      </c>
      <c r="H654" s="7">
        <v>0</v>
      </c>
      <c r="I654" s="7">
        <v>0</v>
      </c>
      <c r="J654" s="9">
        <f t="shared" si="10"/>
        <v>199.88</v>
      </c>
      <c r="K654" s="7">
        <v>2976258</v>
      </c>
      <c r="L654" s="7" t="s">
        <v>2076</v>
      </c>
      <c r="M654" s="7">
        <v>20147</v>
      </c>
      <c r="N654" s="7">
        <v>70057502</v>
      </c>
      <c r="O654" s="7" t="s">
        <v>284</v>
      </c>
      <c r="P654" s="7" t="s">
        <v>277</v>
      </c>
      <c r="Q654" s="7" t="s">
        <v>42</v>
      </c>
      <c r="R654" s="7" t="s">
        <v>139</v>
      </c>
      <c r="S654" s="30" t="s">
        <v>60</v>
      </c>
      <c r="T654" s="7">
        <v>196</v>
      </c>
      <c r="U654" s="10">
        <v>45020</v>
      </c>
      <c r="V654" s="10">
        <v>45016</v>
      </c>
      <c r="W654" s="7" t="s">
        <v>452</v>
      </c>
      <c r="X654" s="7" t="s">
        <v>74</v>
      </c>
      <c r="Y654" s="7" t="s">
        <v>75</v>
      </c>
      <c r="Z654" s="10">
        <v>44846</v>
      </c>
      <c r="AA654" s="10">
        <v>44908</v>
      </c>
      <c r="AB654" s="7" t="s">
        <v>74</v>
      </c>
      <c r="AC654" s="7" t="s">
        <v>48</v>
      </c>
      <c r="AD654" s="7" t="s">
        <v>2077</v>
      </c>
      <c r="AE654" s="7">
        <v>42</v>
      </c>
      <c r="AF654" s="7" t="s">
        <v>2078</v>
      </c>
      <c r="AG654" s="7" t="s">
        <v>51</v>
      </c>
      <c r="AH654" s="11">
        <v>1</v>
      </c>
      <c r="AI654" s="12">
        <v>2</v>
      </c>
      <c r="AJ654" s="13">
        <v>64.599999999999994</v>
      </c>
      <c r="AK654" s="13">
        <v>151.77000000000001</v>
      </c>
      <c r="AL654" s="13">
        <v>59.79</v>
      </c>
      <c r="AN654" s="38"/>
    </row>
    <row r="655" spans="1:40" x14ac:dyDescent="0.25">
      <c r="A655" s="7">
        <v>2022</v>
      </c>
      <c r="B655" s="7">
        <v>1</v>
      </c>
      <c r="C655" s="8">
        <v>35.47</v>
      </c>
      <c r="D655" s="8">
        <v>64.47</v>
      </c>
      <c r="E655" s="8">
        <v>18.420000000000002</v>
      </c>
      <c r="F655" s="7">
        <v>0</v>
      </c>
      <c r="G655" s="7">
        <v>0</v>
      </c>
      <c r="H655" s="7">
        <v>0</v>
      </c>
      <c r="I655" s="7">
        <v>0</v>
      </c>
      <c r="J655" s="9">
        <f t="shared" si="10"/>
        <v>99.94</v>
      </c>
      <c r="K655" s="7">
        <v>2879516</v>
      </c>
      <c r="L655" s="7" t="s">
        <v>2217</v>
      </c>
      <c r="M655" s="7">
        <v>11484</v>
      </c>
      <c r="N655" s="7" t="s">
        <v>2218</v>
      </c>
      <c r="O655" s="7" t="s">
        <v>284</v>
      </c>
      <c r="P655" s="7" t="s">
        <v>277</v>
      </c>
      <c r="Q655" s="7" t="s">
        <v>42</v>
      </c>
      <c r="R655" s="7" t="s">
        <v>139</v>
      </c>
      <c r="S655" s="30" t="s">
        <v>60</v>
      </c>
      <c r="T655" s="7">
        <v>188</v>
      </c>
      <c r="U655" s="10">
        <v>45012</v>
      </c>
      <c r="V655" s="10">
        <v>45009</v>
      </c>
      <c r="W655" s="7" t="s">
        <v>115</v>
      </c>
      <c r="X655" s="7" t="s">
        <v>74</v>
      </c>
      <c r="Y655" s="7" t="s">
        <v>75</v>
      </c>
      <c r="Z655" s="10">
        <v>44846</v>
      </c>
      <c r="AA655" s="10">
        <v>44886</v>
      </c>
      <c r="AB655" s="7" t="s">
        <v>74</v>
      </c>
      <c r="AC655" s="7" t="s">
        <v>48</v>
      </c>
      <c r="AD655" s="7" t="s">
        <v>2219</v>
      </c>
      <c r="AE655" s="7">
        <v>1</v>
      </c>
      <c r="AF655" s="7" t="s">
        <v>2220</v>
      </c>
      <c r="AG655" s="7" t="s">
        <v>51</v>
      </c>
      <c r="AH655" s="11">
        <v>1</v>
      </c>
      <c r="AI655" s="12">
        <v>1</v>
      </c>
      <c r="AJ655" s="13">
        <v>153.57</v>
      </c>
      <c r="AK655" s="13">
        <v>84.16</v>
      </c>
      <c r="AL655" s="13">
        <v>38.17</v>
      </c>
      <c r="AN655" s="38"/>
    </row>
    <row r="656" spans="1:40" x14ac:dyDescent="0.25">
      <c r="A656" s="7">
        <v>2022</v>
      </c>
      <c r="B656" s="7">
        <v>0.9</v>
      </c>
      <c r="C656" s="8">
        <v>35.47</v>
      </c>
      <c r="D656" s="8">
        <v>64.47</v>
      </c>
      <c r="E656" s="8">
        <v>18.420000000000002</v>
      </c>
      <c r="F656" s="7">
        <v>0</v>
      </c>
      <c r="G656" s="7">
        <v>0</v>
      </c>
      <c r="H656" s="7">
        <v>0</v>
      </c>
      <c r="I656" s="7">
        <v>0</v>
      </c>
      <c r="J656" s="9">
        <f t="shared" si="10"/>
        <v>99.94</v>
      </c>
      <c r="K656" s="7">
        <v>2772375</v>
      </c>
      <c r="L656" s="7" t="s">
        <v>2079</v>
      </c>
      <c r="M656" s="7">
        <v>4847</v>
      </c>
      <c r="N656" s="7">
        <v>6513401</v>
      </c>
      <c r="O656" s="7" t="s">
        <v>284</v>
      </c>
      <c r="P656" s="7" t="s">
        <v>277</v>
      </c>
      <c r="Q656" s="7" t="s">
        <v>42</v>
      </c>
      <c r="R656" s="7" t="s">
        <v>139</v>
      </c>
      <c r="S656" s="30" t="s">
        <v>60</v>
      </c>
      <c r="T656" s="7">
        <v>180</v>
      </c>
      <c r="U656" s="10">
        <v>45000</v>
      </c>
      <c r="V656" s="10">
        <v>44994</v>
      </c>
      <c r="W656" s="7" t="s">
        <v>151</v>
      </c>
      <c r="X656" s="7" t="s">
        <v>74</v>
      </c>
      <c r="Y656" s="7" t="s">
        <v>75</v>
      </c>
      <c r="Z656" s="10">
        <v>44715</v>
      </c>
      <c r="AA656" s="10">
        <v>44910</v>
      </c>
      <c r="AB656" s="7" t="s">
        <v>74</v>
      </c>
      <c r="AC656" s="7" t="s">
        <v>48</v>
      </c>
      <c r="AD656" s="7" t="s">
        <v>2080</v>
      </c>
      <c r="AE656" s="7">
        <v>1</v>
      </c>
      <c r="AF656" s="7" t="s">
        <v>2081</v>
      </c>
      <c r="AG656" s="7" t="s">
        <v>51</v>
      </c>
      <c r="AH656" s="11">
        <v>1</v>
      </c>
      <c r="AI656" s="12">
        <v>1</v>
      </c>
      <c r="AJ656" s="13">
        <v>94.16</v>
      </c>
      <c r="AK656" s="13">
        <v>75.88</v>
      </c>
      <c r="AL656" s="13">
        <v>29.89</v>
      </c>
      <c r="AN656" s="38"/>
    </row>
    <row r="657" spans="1:40" x14ac:dyDescent="0.25">
      <c r="A657" s="7">
        <v>2022</v>
      </c>
      <c r="B657" s="7">
        <v>0.4</v>
      </c>
      <c r="C657" s="8">
        <v>35.47</v>
      </c>
      <c r="D657" s="8">
        <v>64.47</v>
      </c>
      <c r="E657" s="8">
        <v>18.420000000000002</v>
      </c>
      <c r="F657" s="7">
        <v>0</v>
      </c>
      <c r="G657" s="7">
        <v>0</v>
      </c>
      <c r="H657" s="7">
        <v>0</v>
      </c>
      <c r="I657" s="7">
        <v>0</v>
      </c>
      <c r="J657" s="9">
        <f t="shared" si="10"/>
        <v>99.94</v>
      </c>
      <c r="K657" s="7">
        <v>2629838</v>
      </c>
      <c r="L657" s="7" t="s">
        <v>1745</v>
      </c>
      <c r="M657" s="7">
        <v>941</v>
      </c>
      <c r="N657" s="7">
        <v>23026301</v>
      </c>
      <c r="O657" s="7" t="s">
        <v>284</v>
      </c>
      <c r="P657" s="7" t="s">
        <v>277</v>
      </c>
      <c r="Q657" s="7" t="s">
        <v>42</v>
      </c>
      <c r="R657" s="7" t="s">
        <v>139</v>
      </c>
      <c r="S657" s="30" t="s">
        <v>60</v>
      </c>
      <c r="T657" s="7">
        <v>179</v>
      </c>
      <c r="U657" s="10">
        <v>44987</v>
      </c>
      <c r="V657" s="10">
        <v>44986</v>
      </c>
      <c r="W657" s="7" t="s">
        <v>95</v>
      </c>
      <c r="X657" s="7" t="s">
        <v>74</v>
      </c>
      <c r="Y657" s="7" t="s">
        <v>75</v>
      </c>
      <c r="Z657" s="10">
        <v>44846</v>
      </c>
      <c r="AA657" s="10">
        <v>44957</v>
      </c>
      <c r="AB657" s="7" t="s">
        <v>74</v>
      </c>
      <c r="AC657" s="7" t="s">
        <v>48</v>
      </c>
      <c r="AD657" s="7" t="s">
        <v>1746</v>
      </c>
      <c r="AE657" s="7">
        <v>42</v>
      </c>
      <c r="AF657" s="7" t="s">
        <v>1747</v>
      </c>
      <c r="AG657" s="7" t="s">
        <v>51</v>
      </c>
      <c r="AH657" s="11">
        <v>1</v>
      </c>
      <c r="AI657" s="12">
        <v>1</v>
      </c>
      <c r="AJ657" s="13">
        <v>61.86</v>
      </c>
      <c r="AK657" s="13">
        <v>81.91</v>
      </c>
      <c r="AL657" s="13">
        <v>35.92</v>
      </c>
      <c r="AN657" s="38"/>
    </row>
    <row r="658" spans="1:40" x14ac:dyDescent="0.25">
      <c r="A658" s="7">
        <v>2022</v>
      </c>
      <c r="B658" s="7">
        <v>0.6</v>
      </c>
      <c r="C658" s="8">
        <v>35.47</v>
      </c>
      <c r="D658" s="8">
        <v>64.47</v>
      </c>
      <c r="E658" s="8">
        <v>18.420000000000002</v>
      </c>
      <c r="F658" s="7">
        <v>0</v>
      </c>
      <c r="G658" s="7">
        <v>0</v>
      </c>
      <c r="H658" s="7">
        <v>0</v>
      </c>
      <c r="I658" s="7">
        <v>0</v>
      </c>
      <c r="J658" s="9">
        <f t="shared" si="10"/>
        <v>99.94</v>
      </c>
      <c r="K658" s="7">
        <v>2772414</v>
      </c>
      <c r="L658" s="7" t="s">
        <v>2329</v>
      </c>
      <c r="M658" s="7">
        <v>4587</v>
      </c>
      <c r="N658" s="7">
        <v>34218401</v>
      </c>
      <c r="O658" s="7" t="s">
        <v>284</v>
      </c>
      <c r="P658" s="7" t="s">
        <v>277</v>
      </c>
      <c r="Q658" s="7" t="s">
        <v>42</v>
      </c>
      <c r="R658" s="7" t="s">
        <v>139</v>
      </c>
      <c r="S658" s="30" t="s">
        <v>60</v>
      </c>
      <c r="T658" s="7">
        <v>179</v>
      </c>
      <c r="U658" s="10">
        <v>45000</v>
      </c>
      <c r="V658" s="10">
        <v>44987</v>
      </c>
      <c r="W658" s="7" t="s">
        <v>248</v>
      </c>
      <c r="X658" s="7" t="s">
        <v>74</v>
      </c>
      <c r="Y658" s="7" t="s">
        <v>75</v>
      </c>
      <c r="Z658" s="10">
        <v>44794</v>
      </c>
      <c r="AA658" s="10">
        <v>44838</v>
      </c>
      <c r="AB658" s="7" t="s">
        <v>74</v>
      </c>
      <c r="AC658" s="7" t="s">
        <v>48</v>
      </c>
      <c r="AD658" s="7" t="s">
        <v>2330</v>
      </c>
      <c r="AE658" s="7">
        <v>42</v>
      </c>
      <c r="AF658" s="7" t="s">
        <v>2331</v>
      </c>
      <c r="AG658" s="7" t="s">
        <v>51</v>
      </c>
      <c r="AH658" s="11">
        <v>1</v>
      </c>
      <c r="AI658" s="12">
        <v>1</v>
      </c>
      <c r="AJ658" s="13">
        <v>80.91</v>
      </c>
      <c r="AK658" s="13">
        <v>70.73</v>
      </c>
      <c r="AL658" s="13">
        <v>24.74</v>
      </c>
      <c r="AN658" s="38"/>
    </row>
    <row r="659" spans="1:40" x14ac:dyDescent="0.25">
      <c r="A659" s="7">
        <v>2022</v>
      </c>
      <c r="B659" s="7">
        <v>0.4</v>
      </c>
      <c r="C659" s="8">
        <v>35.47</v>
      </c>
      <c r="D659" s="8">
        <v>64.47</v>
      </c>
      <c r="E659" s="8">
        <v>18.420000000000002</v>
      </c>
      <c r="F659" s="7">
        <v>0</v>
      </c>
      <c r="G659" s="7">
        <v>0</v>
      </c>
      <c r="H659" s="7">
        <v>0</v>
      </c>
      <c r="I659" s="7">
        <v>0</v>
      </c>
      <c r="J659" s="9">
        <f t="shared" si="10"/>
        <v>99.94</v>
      </c>
      <c r="K659" s="7">
        <v>2841396</v>
      </c>
      <c r="L659" s="7" t="s">
        <v>1785</v>
      </c>
      <c r="M659" s="7">
        <v>5817</v>
      </c>
      <c r="N659" s="7">
        <v>74696101</v>
      </c>
      <c r="O659" s="7" t="s">
        <v>284</v>
      </c>
      <c r="P659" s="7" t="s">
        <v>277</v>
      </c>
      <c r="Q659" s="7" t="s">
        <v>42</v>
      </c>
      <c r="R659" s="7" t="s">
        <v>139</v>
      </c>
      <c r="S659" s="30" t="s">
        <v>60</v>
      </c>
      <c r="T659" s="7">
        <v>158</v>
      </c>
      <c r="U659" s="10">
        <v>45007</v>
      </c>
      <c r="V659" s="10">
        <v>45007</v>
      </c>
      <c r="W659" s="7" t="s">
        <v>398</v>
      </c>
      <c r="X659" s="7" t="s">
        <v>74</v>
      </c>
      <c r="Y659" s="7" t="s">
        <v>75</v>
      </c>
      <c r="Z659" s="10">
        <v>44845</v>
      </c>
      <c r="AA659" s="10">
        <v>44915</v>
      </c>
      <c r="AB659" s="7" t="s">
        <v>74</v>
      </c>
      <c r="AC659" s="7" t="s">
        <v>48</v>
      </c>
      <c r="AD659" s="7" t="s">
        <v>1786</v>
      </c>
      <c r="AE659" s="7">
        <v>42</v>
      </c>
      <c r="AF659" s="7" t="s">
        <v>1787</v>
      </c>
      <c r="AG659" s="7" t="s">
        <v>51</v>
      </c>
      <c r="AH659" s="11">
        <v>1</v>
      </c>
      <c r="AI659" s="12">
        <v>1</v>
      </c>
      <c r="AJ659" s="13">
        <v>63.67</v>
      </c>
      <c r="AK659" s="13">
        <v>83.47</v>
      </c>
      <c r="AL659" s="13">
        <v>37.479999999999997</v>
      </c>
      <c r="AN659" s="38"/>
    </row>
    <row r="660" spans="1:40" x14ac:dyDescent="0.25">
      <c r="A660" s="7">
        <v>2022</v>
      </c>
      <c r="B660" s="7">
        <v>0.6</v>
      </c>
      <c r="C660" s="8">
        <v>35.47</v>
      </c>
      <c r="D660" s="8">
        <v>64.47</v>
      </c>
      <c r="E660" s="8">
        <v>18.420000000000002</v>
      </c>
      <c r="F660" s="7">
        <v>0</v>
      </c>
      <c r="G660" s="7">
        <v>0</v>
      </c>
      <c r="H660" s="7">
        <v>0</v>
      </c>
      <c r="I660" s="7">
        <v>0</v>
      </c>
      <c r="J660" s="9">
        <f t="shared" si="10"/>
        <v>99.94</v>
      </c>
      <c r="K660" s="7">
        <v>2691201</v>
      </c>
      <c r="L660" s="7" t="s">
        <v>2214</v>
      </c>
      <c r="M660" s="7">
        <v>5677</v>
      </c>
      <c r="N660" s="7">
        <v>75025302</v>
      </c>
      <c r="O660" s="7" t="s">
        <v>284</v>
      </c>
      <c r="P660" s="7" t="s">
        <v>277</v>
      </c>
      <c r="Q660" s="7" t="s">
        <v>42</v>
      </c>
      <c r="R660" s="7" t="s">
        <v>139</v>
      </c>
      <c r="S660" s="30" t="s">
        <v>60</v>
      </c>
      <c r="T660" s="7">
        <v>157</v>
      </c>
      <c r="U660" s="10">
        <v>44993</v>
      </c>
      <c r="V660" s="10">
        <v>44992</v>
      </c>
      <c r="W660" s="7" t="s">
        <v>209</v>
      </c>
      <c r="X660" s="7" t="s">
        <v>74</v>
      </c>
      <c r="Y660" s="7" t="s">
        <v>75</v>
      </c>
      <c r="Z660" s="10">
        <v>44821</v>
      </c>
      <c r="AA660" s="10">
        <v>44956</v>
      </c>
      <c r="AB660" s="7" t="s">
        <v>74</v>
      </c>
      <c r="AC660" s="7" t="s">
        <v>48</v>
      </c>
      <c r="AD660" s="7" t="s">
        <v>2215</v>
      </c>
      <c r="AE660" s="7">
        <v>42</v>
      </c>
      <c r="AF660" s="7" t="s">
        <v>2216</v>
      </c>
      <c r="AG660" s="7" t="s">
        <v>51</v>
      </c>
      <c r="AH660" s="11">
        <v>1</v>
      </c>
      <c r="AI660" s="12">
        <v>1</v>
      </c>
      <c r="AJ660" s="13">
        <v>72.209999999999994</v>
      </c>
      <c r="AK660" s="13">
        <v>82.09</v>
      </c>
      <c r="AL660" s="13">
        <v>36.1</v>
      </c>
      <c r="AN660" s="38"/>
    </row>
    <row r="661" spans="1:40" x14ac:dyDescent="0.25">
      <c r="A661" s="7">
        <v>2022</v>
      </c>
      <c r="B661" s="7">
        <v>1.1000000000000001</v>
      </c>
      <c r="C661" s="8">
        <v>70.94</v>
      </c>
      <c r="D661" s="8">
        <v>128.94</v>
      </c>
      <c r="E661" s="8">
        <v>36.840000000000003</v>
      </c>
      <c r="F661" s="7">
        <v>0</v>
      </c>
      <c r="G661" s="7">
        <v>0</v>
      </c>
      <c r="H661" s="7">
        <v>0</v>
      </c>
      <c r="I661" s="7">
        <v>0</v>
      </c>
      <c r="J661" s="9">
        <f t="shared" si="10"/>
        <v>199.88</v>
      </c>
      <c r="K661" s="7">
        <v>2538379</v>
      </c>
      <c r="L661" s="7" t="s">
        <v>2020</v>
      </c>
      <c r="M661" s="7">
        <v>7946</v>
      </c>
      <c r="N661" s="7">
        <v>5088682</v>
      </c>
      <c r="O661" s="7" t="s">
        <v>284</v>
      </c>
      <c r="P661" s="7" t="s">
        <v>277</v>
      </c>
      <c r="Q661" s="7" t="s">
        <v>42</v>
      </c>
      <c r="R661" s="7" t="s">
        <v>139</v>
      </c>
      <c r="S661" s="30" t="s">
        <v>60</v>
      </c>
      <c r="T661" s="7">
        <v>143</v>
      </c>
      <c r="U661" s="10">
        <v>44979</v>
      </c>
      <c r="V661" s="10">
        <v>44971</v>
      </c>
      <c r="W661" s="7" t="s">
        <v>184</v>
      </c>
      <c r="X661" s="7" t="s">
        <v>74</v>
      </c>
      <c r="Y661" s="7" t="s">
        <v>75</v>
      </c>
      <c r="Z661" s="10">
        <v>44846</v>
      </c>
      <c r="AA661" s="10">
        <v>44963</v>
      </c>
      <c r="AB661" s="7" t="s">
        <v>74</v>
      </c>
      <c r="AC661" s="7" t="s">
        <v>48</v>
      </c>
      <c r="AD661" s="7" t="s">
        <v>2021</v>
      </c>
      <c r="AE661" s="7">
        <v>42</v>
      </c>
      <c r="AF661" s="7" t="s">
        <v>186</v>
      </c>
      <c r="AG661" s="7" t="s">
        <v>51</v>
      </c>
      <c r="AH661" s="11">
        <v>1</v>
      </c>
      <c r="AI661" s="12">
        <v>2</v>
      </c>
      <c r="AJ661" s="13">
        <v>182.25</v>
      </c>
      <c r="AK661" s="13">
        <v>152.59</v>
      </c>
      <c r="AL661" s="13">
        <v>60.61</v>
      </c>
      <c r="AN661" s="38"/>
    </row>
    <row r="662" spans="1:40" x14ac:dyDescent="0.25">
      <c r="A662" s="7">
        <v>2022</v>
      </c>
      <c r="B662" s="7">
        <v>0.9</v>
      </c>
      <c r="C662" s="8">
        <v>35.47</v>
      </c>
      <c r="D662" s="8">
        <v>64.47</v>
      </c>
      <c r="E662" s="8">
        <v>18.420000000000002</v>
      </c>
      <c r="F662" s="7">
        <v>0</v>
      </c>
      <c r="G662" s="7">
        <v>0</v>
      </c>
      <c r="H662" s="7">
        <v>0</v>
      </c>
      <c r="I662" s="7">
        <v>0</v>
      </c>
      <c r="J662" s="9">
        <f t="shared" si="10"/>
        <v>99.94</v>
      </c>
      <c r="K662" s="7">
        <v>3044439</v>
      </c>
      <c r="L662" s="7" t="s">
        <v>2552</v>
      </c>
      <c r="M662" s="7">
        <v>2680</v>
      </c>
      <c r="N662" s="7" t="s">
        <v>2553</v>
      </c>
      <c r="O662" s="7" t="s">
        <v>284</v>
      </c>
      <c r="P662" s="7" t="s">
        <v>277</v>
      </c>
      <c r="Q662" s="7" t="s">
        <v>42</v>
      </c>
      <c r="R662" s="7" t="s">
        <v>139</v>
      </c>
      <c r="S662" s="30" t="s">
        <v>60</v>
      </c>
      <c r="T662" s="7">
        <v>136</v>
      </c>
      <c r="U662" s="10">
        <v>45028</v>
      </c>
      <c r="V662" s="10">
        <v>45023</v>
      </c>
      <c r="W662" s="7" t="s">
        <v>248</v>
      </c>
      <c r="X662" s="7" t="s">
        <v>74</v>
      </c>
      <c r="Y662" s="7" t="s">
        <v>75</v>
      </c>
      <c r="Z662" s="10">
        <v>44846</v>
      </c>
      <c r="AA662" s="10">
        <v>45009</v>
      </c>
      <c r="AB662" s="7" t="s">
        <v>74</v>
      </c>
      <c r="AC662" s="7" t="s">
        <v>48</v>
      </c>
      <c r="AD662" s="7" t="s">
        <v>2554</v>
      </c>
      <c r="AE662" s="7">
        <v>42</v>
      </c>
      <c r="AF662" s="7" t="s">
        <v>2555</v>
      </c>
      <c r="AG662" s="7" t="s">
        <v>51</v>
      </c>
      <c r="AH662" s="11">
        <v>1</v>
      </c>
      <c r="AI662" s="12">
        <v>1</v>
      </c>
      <c r="AJ662" s="13">
        <v>128.94999999999999</v>
      </c>
      <c r="AK662" s="13">
        <v>94.14</v>
      </c>
      <c r="AL662" s="13">
        <v>48.15</v>
      </c>
      <c r="AN662" s="38"/>
    </row>
    <row r="663" spans="1:40" x14ac:dyDescent="0.25">
      <c r="A663" s="7">
        <v>2022</v>
      </c>
      <c r="B663" s="7">
        <v>0.6</v>
      </c>
      <c r="C663" s="8">
        <v>35.47</v>
      </c>
      <c r="D663" s="8">
        <v>64.47</v>
      </c>
      <c r="E663" s="8">
        <v>18.420000000000002</v>
      </c>
      <c r="F663" s="7">
        <v>0</v>
      </c>
      <c r="G663" s="7">
        <v>0</v>
      </c>
      <c r="H663" s="7">
        <v>0</v>
      </c>
      <c r="I663" s="7">
        <v>0</v>
      </c>
      <c r="J663" s="9">
        <f t="shared" si="10"/>
        <v>99.94</v>
      </c>
      <c r="K663" s="7">
        <v>3206622</v>
      </c>
      <c r="L663" s="7" t="s">
        <v>2372</v>
      </c>
      <c r="M663" s="7">
        <v>2198</v>
      </c>
      <c r="N663" s="7" t="s">
        <v>2373</v>
      </c>
      <c r="O663" s="7" t="s">
        <v>284</v>
      </c>
      <c r="P663" s="7" t="s">
        <v>277</v>
      </c>
      <c r="Q663" s="7" t="s">
        <v>42</v>
      </c>
      <c r="R663" s="7" t="s">
        <v>139</v>
      </c>
      <c r="S663" s="30" t="s">
        <v>60</v>
      </c>
      <c r="T663" s="7">
        <v>125</v>
      </c>
      <c r="U663" s="10">
        <v>45044</v>
      </c>
      <c r="V663" s="10">
        <v>45037</v>
      </c>
      <c r="W663" s="7" t="s">
        <v>115</v>
      </c>
      <c r="X663" s="7" t="s">
        <v>74</v>
      </c>
      <c r="Y663" s="7" t="s">
        <v>75</v>
      </c>
      <c r="Z663" s="10">
        <v>44883</v>
      </c>
      <c r="AA663" s="10">
        <v>44902</v>
      </c>
      <c r="AB663" s="7" t="s">
        <v>74</v>
      </c>
      <c r="AC663" s="7" t="s">
        <v>48</v>
      </c>
      <c r="AD663" s="7" t="s">
        <v>2374</v>
      </c>
      <c r="AE663" s="7">
        <v>42</v>
      </c>
      <c r="AF663" s="7" t="s">
        <v>2375</v>
      </c>
      <c r="AG663" s="7" t="s">
        <v>51</v>
      </c>
      <c r="AH663" s="11">
        <v>1</v>
      </c>
      <c r="AI663" s="12">
        <v>1</v>
      </c>
      <c r="AJ663" s="13">
        <v>71.22</v>
      </c>
      <c r="AK663" s="13">
        <v>73.540000000000006</v>
      </c>
      <c r="AL663" s="13">
        <v>27.55</v>
      </c>
      <c r="AN663" s="38"/>
    </row>
    <row r="664" spans="1:40" s="26" customFormat="1" x14ac:dyDescent="0.25">
      <c r="A664" s="19">
        <v>2022</v>
      </c>
      <c r="B664" s="19">
        <v>0.7</v>
      </c>
      <c r="C664" s="20">
        <v>35.47</v>
      </c>
      <c r="D664" s="20">
        <v>64.47</v>
      </c>
      <c r="E664" s="20">
        <v>18.420000000000002</v>
      </c>
      <c r="F664" s="19">
        <v>0</v>
      </c>
      <c r="G664" s="19">
        <v>0</v>
      </c>
      <c r="H664" s="19">
        <v>0</v>
      </c>
      <c r="I664" s="19">
        <v>0</v>
      </c>
      <c r="J664" s="21">
        <f t="shared" si="10"/>
        <v>99.94</v>
      </c>
      <c r="K664" s="19">
        <v>2893564</v>
      </c>
      <c r="L664" s="19" t="s">
        <v>2435</v>
      </c>
      <c r="M664" s="19" t="s">
        <v>2436</v>
      </c>
      <c r="N664" s="19">
        <v>1302251</v>
      </c>
      <c r="O664" s="19" t="s">
        <v>415</v>
      </c>
      <c r="P664" s="19" t="s">
        <v>41</v>
      </c>
      <c r="Q664" s="19" t="s">
        <v>42</v>
      </c>
      <c r="R664" s="19" t="s">
        <v>278</v>
      </c>
      <c r="S664" s="31" t="s">
        <v>845</v>
      </c>
      <c r="T664" s="19">
        <v>118</v>
      </c>
      <c r="U664" s="22">
        <v>45013</v>
      </c>
      <c r="V664" s="22">
        <v>45002</v>
      </c>
      <c r="W664" s="19" t="s">
        <v>2437</v>
      </c>
      <c r="X664" s="19" t="s">
        <v>2438</v>
      </c>
      <c r="Y664" s="19" t="s">
        <v>504</v>
      </c>
      <c r="Z664" s="22">
        <v>44803</v>
      </c>
      <c r="AA664" s="19"/>
      <c r="AB664" s="19" t="s">
        <v>2439</v>
      </c>
      <c r="AC664" s="19" t="s">
        <v>48</v>
      </c>
      <c r="AD664" s="19" t="s">
        <v>2440</v>
      </c>
      <c r="AE664" s="19">
        <v>42</v>
      </c>
      <c r="AF664" s="19" t="s">
        <v>2441</v>
      </c>
      <c r="AG664" s="19" t="s">
        <v>51</v>
      </c>
      <c r="AH664" s="23">
        <v>1</v>
      </c>
      <c r="AI664" s="24">
        <v>1</v>
      </c>
      <c r="AJ664" s="25">
        <v>14</v>
      </c>
      <c r="AK664" s="25">
        <v>74.5</v>
      </c>
      <c r="AL664" s="25">
        <v>28.51</v>
      </c>
      <c r="AM664" s="33" t="s">
        <v>2636</v>
      </c>
      <c r="AN664" s="27" t="s">
        <v>2638</v>
      </c>
    </row>
    <row r="665" spans="1:40" x14ac:dyDescent="0.25">
      <c r="A665" s="7">
        <v>2022</v>
      </c>
      <c r="B665" s="7">
        <v>0.4</v>
      </c>
      <c r="C665" s="8">
        <v>35.47</v>
      </c>
      <c r="D665" s="8">
        <v>64.47</v>
      </c>
      <c r="E665" s="8">
        <v>18.420000000000002</v>
      </c>
      <c r="F665" s="7">
        <v>0</v>
      </c>
      <c r="G665" s="7">
        <v>0</v>
      </c>
      <c r="H665" s="7">
        <v>0</v>
      </c>
      <c r="I665" s="7">
        <v>0</v>
      </c>
      <c r="J665" s="9">
        <f t="shared" si="10"/>
        <v>99.94</v>
      </c>
      <c r="K665" s="7">
        <v>2897509</v>
      </c>
      <c r="L665" s="7" t="s">
        <v>2309</v>
      </c>
      <c r="M665" s="7">
        <v>3942</v>
      </c>
      <c r="N665" s="7">
        <v>6806051</v>
      </c>
      <c r="O665" s="7" t="s">
        <v>284</v>
      </c>
      <c r="P665" s="7" t="s">
        <v>277</v>
      </c>
      <c r="Q665" s="7" t="s">
        <v>42</v>
      </c>
      <c r="R665" s="7" t="s">
        <v>139</v>
      </c>
      <c r="S665" s="30" t="s">
        <v>60</v>
      </c>
      <c r="T665" s="7">
        <v>110</v>
      </c>
      <c r="U665" s="10">
        <v>45013</v>
      </c>
      <c r="V665" s="10">
        <v>45009</v>
      </c>
      <c r="W665" s="7" t="s">
        <v>130</v>
      </c>
      <c r="X665" s="7" t="s">
        <v>74</v>
      </c>
      <c r="Y665" s="7" t="s">
        <v>75</v>
      </c>
      <c r="Z665" s="10">
        <v>44852</v>
      </c>
      <c r="AA665" s="10">
        <v>44853</v>
      </c>
      <c r="AB665" s="7" t="s">
        <v>74</v>
      </c>
      <c r="AC665" s="7" t="s">
        <v>48</v>
      </c>
      <c r="AD665" s="7" t="s">
        <v>2310</v>
      </c>
      <c r="AE665" s="7">
        <v>42</v>
      </c>
      <c r="AF665" s="7" t="s">
        <v>2311</v>
      </c>
      <c r="AG665" s="7" t="s">
        <v>51</v>
      </c>
      <c r="AH665" s="11">
        <v>1</v>
      </c>
      <c r="AI665" s="12">
        <v>1</v>
      </c>
      <c r="AJ665" s="13">
        <v>45.04</v>
      </c>
      <c r="AK665" s="13">
        <v>83.62</v>
      </c>
      <c r="AL665" s="13">
        <v>0</v>
      </c>
      <c r="AN665" s="38"/>
    </row>
    <row r="666" spans="1:40" x14ac:dyDescent="0.25">
      <c r="A666" s="7">
        <v>2022</v>
      </c>
      <c r="B666" s="7">
        <v>0.6</v>
      </c>
      <c r="C666" s="8">
        <v>35.47</v>
      </c>
      <c r="D666" s="8">
        <v>64.47</v>
      </c>
      <c r="E666" s="8">
        <v>18.420000000000002</v>
      </c>
      <c r="F666" s="7">
        <v>0</v>
      </c>
      <c r="G666" s="7">
        <v>0</v>
      </c>
      <c r="H666" s="7">
        <v>0</v>
      </c>
      <c r="I666" s="7">
        <v>0</v>
      </c>
      <c r="J666" s="9">
        <f t="shared" si="10"/>
        <v>99.94</v>
      </c>
      <c r="K666" s="7">
        <v>2454991</v>
      </c>
      <c r="L666" s="7" t="s">
        <v>1741</v>
      </c>
      <c r="M666" s="7">
        <v>2459</v>
      </c>
      <c r="N666" s="7" t="s">
        <v>1742</v>
      </c>
      <c r="O666" s="7" t="s">
        <v>284</v>
      </c>
      <c r="P666" s="7" t="s">
        <v>277</v>
      </c>
      <c r="Q666" s="7" t="s">
        <v>42</v>
      </c>
      <c r="R666" s="7" t="s">
        <v>139</v>
      </c>
      <c r="S666" s="30" t="s">
        <v>60</v>
      </c>
      <c r="T666" s="7">
        <v>107</v>
      </c>
      <c r="U666" s="10">
        <v>44971</v>
      </c>
      <c r="V666" s="10">
        <v>44965</v>
      </c>
      <c r="W666" s="7" t="s">
        <v>248</v>
      </c>
      <c r="X666" s="7" t="s">
        <v>74</v>
      </c>
      <c r="Y666" s="7" t="s">
        <v>75</v>
      </c>
      <c r="Z666" s="10">
        <v>44847</v>
      </c>
      <c r="AA666" s="10">
        <v>44999</v>
      </c>
      <c r="AB666" s="7" t="s">
        <v>74</v>
      </c>
      <c r="AC666" s="7" t="s">
        <v>48</v>
      </c>
      <c r="AD666" s="7" t="s">
        <v>1743</v>
      </c>
      <c r="AE666" s="7">
        <v>42</v>
      </c>
      <c r="AF666" s="7" t="s">
        <v>1744</v>
      </c>
      <c r="AG666" s="7" t="s">
        <v>51</v>
      </c>
      <c r="AH666" s="11">
        <v>1</v>
      </c>
      <c r="AI666" s="12">
        <v>1</v>
      </c>
      <c r="AJ666" s="13">
        <v>81.42</v>
      </c>
      <c r="AK666" s="13">
        <v>64.39</v>
      </c>
      <c r="AL666" s="13">
        <v>18.399999999999999</v>
      </c>
      <c r="AN666" s="38"/>
    </row>
    <row r="667" spans="1:40" x14ac:dyDescent="0.25">
      <c r="A667" s="7">
        <v>2021</v>
      </c>
      <c r="B667" s="7">
        <v>0.4</v>
      </c>
      <c r="C667" s="8">
        <v>35.47</v>
      </c>
      <c r="D667" s="8">
        <v>64.47</v>
      </c>
      <c r="E667" s="8">
        <v>18.420000000000002</v>
      </c>
      <c r="F667" s="7">
        <v>0</v>
      </c>
      <c r="G667" s="7">
        <v>0</v>
      </c>
      <c r="H667" s="7">
        <v>0</v>
      </c>
      <c r="I667" s="7">
        <v>0</v>
      </c>
      <c r="J667" s="9">
        <f t="shared" si="10"/>
        <v>99.94</v>
      </c>
      <c r="K667" s="7">
        <v>7755317</v>
      </c>
      <c r="L667" s="7" t="s">
        <v>1065</v>
      </c>
      <c r="M667" s="7">
        <v>7727</v>
      </c>
      <c r="N667" s="7">
        <v>11135901</v>
      </c>
      <c r="O667" s="7" t="s">
        <v>284</v>
      </c>
      <c r="P667" s="7" t="s">
        <v>277</v>
      </c>
      <c r="Q667" s="7" t="s">
        <v>42</v>
      </c>
      <c r="R667" s="7" t="s">
        <v>139</v>
      </c>
      <c r="S667" s="30" t="s">
        <v>60</v>
      </c>
      <c r="T667" s="7">
        <v>105</v>
      </c>
      <c r="U667" s="10">
        <v>45023</v>
      </c>
      <c r="V667" s="10">
        <v>45021</v>
      </c>
      <c r="W667" s="7" t="s">
        <v>184</v>
      </c>
      <c r="X667" s="7" t="s">
        <v>74</v>
      </c>
      <c r="Y667" s="7" t="s">
        <v>75</v>
      </c>
      <c r="Z667" s="10">
        <v>44427</v>
      </c>
      <c r="AA667" s="10">
        <v>44488</v>
      </c>
      <c r="AB667" s="7" t="s">
        <v>74</v>
      </c>
      <c r="AC667" s="7" t="s">
        <v>48</v>
      </c>
      <c r="AD667" s="7" t="s">
        <v>1066</v>
      </c>
      <c r="AE667" s="7">
        <v>42</v>
      </c>
      <c r="AF667" s="7" t="s">
        <v>1067</v>
      </c>
      <c r="AG667" s="7" t="s">
        <v>51</v>
      </c>
      <c r="AH667" s="11" t="s">
        <v>52</v>
      </c>
      <c r="AI667" s="12">
        <v>1</v>
      </c>
      <c r="AJ667" s="13">
        <v>68</v>
      </c>
      <c r="AK667" s="13">
        <v>74.23</v>
      </c>
      <c r="AL667" s="13">
        <v>28.24</v>
      </c>
      <c r="AN667" s="38"/>
    </row>
    <row r="668" spans="1:40" x14ac:dyDescent="0.25">
      <c r="A668" s="7">
        <v>2022</v>
      </c>
      <c r="B668" s="7">
        <v>0.4</v>
      </c>
      <c r="C668" s="8">
        <v>35.47</v>
      </c>
      <c r="D668" s="8">
        <v>64.47</v>
      </c>
      <c r="E668" s="8">
        <v>18.420000000000002</v>
      </c>
      <c r="F668" s="7">
        <v>0</v>
      </c>
      <c r="G668" s="7">
        <v>0</v>
      </c>
      <c r="H668" s="7">
        <v>0</v>
      </c>
      <c r="I668" s="7">
        <v>0</v>
      </c>
      <c r="J668" s="9">
        <f t="shared" si="10"/>
        <v>99.94</v>
      </c>
      <c r="K668" s="7">
        <v>2896637</v>
      </c>
      <c r="L668" s="7" t="s">
        <v>1632</v>
      </c>
      <c r="M668" s="7">
        <v>1854</v>
      </c>
      <c r="N668" s="7" t="s">
        <v>1633</v>
      </c>
      <c r="O668" s="7" t="s">
        <v>284</v>
      </c>
      <c r="P668" s="7" t="s">
        <v>277</v>
      </c>
      <c r="Q668" s="7" t="s">
        <v>42</v>
      </c>
      <c r="R668" s="7" t="s">
        <v>139</v>
      </c>
      <c r="S668" s="30" t="s">
        <v>60</v>
      </c>
      <c r="T668" s="7">
        <v>93</v>
      </c>
      <c r="U668" s="10">
        <v>45013</v>
      </c>
      <c r="V668" s="10">
        <v>44987</v>
      </c>
      <c r="W668" s="7" t="s">
        <v>306</v>
      </c>
      <c r="X668" s="7" t="s">
        <v>74</v>
      </c>
      <c r="Y668" s="7" t="s">
        <v>75</v>
      </c>
      <c r="Z668" s="10">
        <v>44848</v>
      </c>
      <c r="AA668" s="10">
        <v>44923</v>
      </c>
      <c r="AB668" s="7" t="s">
        <v>74</v>
      </c>
      <c r="AC668" s="7" t="s">
        <v>48</v>
      </c>
      <c r="AD668" s="7" t="s">
        <v>1634</v>
      </c>
      <c r="AE668" s="7">
        <v>42</v>
      </c>
      <c r="AF668" s="7" t="s">
        <v>1635</v>
      </c>
      <c r="AG668" s="7" t="s">
        <v>51</v>
      </c>
      <c r="AH668" s="11">
        <v>1</v>
      </c>
      <c r="AI668" s="12">
        <v>1</v>
      </c>
      <c r="AJ668" s="13">
        <v>71.97</v>
      </c>
      <c r="AK668" s="13">
        <v>80.069999999999993</v>
      </c>
      <c r="AL668" s="13">
        <v>34.08</v>
      </c>
      <c r="AN668" s="38"/>
    </row>
    <row r="669" spans="1:40" x14ac:dyDescent="0.25">
      <c r="A669" s="7">
        <v>2022</v>
      </c>
      <c r="B669" s="7">
        <v>0.6</v>
      </c>
      <c r="C669" s="8">
        <v>35.47</v>
      </c>
      <c r="D669" s="8">
        <v>64.47</v>
      </c>
      <c r="E669" s="8">
        <v>18.420000000000002</v>
      </c>
      <c r="F669" s="7">
        <v>0</v>
      </c>
      <c r="G669" s="7">
        <v>0</v>
      </c>
      <c r="H669" s="7">
        <v>0</v>
      </c>
      <c r="I669" s="7">
        <v>0</v>
      </c>
      <c r="J669" s="9">
        <f t="shared" si="10"/>
        <v>99.94</v>
      </c>
      <c r="K669" s="7">
        <v>2488512</v>
      </c>
      <c r="L669" s="7" t="s">
        <v>2022</v>
      </c>
      <c r="M669" s="7">
        <v>516</v>
      </c>
      <c r="N669" s="7" t="s">
        <v>2023</v>
      </c>
      <c r="O669" s="7" t="s">
        <v>284</v>
      </c>
      <c r="P669" s="7" t="s">
        <v>277</v>
      </c>
      <c r="Q669" s="7" t="s">
        <v>42</v>
      </c>
      <c r="R669" s="7" t="s">
        <v>139</v>
      </c>
      <c r="S669" s="30" t="s">
        <v>60</v>
      </c>
      <c r="T669" s="7">
        <v>84</v>
      </c>
      <c r="U669" s="10">
        <v>44974</v>
      </c>
      <c r="V669" s="10">
        <v>44966</v>
      </c>
      <c r="W669" s="7" t="s">
        <v>73</v>
      </c>
      <c r="X669" s="7" t="s">
        <v>74</v>
      </c>
      <c r="Y669" s="7" t="s">
        <v>75</v>
      </c>
      <c r="Z669" s="10">
        <v>44831</v>
      </c>
      <c r="AA669" s="10">
        <v>44965</v>
      </c>
      <c r="AB669" s="7" t="s">
        <v>74</v>
      </c>
      <c r="AC669" s="7" t="s">
        <v>48</v>
      </c>
      <c r="AD669" s="7" t="s">
        <v>521</v>
      </c>
      <c r="AE669" s="7" t="s">
        <v>176</v>
      </c>
      <c r="AF669" s="7" t="s">
        <v>2024</v>
      </c>
      <c r="AG669" s="7" t="s">
        <v>51</v>
      </c>
      <c r="AH669" s="11">
        <v>1</v>
      </c>
      <c r="AI669" s="12">
        <v>1</v>
      </c>
      <c r="AJ669" s="13">
        <v>93.21</v>
      </c>
      <c r="AK669" s="13">
        <v>91.11</v>
      </c>
      <c r="AL669" s="13">
        <v>45.12</v>
      </c>
      <c r="AN669" s="38"/>
    </row>
    <row r="670" spans="1:40" x14ac:dyDescent="0.25">
      <c r="A670" s="7">
        <v>2022</v>
      </c>
      <c r="B670" s="7">
        <v>0.4</v>
      </c>
      <c r="C670" s="8">
        <v>35.47</v>
      </c>
      <c r="D670" s="8">
        <v>64.47</v>
      </c>
      <c r="E670" s="8">
        <v>18.420000000000002</v>
      </c>
      <c r="F670" s="7">
        <v>11.646055688400001</v>
      </c>
      <c r="G670" s="7">
        <v>0</v>
      </c>
      <c r="H670" s="7">
        <v>0</v>
      </c>
      <c r="I670" s="7">
        <v>0</v>
      </c>
      <c r="J670" s="9">
        <f t="shared" si="10"/>
        <v>99.94</v>
      </c>
      <c r="K670" s="7">
        <v>2382828</v>
      </c>
      <c r="L670" s="7" t="s">
        <v>2442</v>
      </c>
      <c r="M670" s="7" t="s">
        <v>336</v>
      </c>
      <c r="N670" s="7">
        <v>47898901</v>
      </c>
      <c r="O670" s="7" t="s">
        <v>385</v>
      </c>
      <c r="P670" s="7" t="s">
        <v>277</v>
      </c>
      <c r="Q670" s="7" t="s">
        <v>42</v>
      </c>
      <c r="R670" s="7" t="s">
        <v>139</v>
      </c>
      <c r="S670" s="30" t="s">
        <v>60</v>
      </c>
      <c r="T670" s="7">
        <v>78</v>
      </c>
      <c r="U670" s="10">
        <v>44964</v>
      </c>
      <c r="V670" s="10">
        <v>44964</v>
      </c>
      <c r="W670" s="7" t="s">
        <v>123</v>
      </c>
      <c r="X670" s="7" t="s">
        <v>124</v>
      </c>
      <c r="Y670" s="7" t="s">
        <v>75</v>
      </c>
      <c r="Z670" s="10">
        <v>44813</v>
      </c>
      <c r="AA670" s="10">
        <v>44965</v>
      </c>
      <c r="AB670" s="7" t="s">
        <v>124</v>
      </c>
      <c r="AC670" s="7" t="s">
        <v>125</v>
      </c>
      <c r="AD670" s="7" t="s">
        <v>2443</v>
      </c>
      <c r="AE670" s="7">
        <v>1</v>
      </c>
      <c r="AF670" s="7" t="s">
        <v>2444</v>
      </c>
      <c r="AG670" s="7" t="s">
        <v>51</v>
      </c>
      <c r="AH670" s="11">
        <v>1</v>
      </c>
      <c r="AI670" s="12">
        <v>1</v>
      </c>
      <c r="AJ670" s="13">
        <v>39.372215790600002</v>
      </c>
      <c r="AK670" s="13">
        <v>50.216937371999997</v>
      </c>
      <c r="AL670" s="13">
        <v>14.347696392</v>
      </c>
      <c r="AN670" s="38"/>
    </row>
    <row r="671" spans="1:40" x14ac:dyDescent="0.25">
      <c r="A671" s="7">
        <v>2022</v>
      </c>
      <c r="B671" s="7">
        <v>0.4</v>
      </c>
      <c r="C671" s="8">
        <v>35.47</v>
      </c>
      <c r="D671" s="8">
        <v>64.47</v>
      </c>
      <c r="E671" s="8">
        <v>18.420000000000002</v>
      </c>
      <c r="F671" s="7">
        <v>0</v>
      </c>
      <c r="G671" s="7">
        <v>0</v>
      </c>
      <c r="H671" s="7">
        <v>0</v>
      </c>
      <c r="I671" s="7">
        <v>0</v>
      </c>
      <c r="J671" s="9">
        <f t="shared" si="10"/>
        <v>99.94</v>
      </c>
      <c r="K671" s="7">
        <v>2677241</v>
      </c>
      <c r="L671" s="7" t="s">
        <v>2194</v>
      </c>
      <c r="M671" s="7">
        <v>6495</v>
      </c>
      <c r="N671" s="7" t="s">
        <v>2195</v>
      </c>
      <c r="O671" s="7" t="s">
        <v>284</v>
      </c>
      <c r="P671" s="7" t="s">
        <v>277</v>
      </c>
      <c r="Q671" s="7" t="s">
        <v>42</v>
      </c>
      <c r="R671" s="7" t="s">
        <v>139</v>
      </c>
      <c r="S671" s="30" t="s">
        <v>60</v>
      </c>
      <c r="T671" s="7">
        <v>64</v>
      </c>
      <c r="U671" s="10">
        <v>44992</v>
      </c>
      <c r="V671" s="10">
        <v>44966</v>
      </c>
      <c r="W671" s="7" t="s">
        <v>732</v>
      </c>
      <c r="X671" s="7" t="s">
        <v>74</v>
      </c>
      <c r="Y671" s="7" t="s">
        <v>75</v>
      </c>
      <c r="Z671" s="10">
        <v>44829</v>
      </c>
      <c r="AA671" s="10">
        <v>44858</v>
      </c>
      <c r="AB671" s="7" t="s">
        <v>74</v>
      </c>
      <c r="AC671" s="7" t="s">
        <v>48</v>
      </c>
      <c r="AD671" s="7" t="s">
        <v>2196</v>
      </c>
      <c r="AE671" s="7">
        <v>42</v>
      </c>
      <c r="AF671" s="7" t="s">
        <v>2197</v>
      </c>
      <c r="AG671" s="7" t="s">
        <v>51</v>
      </c>
      <c r="AH671" s="11">
        <v>1</v>
      </c>
      <c r="AI671" s="12">
        <v>1</v>
      </c>
      <c r="AJ671" s="13">
        <v>48.45</v>
      </c>
      <c r="AK671" s="13">
        <v>75.88</v>
      </c>
      <c r="AL671" s="13">
        <v>29.89</v>
      </c>
      <c r="AN671" s="38"/>
    </row>
    <row r="672" spans="1:40" s="26" customFormat="1" x14ac:dyDescent="0.25">
      <c r="A672" s="19">
        <v>2022</v>
      </c>
      <c r="B672" s="19">
        <v>0</v>
      </c>
      <c r="C672" s="20">
        <v>35.47</v>
      </c>
      <c r="D672" s="20">
        <v>64.47</v>
      </c>
      <c r="E672" s="20">
        <v>18.420000000000002</v>
      </c>
      <c r="F672" s="19">
        <v>2.5108468685999998</v>
      </c>
      <c r="G672" s="19">
        <v>0</v>
      </c>
      <c r="H672" s="19">
        <v>0</v>
      </c>
      <c r="I672" s="19">
        <v>0</v>
      </c>
      <c r="J672" s="21">
        <f t="shared" si="10"/>
        <v>99.94</v>
      </c>
      <c r="K672" s="19">
        <v>2513377</v>
      </c>
      <c r="L672" s="19" t="s">
        <v>2144</v>
      </c>
      <c r="M672" s="19" t="s">
        <v>2145</v>
      </c>
      <c r="N672" s="19">
        <v>54979001</v>
      </c>
      <c r="O672" s="19" t="s">
        <v>2146</v>
      </c>
      <c r="P672" s="19" t="s">
        <v>870</v>
      </c>
      <c r="Q672" s="19" t="s">
        <v>42</v>
      </c>
      <c r="R672" s="19" t="s">
        <v>871</v>
      </c>
      <c r="S672" s="31" t="s">
        <v>845</v>
      </c>
      <c r="T672" s="19">
        <v>47</v>
      </c>
      <c r="U672" s="22">
        <v>44977</v>
      </c>
      <c r="V672" s="22">
        <v>44973</v>
      </c>
      <c r="W672" s="19" t="s">
        <v>216</v>
      </c>
      <c r="X672" s="19" t="s">
        <v>124</v>
      </c>
      <c r="Y672" s="19" t="s">
        <v>75</v>
      </c>
      <c r="Z672" s="22">
        <v>44813</v>
      </c>
      <c r="AA672" s="22">
        <v>44973</v>
      </c>
      <c r="AB672" s="19" t="s">
        <v>124</v>
      </c>
      <c r="AC672" s="19" t="s">
        <v>48</v>
      </c>
      <c r="AD672" s="19" t="s">
        <v>2147</v>
      </c>
      <c r="AE672" s="19">
        <v>42</v>
      </c>
      <c r="AF672" s="19" t="s">
        <v>2148</v>
      </c>
      <c r="AG672" s="19" t="s">
        <v>51</v>
      </c>
      <c r="AH672" s="23">
        <v>1</v>
      </c>
      <c r="AI672" s="24">
        <v>1</v>
      </c>
      <c r="AJ672" s="25">
        <v>0</v>
      </c>
      <c r="AK672" s="25">
        <v>50.216937371999997</v>
      </c>
      <c r="AL672" s="25">
        <v>14.347696392</v>
      </c>
      <c r="AM672" s="33" t="s">
        <v>2636</v>
      </c>
      <c r="AN672" s="27" t="s">
        <v>2638</v>
      </c>
    </row>
    <row r="673" spans="1:40" x14ac:dyDescent="0.25">
      <c r="A673" s="7">
        <v>2022</v>
      </c>
      <c r="B673" s="7">
        <v>0.4</v>
      </c>
      <c r="C673" s="8">
        <v>35.47</v>
      </c>
      <c r="D673" s="8">
        <v>64.47</v>
      </c>
      <c r="E673" s="8">
        <v>18.420000000000002</v>
      </c>
      <c r="F673" s="7">
        <v>0</v>
      </c>
      <c r="G673" s="7">
        <v>0</v>
      </c>
      <c r="H673" s="7">
        <v>0</v>
      </c>
      <c r="I673" s="7">
        <v>0</v>
      </c>
      <c r="J673" s="9">
        <f t="shared" si="10"/>
        <v>99.94</v>
      </c>
      <c r="K673" s="7">
        <v>3006060</v>
      </c>
      <c r="L673" s="7" t="s">
        <v>2397</v>
      </c>
      <c r="M673" s="7">
        <v>1341</v>
      </c>
      <c r="N673" s="7" t="s">
        <v>2398</v>
      </c>
      <c r="O673" s="7" t="s">
        <v>284</v>
      </c>
      <c r="P673" s="7" t="s">
        <v>277</v>
      </c>
      <c r="Q673" s="7" t="s">
        <v>42</v>
      </c>
      <c r="R673" s="7" t="s">
        <v>139</v>
      </c>
      <c r="S673" s="30" t="s">
        <v>60</v>
      </c>
      <c r="T673" s="7">
        <v>41</v>
      </c>
      <c r="U673" s="10">
        <v>45023</v>
      </c>
      <c r="V673" s="10">
        <v>45017</v>
      </c>
      <c r="W673" s="7" t="s">
        <v>261</v>
      </c>
      <c r="X673" s="7" t="s">
        <v>74</v>
      </c>
      <c r="Y673" s="7" t="s">
        <v>75</v>
      </c>
      <c r="Z673" s="10">
        <v>44832</v>
      </c>
      <c r="AA673" s="10">
        <v>45015</v>
      </c>
      <c r="AB673" s="7" t="s">
        <v>74</v>
      </c>
      <c r="AC673" s="7" t="s">
        <v>1874</v>
      </c>
      <c r="AD673" s="7" t="s">
        <v>2399</v>
      </c>
      <c r="AE673" s="7">
        <v>1</v>
      </c>
      <c r="AF673" s="7" t="s">
        <v>2400</v>
      </c>
      <c r="AG673" s="7" t="s">
        <v>51</v>
      </c>
      <c r="AH673" s="11">
        <v>1</v>
      </c>
      <c r="AI673" s="12">
        <v>1</v>
      </c>
      <c r="AJ673" s="13">
        <v>66.3</v>
      </c>
      <c r="AK673" s="13">
        <v>78.69</v>
      </c>
      <c r="AL673" s="13">
        <v>32.700000000000003</v>
      </c>
      <c r="AN673" s="38"/>
    </row>
    <row r="674" spans="1:40" x14ac:dyDescent="0.25">
      <c r="A674" s="7">
        <v>2022</v>
      </c>
      <c r="B674" s="7">
        <v>0.4</v>
      </c>
      <c r="C674" s="8">
        <v>35.47</v>
      </c>
      <c r="D674" s="8">
        <v>64.47</v>
      </c>
      <c r="E674" s="8">
        <v>18.420000000000002</v>
      </c>
      <c r="F674" s="7">
        <v>0</v>
      </c>
      <c r="G674" s="7">
        <v>0</v>
      </c>
      <c r="H674" s="7">
        <v>0</v>
      </c>
      <c r="I674" s="7">
        <v>0</v>
      </c>
      <c r="J674" s="9">
        <f t="shared" si="10"/>
        <v>99.94</v>
      </c>
      <c r="K674" s="7">
        <v>2332222</v>
      </c>
      <c r="L674" s="7" t="s">
        <v>2164</v>
      </c>
      <c r="M674" s="7">
        <v>9219</v>
      </c>
      <c r="N674" s="7">
        <v>2785091</v>
      </c>
      <c r="O674" s="7" t="s">
        <v>284</v>
      </c>
      <c r="P674" s="7" t="s">
        <v>277</v>
      </c>
      <c r="Q674" s="7" t="s">
        <v>42</v>
      </c>
      <c r="R674" s="7" t="s">
        <v>139</v>
      </c>
      <c r="S674" s="30" t="s">
        <v>60</v>
      </c>
      <c r="T674" s="7">
        <v>20</v>
      </c>
      <c r="U674" s="10">
        <v>44959</v>
      </c>
      <c r="V674" s="10">
        <v>44928</v>
      </c>
      <c r="W674" s="7" t="s">
        <v>306</v>
      </c>
      <c r="X674" s="7" t="s">
        <v>74</v>
      </c>
      <c r="Y674" s="7" t="s">
        <v>75</v>
      </c>
      <c r="Z674" s="10">
        <v>44885</v>
      </c>
      <c r="AA674" s="10">
        <v>44936</v>
      </c>
      <c r="AB674" s="7" t="s">
        <v>74</v>
      </c>
      <c r="AC674" s="7" t="s">
        <v>48</v>
      </c>
      <c r="AD674" s="7" t="s">
        <v>2165</v>
      </c>
      <c r="AE674" s="7">
        <v>42</v>
      </c>
      <c r="AF674" s="7" t="s">
        <v>2166</v>
      </c>
      <c r="AG674" s="7" t="s">
        <v>51</v>
      </c>
      <c r="AH674" s="11">
        <v>1</v>
      </c>
      <c r="AI674" s="12">
        <v>1</v>
      </c>
      <c r="AJ674" s="13">
        <v>54.47</v>
      </c>
      <c r="AK674" s="13">
        <v>78.69</v>
      </c>
      <c r="AL674" s="13">
        <v>32.700000000000003</v>
      </c>
      <c r="AN674" s="38"/>
    </row>
    <row r="675" spans="1:40" s="26" customFormat="1" x14ac:dyDescent="0.25">
      <c r="A675" s="19">
        <v>2022</v>
      </c>
      <c r="B675" s="19">
        <v>0.4</v>
      </c>
      <c r="C675" s="20">
        <v>35.47</v>
      </c>
      <c r="D675" s="20">
        <v>64.47</v>
      </c>
      <c r="E675" s="20">
        <v>18.420000000000002</v>
      </c>
      <c r="F675" s="19">
        <v>10.539451445399999</v>
      </c>
      <c r="G675" s="19">
        <v>0</v>
      </c>
      <c r="H675" s="19">
        <v>0</v>
      </c>
      <c r="I675" s="19">
        <v>0</v>
      </c>
      <c r="J675" s="21">
        <f t="shared" si="10"/>
        <v>99.94</v>
      </c>
      <c r="K675" s="19">
        <v>2468633</v>
      </c>
      <c r="L675" s="19" t="s">
        <v>1706</v>
      </c>
      <c r="M675" s="19" t="s">
        <v>1707</v>
      </c>
      <c r="N675" s="19">
        <v>13716204</v>
      </c>
      <c r="O675" s="19" t="s">
        <v>415</v>
      </c>
      <c r="P675" s="19" t="s">
        <v>41</v>
      </c>
      <c r="Q675" s="19" t="s">
        <v>42</v>
      </c>
      <c r="R675" s="19" t="s">
        <v>278</v>
      </c>
      <c r="S675" s="31" t="s">
        <v>845</v>
      </c>
      <c r="T675" s="19">
        <v>6</v>
      </c>
      <c r="U675" s="22">
        <v>44972</v>
      </c>
      <c r="V675" s="22">
        <v>44966</v>
      </c>
      <c r="W675" s="19" t="s">
        <v>123</v>
      </c>
      <c r="X675" s="19" t="s">
        <v>124</v>
      </c>
      <c r="Y675" s="19" t="s">
        <v>75</v>
      </c>
      <c r="Z675" s="22">
        <v>44792</v>
      </c>
      <c r="AA675" s="22">
        <v>44981</v>
      </c>
      <c r="AB675" s="19" t="s">
        <v>124</v>
      </c>
      <c r="AC675" s="19" t="s">
        <v>48</v>
      </c>
      <c r="AD675" s="19" t="s">
        <v>1708</v>
      </c>
      <c r="AE675" s="19">
        <v>42</v>
      </c>
      <c r="AF675" s="19" t="s">
        <v>1709</v>
      </c>
      <c r="AG675" s="19" t="s">
        <v>51</v>
      </c>
      <c r="AH675" s="23">
        <v>1</v>
      </c>
      <c r="AI675" s="24">
        <v>1</v>
      </c>
      <c r="AJ675" s="25">
        <v>30.862810749600001</v>
      </c>
      <c r="AK675" s="25">
        <v>50.216937371999997</v>
      </c>
      <c r="AL675" s="25">
        <v>14.347696392</v>
      </c>
      <c r="AM675" s="33" t="s">
        <v>2636</v>
      </c>
      <c r="AN675" s="27" t="s">
        <v>2638</v>
      </c>
    </row>
    <row r="676" spans="1:40" x14ac:dyDescent="0.25">
      <c r="A676" s="7">
        <v>2022</v>
      </c>
      <c r="B676" s="7">
        <v>0.7</v>
      </c>
      <c r="C676" s="8">
        <v>35.47</v>
      </c>
      <c r="D676" s="8">
        <v>64.47</v>
      </c>
      <c r="E676" s="8">
        <v>18.420000000000002</v>
      </c>
      <c r="F676" s="7">
        <v>0</v>
      </c>
      <c r="G676" s="7">
        <v>0</v>
      </c>
      <c r="H676" s="7">
        <v>0</v>
      </c>
      <c r="I676" s="7">
        <v>0</v>
      </c>
      <c r="J676" s="9">
        <f t="shared" si="10"/>
        <v>99.94</v>
      </c>
      <c r="K676" s="7">
        <v>2452845</v>
      </c>
      <c r="L676" s="7" t="s">
        <v>1873</v>
      </c>
      <c r="M676" s="7">
        <v>8312</v>
      </c>
      <c r="N676" s="7">
        <v>1701601</v>
      </c>
      <c r="O676" s="7" t="s">
        <v>284</v>
      </c>
      <c r="P676" s="7" t="s">
        <v>277</v>
      </c>
      <c r="Q676" s="7" t="s">
        <v>42</v>
      </c>
      <c r="R676" s="7" t="s">
        <v>139</v>
      </c>
      <c r="S676" s="30" t="s">
        <v>60</v>
      </c>
      <c r="T676" s="7">
        <v>5</v>
      </c>
      <c r="U676" s="10">
        <v>44971</v>
      </c>
      <c r="V676" s="10">
        <v>44965</v>
      </c>
      <c r="W676" s="7" t="s">
        <v>73</v>
      </c>
      <c r="X676" s="7" t="s">
        <v>74</v>
      </c>
      <c r="Y676" s="7" t="s">
        <v>75</v>
      </c>
      <c r="Z676" s="10">
        <v>44841</v>
      </c>
      <c r="AA676" s="10">
        <v>44992</v>
      </c>
      <c r="AB676" s="7" t="s">
        <v>74</v>
      </c>
      <c r="AC676" s="7" t="s">
        <v>1874</v>
      </c>
      <c r="AD676" s="7" t="s">
        <v>1875</v>
      </c>
      <c r="AE676" s="7">
        <v>1</v>
      </c>
      <c r="AF676" s="7" t="s">
        <v>1876</v>
      </c>
      <c r="AG676" s="7" t="s">
        <v>51</v>
      </c>
      <c r="AH676" s="11">
        <v>1</v>
      </c>
      <c r="AI676" s="12">
        <v>1</v>
      </c>
      <c r="AJ676" s="13">
        <v>105.3</v>
      </c>
      <c r="AK676" s="13">
        <v>99.84</v>
      </c>
      <c r="AL676" s="13">
        <v>53.85</v>
      </c>
      <c r="AN676" s="38"/>
    </row>
    <row r="677" spans="1:40" x14ac:dyDescent="0.25">
      <c r="A677" s="26"/>
      <c r="B677" s="26"/>
      <c r="C677" s="53">
        <f>SUBTOTAL(9,C2:C676)</f>
        <v>27595.660000000167</v>
      </c>
      <c r="D677" s="53">
        <f>SUBTOTAL(9,D2:D676)</f>
        <v>50157.660000000469</v>
      </c>
      <c r="E677" s="53">
        <f>SUBTOTAL(9,E2:E676)</f>
        <v>14330.760000000049</v>
      </c>
      <c r="F677" s="53">
        <f>SUBTOTAL(9,F2:F676)</f>
        <v>2225.9221889616001</v>
      </c>
      <c r="G677" s="26"/>
      <c r="H677" s="26"/>
      <c r="I677" s="26"/>
      <c r="J677" s="53">
        <f>SUBTOTAL(9,J2:J676)</f>
        <v>77753.320000000735</v>
      </c>
      <c r="K677" s="26"/>
      <c r="L677" s="26"/>
      <c r="M677" s="26"/>
      <c r="N677" s="26"/>
      <c r="O677" s="26"/>
      <c r="P677" s="26"/>
      <c r="Q677" s="26"/>
      <c r="R677" s="26"/>
      <c r="S677" s="54"/>
      <c r="T677" s="26"/>
      <c r="U677" s="26"/>
      <c r="V677" s="26"/>
      <c r="W677" s="26"/>
      <c r="X677" s="26"/>
      <c r="Y677" s="26"/>
      <c r="Z677" s="26"/>
      <c r="AA677" s="26"/>
      <c r="AB677" s="26"/>
      <c r="AC677" s="55"/>
      <c r="AD677" s="26"/>
      <c r="AE677" s="55"/>
      <c r="AF677" s="26"/>
      <c r="AG677" s="26"/>
      <c r="AH677" s="56"/>
      <c r="AI677" s="57"/>
      <c r="AJ677" s="58"/>
      <c r="AK677" s="26"/>
      <c r="AL677" s="26"/>
    </row>
  </sheetData>
  <autoFilter ref="A1:BH676" xr:uid="{852BFC0A-18E0-4CD8-952E-DE058384957E}">
    <sortState xmlns:xlrd2="http://schemas.microsoft.com/office/spreadsheetml/2017/richdata2" ref="A6:BH676">
      <sortCondition descending="1" ref="T1:T676"/>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AD96E-9C4B-4831-BC86-AE8023413BCB}">
  <dimension ref="B1:O9"/>
  <sheetViews>
    <sheetView showGridLines="0" workbookViewId="0">
      <selection activeCell="O9" sqref="O9"/>
    </sheetView>
  </sheetViews>
  <sheetFormatPr defaultRowHeight="15" x14ac:dyDescent="0.25"/>
  <cols>
    <col min="1" max="1" width="2.28515625" customWidth="1"/>
    <col min="2" max="2" width="13.5703125" customWidth="1"/>
    <col min="3" max="3" width="13.42578125" customWidth="1"/>
    <col min="4" max="4" width="15.42578125" customWidth="1"/>
    <col min="5" max="5" width="16" customWidth="1"/>
    <col min="6" max="6" width="12.28515625" customWidth="1"/>
    <col min="7" max="7" width="16.28515625" customWidth="1"/>
    <col min="8" max="9" width="18.140625" customWidth="1"/>
    <col min="10" max="10" width="20" customWidth="1"/>
    <col min="11" max="11" width="17.85546875" customWidth="1"/>
    <col min="12" max="12" width="18.85546875" customWidth="1"/>
    <col min="13" max="13" width="23.5703125" customWidth="1"/>
    <col min="15" max="15" width="20.5703125" customWidth="1"/>
  </cols>
  <sheetData>
    <row r="1" spans="2:15" ht="103.5" customHeight="1" thickBot="1" x14ac:dyDescent="0.3">
      <c r="K1" s="59" t="s">
        <v>2650</v>
      </c>
      <c r="L1" s="60"/>
      <c r="M1" s="60"/>
      <c r="N1" s="60"/>
      <c r="O1" s="61"/>
    </row>
    <row r="2" spans="2:15" x14ac:dyDescent="0.25">
      <c r="K2" s="39"/>
      <c r="L2" s="39"/>
      <c r="M2" s="39"/>
      <c r="N2" s="39"/>
      <c r="O2" s="39"/>
    </row>
    <row r="3" spans="2:15" ht="26.25" x14ac:dyDescent="0.25">
      <c r="C3" s="40" t="s">
        <v>2651</v>
      </c>
      <c r="D3" s="40" t="s">
        <v>2652</v>
      </c>
      <c r="E3" s="40" t="s">
        <v>2653</v>
      </c>
      <c r="F3" s="40" t="s">
        <v>2654</v>
      </c>
      <c r="G3" s="40" t="s">
        <v>5</v>
      </c>
      <c r="H3" s="40" t="s">
        <v>7</v>
      </c>
      <c r="I3" s="40" t="s">
        <v>8</v>
      </c>
      <c r="J3" s="40" t="s">
        <v>2655</v>
      </c>
      <c r="K3" s="41" t="s">
        <v>2656</v>
      </c>
      <c r="L3" s="41" t="str">
        <f>CONCATENATE("FCSD Margin (",[1]Input!AM6*100,"%)")</f>
        <v>FCSD Margin (31%)</v>
      </c>
      <c r="M3" s="41" t="s">
        <v>2657</v>
      </c>
      <c r="N3" s="41" t="s">
        <v>2658</v>
      </c>
      <c r="O3" s="41" t="s">
        <v>2659</v>
      </c>
    </row>
    <row r="4" spans="2:15" ht="15.75" thickBot="1" x14ac:dyDescent="0.3">
      <c r="K4" s="28"/>
      <c r="L4" s="28"/>
      <c r="M4" s="28"/>
      <c r="N4" s="28"/>
      <c r="O4" s="28"/>
    </row>
    <row r="5" spans="2:15" ht="20.25" customHeight="1" thickBot="1" x14ac:dyDescent="0.3">
      <c r="B5" t="s">
        <v>2660</v>
      </c>
      <c r="C5" s="42">
        <f>SUBTOTAL(9,'[1]claims detail'!C2:C120000)</f>
        <v>27595.660000000178</v>
      </c>
      <c r="D5" s="42">
        <f>SUBTOTAL(9,'[1]claims detail'!D2:D120000)</f>
        <v>50157.660000000469</v>
      </c>
      <c r="E5" s="42">
        <f>SUBTOTAL(9,'[1]claims detail'!E2:E120000)</f>
        <v>14330.760000000048</v>
      </c>
      <c r="F5" s="42">
        <f>SUBTOTAL(9,'[1]claims detail'!G2:G120000)</f>
        <v>0</v>
      </c>
      <c r="G5" s="42">
        <f>SUBTOTAL(9,'[1]claims detail'!F2:F120000)</f>
        <v>2225.9221889615992</v>
      </c>
      <c r="H5" s="42">
        <f>SUBTOTAL(9,'[1]claims detail'!H2:H120000)</f>
        <v>0</v>
      </c>
      <c r="I5" s="42">
        <f>SUBTOTAL(9,'[1]claims detail'!I2:I120000)</f>
        <v>0</v>
      </c>
      <c r="J5" s="42">
        <f>SUBTOTAL(9,'[1]claims detail'!J2:J120000)</f>
        <v>77753.320000000705</v>
      </c>
      <c r="K5" s="43">
        <f>D5-E5-F5</f>
        <v>35826.900000000423</v>
      </c>
      <c r="L5" s="43">
        <f>K5*[1]Input!AM6</f>
        <v>11106.339000000131</v>
      </c>
      <c r="M5" s="43">
        <f>J5-L5-F5</f>
        <v>66646.981000000582</v>
      </c>
      <c r="N5" s="44">
        <f>ROUND([1]Input!AU6/[1]Input!AS6,4)</f>
        <v>0.35039999999999999</v>
      </c>
      <c r="O5" s="45">
        <f>ROUND((N5*M5),2)</f>
        <v>23353.1</v>
      </c>
    </row>
    <row r="6" spans="2:15" x14ac:dyDescent="0.25">
      <c r="J6" s="42"/>
    </row>
    <row r="7" spans="2:15" x14ac:dyDescent="0.25">
      <c r="B7" s="46" t="s">
        <v>2661</v>
      </c>
      <c r="C7" s="47">
        <f>SUM('Disputed Claims'!C677)</f>
        <v>27595.660000000167</v>
      </c>
      <c r="D7" s="47">
        <f>SUM('Disputed Claims'!D677)</f>
        <v>50157.660000000469</v>
      </c>
      <c r="E7" s="47">
        <f>SUM('Disputed Claims'!E677)</f>
        <v>14330.760000000049</v>
      </c>
      <c r="F7" s="46"/>
      <c r="G7" s="47">
        <f>SUM('Disputed Claims'!F677)</f>
        <v>2225.9221889616001</v>
      </c>
      <c r="H7" s="46"/>
      <c r="I7" s="46"/>
      <c r="J7" s="47">
        <f>SUM('Disputed Claims'!J677)</f>
        <v>77753.320000000735</v>
      </c>
      <c r="K7" s="46"/>
      <c r="L7" s="46"/>
      <c r="M7" s="46"/>
      <c r="N7" s="46"/>
      <c r="O7" s="46"/>
    </row>
    <row r="8" spans="2:15" ht="15.75" thickBot="1" x14ac:dyDescent="0.3"/>
    <row r="9" spans="2:15" s="52" customFormat="1" ht="23.25" customHeight="1" thickBot="1" x14ac:dyDescent="0.3">
      <c r="B9" s="48" t="s">
        <v>2662</v>
      </c>
      <c r="C9" s="49">
        <f>SUM(C5-C7)</f>
        <v>1.0913936421275139E-11</v>
      </c>
      <c r="D9" s="49">
        <f>SUM(D5-D7)</f>
        <v>0</v>
      </c>
      <c r="E9" s="49">
        <f>SUM(E5-E7)</f>
        <v>-1.8189894035458565E-12</v>
      </c>
      <c r="F9" s="48"/>
      <c r="G9" s="49">
        <f>SUM(G5-G7)</f>
        <v>-9.0949470177292824E-13</v>
      </c>
      <c r="H9" s="48"/>
      <c r="I9" s="48"/>
      <c r="J9" s="49">
        <f>SUM(J5-J7)</f>
        <v>-2.9103830456733704E-11</v>
      </c>
      <c r="K9" s="49">
        <f>D9-E9-F9</f>
        <v>1.8189894035458565E-12</v>
      </c>
      <c r="L9" s="49">
        <v>7708.77</v>
      </c>
      <c r="M9" s="49">
        <f>J9-L9-F9</f>
        <v>-7708.7700000000295</v>
      </c>
      <c r="N9" s="50">
        <v>0.35039999999999999</v>
      </c>
      <c r="O9" s="51">
        <f>ROUND((N9*M9),2)</f>
        <v>-2701.15</v>
      </c>
    </row>
  </sheetData>
  <mergeCells count="1">
    <mergeCell ref="K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Disputed Claims</vt:lpstr>
      <vt:lpstr>AF% Adjusted Prop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Payne</dc:creator>
  <cp:lastModifiedBy>Jason Payne</cp:lastModifiedBy>
  <dcterms:created xsi:type="dcterms:W3CDTF">2023-05-16T13:38:02Z</dcterms:created>
  <dcterms:modified xsi:type="dcterms:W3CDTF">2023-06-08T14:43:32Z</dcterms:modified>
</cp:coreProperties>
</file>