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https://mcmasteru365-my.sharepoint.com/personal/shi134_mcmaster_ca/Documents/24fall/FIN602/Case Part A&amp;B/"/>
    </mc:Choice>
  </mc:AlternateContent>
  <xr:revisionPtr revIDLastSave="0" documentId="8_{D96D139C-5B57-C741-ACEF-4083B11F8451}" xr6:coauthVersionLast="47" xr6:coauthVersionMax="47" xr10:uidLastSave="{00000000-0000-0000-0000-000000000000}"/>
  <bookViews>
    <workbookView xWindow="0" yWindow="760" windowWidth="29400" windowHeight="16980" firstSheet="10" activeTab="16" xr2:uid="{CAAB8511-E52B-4AB7-A345-D29A339C2C75}"/>
  </bookViews>
  <sheets>
    <sheet name="Part A Stocks information" sheetId="1" r:id="rId1"/>
    <sheet name="1.Valuation&amp;Momentum" sheetId="21" r:id="rId2"/>
    <sheet name="2&amp;3.Stock List we choose" sheetId="2" r:id="rId3"/>
    <sheet name="Stock return" sheetId="6" r:id="rId4"/>
    <sheet name="S &amp; P 1000 Market Return" sheetId="5" r:id="rId5"/>
    <sheet name="4.Beta" sheetId="7" r:id="rId6"/>
    <sheet name="5.Weighted Beta" sheetId="8" r:id="rId7"/>
    <sheet name="6.EPS" sheetId="10" r:id="rId8"/>
    <sheet name="7.Returns" sheetId="27" r:id="rId9"/>
    <sheet name="8.Standard Deviation" sheetId="19" r:id="rId10"/>
    <sheet name="10.Stock Porfolio Summary" sheetId="9" r:id="rId11"/>
    <sheet name="Part B Bond Information" sheetId="15" r:id="rId12"/>
    <sheet name="2.Bond Details 2-year" sheetId="17" r:id="rId13"/>
    <sheet name="2. Bond Details 6-month" sheetId="18" r:id="rId14"/>
    <sheet name="3.Allocation" sheetId="16" r:id="rId15"/>
    <sheet name="4.Final portofolio Summary" sheetId="23" r:id="rId16"/>
    <sheet name="Weekly Update" sheetId="28" r:id="rId17"/>
    <sheet name="EURCBS5Y-Monthly Prices Change" sheetId="29" r:id="rId18"/>
    <sheet name="EURCBS5Y-Daily Prices Change" sheetId="30" r:id="rId19"/>
    <sheet name="USDSB3L10Y-Monthly Changes " sheetId="31" r:id="rId20"/>
    <sheet name="USDSB3L10Y-Daily Changes" sheetId="32" r:id="rId21"/>
  </sheets>
  <externalReferences>
    <externalReference r:id="rId22"/>
  </externalReferences>
  <definedNames>
    <definedName name="_xlnm._FilterDatabase" localSheetId="9" hidden="1">'8.Standard Deviation'!$A$1:$G$1</definedName>
    <definedName name="SpreadsheetBuilder_1" localSheetId="15" hidden="1">'[1]Part A Stocks information'!#REF!</definedName>
    <definedName name="SpreadsheetBuilder_1" hidden="1">'Part A Stocks information'!#REF!</definedName>
    <definedName name="SpreadsheetBuilder_2" localSheetId="15" hidden="1">'[1]Part A Stocks information'!#REF!</definedName>
    <definedName name="SpreadsheetBuilder_2" hidden="1">'Part A Stocks information'!#REF!</definedName>
    <definedName name="SpreadsheetBuilder_3" localSheetId="15" hidden="1">'[1]Part A Stocks information'!#REF!</definedName>
    <definedName name="SpreadsheetBuilder_3" hidden="1">'Part A Stocks information'!#REF!</definedName>
    <definedName name="SpreadsheetBuilder_4" localSheetId="15" hidden="1">'[1]2&amp;3.Stock List we choose'!#REF!</definedName>
    <definedName name="SpreadsheetBuilder_4" hidden="1">'2&amp;3.Stock List we choose'!#REF!</definedName>
    <definedName name="SpreadsheetBuilder_5" localSheetId="15" hidden="1">'[1]2&amp;3.Stock List we choose'!#REF!</definedName>
    <definedName name="SpreadsheetBuilder_5" hidden="1">'2&amp;3.Stock List we choose'!#REF!</definedName>
    <definedName name="SpreadsheetBuilder_6" localSheetId="15" hidden="1">'[1]Part A Stocks information'!#REF!</definedName>
    <definedName name="SpreadsheetBuilder_6" hidden="1">'Part A Stocks information'!#REF!</definedName>
    <definedName name="SpreadsheetBuilder_7" hidden="1">'Part A Stocks information'!$A$2:$AE$3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9" i="28" l="1"/>
  <c r="C60" i="28"/>
  <c r="D60" i="28"/>
  <c r="E60" i="28"/>
  <c r="F60" i="28"/>
  <c r="G60" i="28"/>
  <c r="H60" i="28"/>
  <c r="I60" i="28"/>
  <c r="B60" i="28"/>
  <c r="C33" i="28"/>
  <c r="D33" i="28"/>
  <c r="E33" i="28"/>
  <c r="F33" i="28"/>
  <c r="G33" i="28"/>
  <c r="H33" i="28"/>
  <c r="I33" i="28"/>
  <c r="B33" i="28"/>
  <c r="C14" i="28"/>
  <c r="B14" i="28"/>
  <c r="D58" i="28"/>
  <c r="C58" i="28"/>
  <c r="E58" i="28"/>
  <c r="E59" i="28" s="1"/>
  <c r="F58" i="28"/>
  <c r="F59" i="28" s="1"/>
  <c r="G58" i="28"/>
  <c r="H58" i="28"/>
  <c r="I58" i="28"/>
  <c r="B58" i="28"/>
  <c r="B31" i="28"/>
  <c r="D59" i="28" l="1"/>
  <c r="B32" i="28"/>
  <c r="C59" i="28"/>
  <c r="B59" i="28"/>
  <c r="I59" i="28"/>
  <c r="H59" i="28"/>
  <c r="G59" i="28"/>
  <c r="J59" i="28" l="1"/>
  <c r="D42" i="32"/>
  <c r="D41" i="32"/>
  <c r="D40" i="32"/>
  <c r="D39" i="32"/>
  <c r="D38" i="32"/>
  <c r="D37" i="32"/>
  <c r="D36" i="32"/>
  <c r="D35" i="32"/>
  <c r="D34" i="32"/>
  <c r="D33" i="32"/>
  <c r="D32" i="32"/>
  <c r="D31" i="32"/>
  <c r="D30" i="32"/>
  <c r="D29" i="32"/>
  <c r="D28" i="32"/>
  <c r="D27" i="32"/>
  <c r="D26" i="32"/>
  <c r="D25" i="32"/>
  <c r="D24" i="32"/>
  <c r="D23" i="32"/>
  <c r="D22" i="32"/>
  <c r="D21" i="32"/>
  <c r="D20" i="32"/>
  <c r="D19" i="32"/>
  <c r="D31" i="31"/>
  <c r="D30" i="31"/>
  <c r="D29" i="31"/>
  <c r="D28" i="31"/>
  <c r="D27" i="31"/>
  <c r="D26" i="31"/>
  <c r="D25" i="31"/>
  <c r="D24" i="31"/>
  <c r="D23" i="31"/>
  <c r="D22" i="31"/>
  <c r="D21" i="31"/>
  <c r="D20" i="31"/>
  <c r="D19" i="31"/>
  <c r="D42" i="30"/>
  <c r="D41" i="30"/>
  <c r="D40" i="30"/>
  <c r="D39" i="30"/>
  <c r="D38" i="30"/>
  <c r="D37" i="30"/>
  <c r="D36" i="30"/>
  <c r="D35" i="30"/>
  <c r="D34" i="30"/>
  <c r="D33" i="30"/>
  <c r="D32" i="30"/>
  <c r="D31" i="30"/>
  <c r="D30" i="30"/>
  <c r="D29" i="30"/>
  <c r="D28" i="30"/>
  <c r="D27" i="30"/>
  <c r="D26" i="30"/>
  <c r="D25" i="30"/>
  <c r="D24" i="30"/>
  <c r="D23" i="30"/>
  <c r="D22" i="30"/>
  <c r="D21" i="30"/>
  <c r="D20" i="30"/>
  <c r="D19" i="30"/>
  <c r="D31" i="29"/>
  <c r="D30" i="29"/>
  <c r="D29" i="29"/>
  <c r="D28" i="29"/>
  <c r="D27" i="29"/>
  <c r="D26" i="29"/>
  <c r="D25" i="29"/>
  <c r="D24" i="29"/>
  <c r="D23" i="29"/>
  <c r="D22" i="29"/>
  <c r="D21" i="29"/>
  <c r="D20" i="29"/>
  <c r="D19" i="29"/>
  <c r="I31" i="28"/>
  <c r="H31" i="28"/>
  <c r="G31" i="28"/>
  <c r="G32" i="28" s="1"/>
  <c r="F31" i="28"/>
  <c r="F32" i="28" s="1"/>
  <c r="E31" i="28"/>
  <c r="E32" i="28" s="1"/>
  <c r="D31" i="28"/>
  <c r="D32" i="28" s="1"/>
  <c r="C31" i="28"/>
  <c r="C32" i="28" s="1"/>
  <c r="L32" i="28" s="1"/>
  <c r="I14" i="28"/>
  <c r="I12" i="28"/>
  <c r="I13" i="28" s="1"/>
  <c r="H12" i="28"/>
  <c r="H13" i="28" s="1"/>
  <c r="G12" i="28"/>
  <c r="G13" i="28" s="1"/>
  <c r="F12" i="28"/>
  <c r="F14" i="28" s="1"/>
  <c r="E12" i="28"/>
  <c r="E14" i="28" s="1"/>
  <c r="D12" i="28"/>
  <c r="D13" i="28" s="1"/>
  <c r="C12" i="28"/>
  <c r="B12" i="28"/>
  <c r="J5" i="28"/>
  <c r="B3" i="28" s="1"/>
  <c r="I3" i="28"/>
  <c r="H3" i="28"/>
  <c r="G3" i="28"/>
  <c r="F3" i="28"/>
  <c r="E3" i="28"/>
  <c r="B13" i="28" l="1"/>
  <c r="D14" i="28"/>
  <c r="C3" i="28"/>
  <c r="H14" i="28"/>
  <c r="L59" i="28"/>
  <c r="E13" i="28"/>
  <c r="D3" i="28"/>
  <c r="G14" i="28"/>
  <c r="H32" i="28"/>
  <c r="I32" i="28"/>
  <c r="C13" i="28"/>
  <c r="L13" i="28" s="1"/>
  <c r="J32" i="28"/>
  <c r="K32" i="28" s="1"/>
  <c r="F13" i="28"/>
  <c r="J3" i="28" l="1"/>
  <c r="J13" i="28"/>
  <c r="K13" i="28" s="1"/>
  <c r="H5" i="10" l="1"/>
  <c r="H4" i="10"/>
  <c r="H3" i="10"/>
  <c r="G5" i="10"/>
  <c r="F5" i="10"/>
  <c r="E5" i="10"/>
  <c r="D5" i="10"/>
  <c r="C5" i="10"/>
  <c r="B5" i="10"/>
  <c r="J3" i="23" l="1"/>
  <c r="B5" i="8"/>
  <c r="B3" i="8"/>
  <c r="J5" i="23"/>
  <c r="I3" i="23" s="1"/>
  <c r="H3" i="23"/>
  <c r="G3" i="23"/>
  <c r="F3" i="23"/>
  <c r="E3" i="23"/>
  <c r="C3" i="23"/>
  <c r="B3" i="23"/>
  <c r="G2" i="23"/>
  <c r="F2" i="23"/>
  <c r="E2" i="23"/>
  <c r="D2" i="23"/>
  <c r="C2" i="23"/>
  <c r="B2" i="23"/>
  <c r="D3" i="23" l="1"/>
  <c r="C3" i="8" l="1"/>
  <c r="D3" i="8"/>
  <c r="E3" i="8"/>
  <c r="F3" i="8"/>
  <c r="G3" i="8"/>
  <c r="H5" i="9"/>
  <c r="H3" i="9"/>
  <c r="C6" i="9"/>
  <c r="D6" i="9"/>
  <c r="E6" i="9"/>
  <c r="F6" i="9"/>
  <c r="G6" i="9"/>
  <c r="B6" i="9"/>
  <c r="H6" i="9" s="1"/>
  <c r="C5" i="9"/>
  <c r="D5" i="9"/>
  <c r="E5" i="9"/>
  <c r="F5" i="9"/>
  <c r="G5" i="9"/>
  <c r="B5" i="9"/>
  <c r="G2" i="9"/>
  <c r="F2" i="9"/>
  <c r="E2" i="9"/>
  <c r="D2" i="9"/>
  <c r="C2" i="9"/>
  <c r="B2" i="9"/>
  <c r="B2" i="7"/>
  <c r="B3" i="7"/>
  <c r="B5" i="7"/>
  <c r="B6" i="7"/>
  <c r="B2" i="8"/>
  <c r="C2" i="8"/>
  <c r="D2" i="8"/>
  <c r="E2" i="8"/>
  <c r="F2" i="8"/>
  <c r="G2" i="8"/>
  <c r="A3" i="8"/>
  <c r="C2" i="7"/>
  <c r="D2" i="7"/>
  <c r="E2" i="7"/>
  <c r="F2" i="7"/>
  <c r="G2" i="7"/>
  <c r="C3" i="7"/>
  <c r="D3" i="7"/>
  <c r="E3" i="7"/>
  <c r="F3" i="7"/>
  <c r="G3" i="7"/>
  <c r="B9" i="7"/>
  <c r="E228" i="7"/>
  <c r="J3"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L238" i="6"/>
  <c r="I6" i="6"/>
  <c r="J6" i="6"/>
  <c r="C6" i="7" s="1"/>
  <c r="K6" i="6"/>
  <c r="D6" i="7" s="1"/>
  <c r="L6" i="6"/>
  <c r="E6" i="7" s="1"/>
  <c r="M6" i="6"/>
  <c r="F6" i="7" s="1"/>
  <c r="N6" i="6"/>
  <c r="G6" i="7" s="1"/>
  <c r="I7" i="6"/>
  <c r="B7" i="7" s="1"/>
  <c r="J7" i="6"/>
  <c r="C7" i="7" s="1"/>
  <c r="K7" i="6"/>
  <c r="D7" i="7" s="1"/>
  <c r="L7" i="6"/>
  <c r="E7" i="7" s="1"/>
  <c r="M7" i="6"/>
  <c r="F7" i="7" s="1"/>
  <c r="N7" i="6"/>
  <c r="G7" i="7" s="1"/>
  <c r="I8" i="6"/>
  <c r="B8" i="7" s="1"/>
  <c r="J8" i="6"/>
  <c r="C8" i="7" s="1"/>
  <c r="K8" i="6"/>
  <c r="D8" i="7" s="1"/>
  <c r="L8" i="6"/>
  <c r="E8" i="7" s="1"/>
  <c r="M8" i="6"/>
  <c r="F8" i="7" s="1"/>
  <c r="N8" i="6"/>
  <c r="G8" i="7" s="1"/>
  <c r="I9" i="6"/>
  <c r="J9" i="6"/>
  <c r="C9" i="7" s="1"/>
  <c r="K9" i="6"/>
  <c r="D9" i="7" s="1"/>
  <c r="L9" i="6"/>
  <c r="E9" i="7" s="1"/>
  <c r="M9" i="6"/>
  <c r="F9" i="7" s="1"/>
  <c r="N9" i="6"/>
  <c r="G9" i="7" s="1"/>
  <c r="I10" i="6"/>
  <c r="B10" i="7" s="1"/>
  <c r="J10" i="6"/>
  <c r="C10" i="7" s="1"/>
  <c r="K10" i="6"/>
  <c r="D10" i="7" s="1"/>
  <c r="L10" i="6"/>
  <c r="E10" i="7" s="1"/>
  <c r="M10" i="6"/>
  <c r="F10" i="7" s="1"/>
  <c r="N10" i="6"/>
  <c r="G10" i="7" s="1"/>
  <c r="I11" i="6"/>
  <c r="B11" i="7" s="1"/>
  <c r="J11" i="6"/>
  <c r="C11" i="7" s="1"/>
  <c r="K11" i="6"/>
  <c r="D11" i="7" s="1"/>
  <c r="L11" i="6"/>
  <c r="E11" i="7" s="1"/>
  <c r="M11" i="6"/>
  <c r="F11" i="7" s="1"/>
  <c r="N11" i="6"/>
  <c r="G11" i="7" s="1"/>
  <c r="I12" i="6"/>
  <c r="B12" i="7" s="1"/>
  <c r="J12" i="6"/>
  <c r="C12" i="7" s="1"/>
  <c r="K12" i="6"/>
  <c r="D12" i="7" s="1"/>
  <c r="L12" i="6"/>
  <c r="E12" i="7" s="1"/>
  <c r="M12" i="6"/>
  <c r="F12" i="7" s="1"/>
  <c r="N12" i="6"/>
  <c r="G12" i="7" s="1"/>
  <c r="I13" i="6"/>
  <c r="B13" i="7" s="1"/>
  <c r="J13" i="6"/>
  <c r="C13" i="7" s="1"/>
  <c r="K13" i="6"/>
  <c r="D13" i="7" s="1"/>
  <c r="L13" i="6"/>
  <c r="E13" i="7" s="1"/>
  <c r="M13" i="6"/>
  <c r="F13" i="7" s="1"/>
  <c r="N13" i="6"/>
  <c r="G13" i="7" s="1"/>
  <c r="I14" i="6"/>
  <c r="B14" i="7" s="1"/>
  <c r="J14" i="6"/>
  <c r="C14" i="7" s="1"/>
  <c r="K14" i="6"/>
  <c r="D14" i="7" s="1"/>
  <c r="L14" i="6"/>
  <c r="E14" i="7" s="1"/>
  <c r="M14" i="6"/>
  <c r="F14" i="7" s="1"/>
  <c r="N14" i="6"/>
  <c r="G14" i="7" s="1"/>
  <c r="I15" i="6"/>
  <c r="B15" i="7" s="1"/>
  <c r="J15" i="6"/>
  <c r="C15" i="7" s="1"/>
  <c r="K15" i="6"/>
  <c r="D15" i="7" s="1"/>
  <c r="L15" i="6"/>
  <c r="E15" i="7" s="1"/>
  <c r="M15" i="6"/>
  <c r="F15" i="7" s="1"/>
  <c r="N15" i="6"/>
  <c r="G15" i="7" s="1"/>
  <c r="I16" i="6"/>
  <c r="B16" i="7" s="1"/>
  <c r="J16" i="6"/>
  <c r="C16" i="7" s="1"/>
  <c r="K16" i="6"/>
  <c r="D16" i="7" s="1"/>
  <c r="L16" i="6"/>
  <c r="E16" i="7" s="1"/>
  <c r="M16" i="6"/>
  <c r="F16" i="7" s="1"/>
  <c r="N16" i="6"/>
  <c r="G16" i="7" s="1"/>
  <c r="I17" i="6"/>
  <c r="B17" i="7" s="1"/>
  <c r="J17" i="6"/>
  <c r="C17" i="7" s="1"/>
  <c r="K17" i="6"/>
  <c r="D17" i="7" s="1"/>
  <c r="L17" i="6"/>
  <c r="E17" i="7" s="1"/>
  <c r="M17" i="6"/>
  <c r="F17" i="7" s="1"/>
  <c r="N17" i="6"/>
  <c r="G17" i="7" s="1"/>
  <c r="I18" i="6"/>
  <c r="B18" i="7" s="1"/>
  <c r="J18" i="6"/>
  <c r="C18" i="7" s="1"/>
  <c r="K18" i="6"/>
  <c r="D18" i="7" s="1"/>
  <c r="L18" i="6"/>
  <c r="E18" i="7" s="1"/>
  <c r="M18" i="6"/>
  <c r="F18" i="7" s="1"/>
  <c r="N18" i="6"/>
  <c r="G18" i="7" s="1"/>
  <c r="I19" i="6"/>
  <c r="B19" i="7" s="1"/>
  <c r="J19" i="6"/>
  <c r="C19" i="7" s="1"/>
  <c r="K19" i="6"/>
  <c r="D19" i="7" s="1"/>
  <c r="L19" i="6"/>
  <c r="E19" i="7" s="1"/>
  <c r="M19" i="6"/>
  <c r="F19" i="7" s="1"/>
  <c r="N19" i="6"/>
  <c r="G19" i="7" s="1"/>
  <c r="I20" i="6"/>
  <c r="B20" i="7" s="1"/>
  <c r="J20" i="6"/>
  <c r="C20" i="7" s="1"/>
  <c r="K20" i="6"/>
  <c r="D20" i="7" s="1"/>
  <c r="L20" i="6"/>
  <c r="E20" i="7" s="1"/>
  <c r="M20" i="6"/>
  <c r="F20" i="7" s="1"/>
  <c r="N20" i="6"/>
  <c r="G20" i="7" s="1"/>
  <c r="I21" i="6"/>
  <c r="J21" i="6"/>
  <c r="K21" i="6"/>
  <c r="L21" i="6"/>
  <c r="M21" i="6"/>
  <c r="N21" i="6"/>
  <c r="I22" i="6"/>
  <c r="B21" i="7" s="1"/>
  <c r="J22" i="6"/>
  <c r="C21" i="7" s="1"/>
  <c r="K22" i="6"/>
  <c r="D21" i="7" s="1"/>
  <c r="L22" i="6"/>
  <c r="E21" i="7" s="1"/>
  <c r="M22" i="6"/>
  <c r="F21" i="7" s="1"/>
  <c r="N22" i="6"/>
  <c r="G21" i="7" s="1"/>
  <c r="I23" i="6"/>
  <c r="B22" i="7" s="1"/>
  <c r="J23" i="6"/>
  <c r="C22" i="7" s="1"/>
  <c r="K23" i="6"/>
  <c r="D22" i="7" s="1"/>
  <c r="L23" i="6"/>
  <c r="E22" i="7" s="1"/>
  <c r="M23" i="6"/>
  <c r="F22" i="7" s="1"/>
  <c r="N23" i="6"/>
  <c r="G22" i="7" s="1"/>
  <c r="I24" i="6"/>
  <c r="B23" i="7" s="1"/>
  <c r="J24" i="6"/>
  <c r="C23" i="7" s="1"/>
  <c r="K24" i="6"/>
  <c r="D23" i="7" s="1"/>
  <c r="L24" i="6"/>
  <c r="E23" i="7" s="1"/>
  <c r="M24" i="6"/>
  <c r="F23" i="7" s="1"/>
  <c r="N24" i="6"/>
  <c r="G23" i="7" s="1"/>
  <c r="I25" i="6"/>
  <c r="B24" i="7" s="1"/>
  <c r="J25" i="6"/>
  <c r="C24" i="7" s="1"/>
  <c r="K25" i="6"/>
  <c r="D24" i="7" s="1"/>
  <c r="L25" i="6"/>
  <c r="E24" i="7" s="1"/>
  <c r="M25" i="6"/>
  <c r="F24" i="7" s="1"/>
  <c r="N25" i="6"/>
  <c r="G24" i="7" s="1"/>
  <c r="I26" i="6"/>
  <c r="B25" i="7" s="1"/>
  <c r="J26" i="6"/>
  <c r="C25" i="7" s="1"/>
  <c r="K26" i="6"/>
  <c r="D25" i="7" s="1"/>
  <c r="L26" i="6"/>
  <c r="E25" i="7" s="1"/>
  <c r="M26" i="6"/>
  <c r="F25" i="7" s="1"/>
  <c r="N26" i="6"/>
  <c r="G25" i="7" s="1"/>
  <c r="I27" i="6"/>
  <c r="B26" i="7" s="1"/>
  <c r="J27" i="6"/>
  <c r="C26" i="7" s="1"/>
  <c r="K27" i="6"/>
  <c r="D26" i="7" s="1"/>
  <c r="L27" i="6"/>
  <c r="E26" i="7" s="1"/>
  <c r="M27" i="6"/>
  <c r="F26" i="7" s="1"/>
  <c r="N27" i="6"/>
  <c r="G26" i="7" s="1"/>
  <c r="I28" i="6"/>
  <c r="B27" i="7" s="1"/>
  <c r="J28" i="6"/>
  <c r="C27" i="7" s="1"/>
  <c r="K28" i="6"/>
  <c r="D27" i="7" s="1"/>
  <c r="L28" i="6"/>
  <c r="E27" i="7" s="1"/>
  <c r="M28" i="6"/>
  <c r="F27" i="7" s="1"/>
  <c r="N28" i="6"/>
  <c r="G27" i="7" s="1"/>
  <c r="I29" i="6"/>
  <c r="B28" i="7" s="1"/>
  <c r="J29" i="6"/>
  <c r="C28" i="7" s="1"/>
  <c r="K29" i="6"/>
  <c r="D28" i="7" s="1"/>
  <c r="L29" i="6"/>
  <c r="E28" i="7" s="1"/>
  <c r="M29" i="6"/>
  <c r="F28" i="7" s="1"/>
  <c r="N29" i="6"/>
  <c r="G28" i="7" s="1"/>
  <c r="I30" i="6"/>
  <c r="B29" i="7" s="1"/>
  <c r="J30" i="6"/>
  <c r="C29" i="7" s="1"/>
  <c r="K30" i="6"/>
  <c r="D29" i="7" s="1"/>
  <c r="L30" i="6"/>
  <c r="E29" i="7" s="1"/>
  <c r="M30" i="6"/>
  <c r="F29" i="7" s="1"/>
  <c r="N30" i="6"/>
  <c r="G29" i="7" s="1"/>
  <c r="I31" i="6"/>
  <c r="B30" i="7" s="1"/>
  <c r="J31" i="6"/>
  <c r="C30" i="7" s="1"/>
  <c r="K31" i="6"/>
  <c r="D30" i="7" s="1"/>
  <c r="L31" i="6"/>
  <c r="E30" i="7" s="1"/>
  <c r="M31" i="6"/>
  <c r="F30" i="7" s="1"/>
  <c r="N31" i="6"/>
  <c r="G30" i="7" s="1"/>
  <c r="I32" i="6"/>
  <c r="B31" i="7" s="1"/>
  <c r="J32" i="6"/>
  <c r="C31" i="7" s="1"/>
  <c r="K32" i="6"/>
  <c r="D31" i="7" s="1"/>
  <c r="L32" i="6"/>
  <c r="E31" i="7" s="1"/>
  <c r="M32" i="6"/>
  <c r="F31" i="7" s="1"/>
  <c r="N32" i="6"/>
  <c r="G31" i="7" s="1"/>
  <c r="I33" i="6"/>
  <c r="B32" i="7" s="1"/>
  <c r="J33" i="6"/>
  <c r="C32" i="7" s="1"/>
  <c r="K33" i="6"/>
  <c r="D32" i="7" s="1"/>
  <c r="L33" i="6"/>
  <c r="E32" i="7" s="1"/>
  <c r="M33" i="6"/>
  <c r="F32" i="7" s="1"/>
  <c r="N33" i="6"/>
  <c r="G32" i="7" s="1"/>
  <c r="I34" i="6"/>
  <c r="B33" i="7" s="1"/>
  <c r="J34" i="6"/>
  <c r="C33" i="7" s="1"/>
  <c r="K34" i="6"/>
  <c r="D33" i="7" s="1"/>
  <c r="L34" i="6"/>
  <c r="E33" i="7" s="1"/>
  <c r="M34" i="6"/>
  <c r="F33" i="7" s="1"/>
  <c r="N34" i="6"/>
  <c r="G33" i="7" s="1"/>
  <c r="I35" i="6"/>
  <c r="B34" i="7" s="1"/>
  <c r="J35" i="6"/>
  <c r="C34" i="7" s="1"/>
  <c r="K35" i="6"/>
  <c r="D34" i="7" s="1"/>
  <c r="L35" i="6"/>
  <c r="E34" i="7" s="1"/>
  <c r="M35" i="6"/>
  <c r="F34" i="7" s="1"/>
  <c r="N35" i="6"/>
  <c r="G34" i="7" s="1"/>
  <c r="I36" i="6"/>
  <c r="B35" i="7" s="1"/>
  <c r="J36" i="6"/>
  <c r="C35" i="7" s="1"/>
  <c r="K36" i="6"/>
  <c r="D35" i="7" s="1"/>
  <c r="L36" i="6"/>
  <c r="E35" i="7" s="1"/>
  <c r="M36" i="6"/>
  <c r="F35" i="7" s="1"/>
  <c r="N36" i="6"/>
  <c r="G35" i="7" s="1"/>
  <c r="I37" i="6"/>
  <c r="B36" i="7" s="1"/>
  <c r="J37" i="6"/>
  <c r="C36" i="7" s="1"/>
  <c r="K37" i="6"/>
  <c r="D36" i="7" s="1"/>
  <c r="L37" i="6"/>
  <c r="E36" i="7" s="1"/>
  <c r="M37" i="6"/>
  <c r="F36" i="7" s="1"/>
  <c r="N37" i="6"/>
  <c r="G36" i="7" s="1"/>
  <c r="I38" i="6"/>
  <c r="B37" i="7" s="1"/>
  <c r="J38" i="6"/>
  <c r="C37" i="7" s="1"/>
  <c r="K38" i="6"/>
  <c r="D37" i="7" s="1"/>
  <c r="L38" i="6"/>
  <c r="E37" i="7" s="1"/>
  <c r="M38" i="6"/>
  <c r="F37" i="7" s="1"/>
  <c r="N38" i="6"/>
  <c r="G37" i="7" s="1"/>
  <c r="I39" i="6"/>
  <c r="B38" i="7" s="1"/>
  <c r="J39" i="6"/>
  <c r="C38" i="7" s="1"/>
  <c r="K39" i="6"/>
  <c r="D38" i="7" s="1"/>
  <c r="L39" i="6"/>
  <c r="E38" i="7" s="1"/>
  <c r="M39" i="6"/>
  <c r="F38" i="7" s="1"/>
  <c r="N39" i="6"/>
  <c r="G38" i="7" s="1"/>
  <c r="I40" i="6"/>
  <c r="B39" i="7" s="1"/>
  <c r="J40" i="6"/>
  <c r="C39" i="7" s="1"/>
  <c r="K40" i="6"/>
  <c r="D39" i="7" s="1"/>
  <c r="L40" i="6"/>
  <c r="E39" i="7" s="1"/>
  <c r="M40" i="6"/>
  <c r="F39" i="7" s="1"/>
  <c r="N40" i="6"/>
  <c r="G39" i="7" s="1"/>
  <c r="I41" i="6"/>
  <c r="B40" i="7" s="1"/>
  <c r="J41" i="6"/>
  <c r="C40" i="7" s="1"/>
  <c r="K41" i="6"/>
  <c r="D40" i="7" s="1"/>
  <c r="L41" i="6"/>
  <c r="E40" i="7" s="1"/>
  <c r="M41" i="6"/>
  <c r="F40" i="7" s="1"/>
  <c r="N41" i="6"/>
  <c r="G40" i="7" s="1"/>
  <c r="I42" i="6"/>
  <c r="B41" i="7" s="1"/>
  <c r="J42" i="6"/>
  <c r="C41" i="7" s="1"/>
  <c r="K42" i="6"/>
  <c r="D41" i="7" s="1"/>
  <c r="L42" i="6"/>
  <c r="E41" i="7" s="1"/>
  <c r="M42" i="6"/>
  <c r="F41" i="7" s="1"/>
  <c r="N42" i="6"/>
  <c r="G41" i="7" s="1"/>
  <c r="I43" i="6"/>
  <c r="J43" i="6"/>
  <c r="K43" i="6"/>
  <c r="L43" i="6"/>
  <c r="M43" i="6"/>
  <c r="N43" i="6"/>
  <c r="I44" i="6"/>
  <c r="B42" i="7" s="1"/>
  <c r="J44" i="6"/>
  <c r="C42" i="7" s="1"/>
  <c r="K44" i="6"/>
  <c r="D42" i="7" s="1"/>
  <c r="L44" i="6"/>
  <c r="E42" i="7" s="1"/>
  <c r="M44" i="6"/>
  <c r="F42" i="7" s="1"/>
  <c r="N44" i="6"/>
  <c r="G42" i="7" s="1"/>
  <c r="I45" i="6"/>
  <c r="B43" i="7" s="1"/>
  <c r="J45" i="6"/>
  <c r="C43" i="7" s="1"/>
  <c r="K45" i="6"/>
  <c r="D43" i="7" s="1"/>
  <c r="L45" i="6"/>
  <c r="E43" i="7" s="1"/>
  <c r="M45" i="6"/>
  <c r="F43" i="7" s="1"/>
  <c r="N45" i="6"/>
  <c r="G43" i="7" s="1"/>
  <c r="I46" i="6"/>
  <c r="B44" i="7" s="1"/>
  <c r="J46" i="6"/>
  <c r="C44" i="7" s="1"/>
  <c r="K46" i="6"/>
  <c r="D44" i="7" s="1"/>
  <c r="L46" i="6"/>
  <c r="E44" i="7" s="1"/>
  <c r="M46" i="6"/>
  <c r="F44" i="7" s="1"/>
  <c r="N46" i="6"/>
  <c r="G44" i="7" s="1"/>
  <c r="I47" i="6"/>
  <c r="B45" i="7" s="1"/>
  <c r="J47" i="6"/>
  <c r="C45" i="7" s="1"/>
  <c r="K47" i="6"/>
  <c r="D45" i="7" s="1"/>
  <c r="L47" i="6"/>
  <c r="E45" i="7" s="1"/>
  <c r="M47" i="6"/>
  <c r="F45" i="7" s="1"/>
  <c r="N47" i="6"/>
  <c r="G45" i="7" s="1"/>
  <c r="I48" i="6"/>
  <c r="J48" i="6"/>
  <c r="K48" i="6"/>
  <c r="L48" i="6"/>
  <c r="M48" i="6"/>
  <c r="N48" i="6"/>
  <c r="I49" i="6"/>
  <c r="B46" i="7" s="1"/>
  <c r="J49" i="6"/>
  <c r="C46" i="7" s="1"/>
  <c r="K49" i="6"/>
  <c r="D46" i="7" s="1"/>
  <c r="L49" i="6"/>
  <c r="E46" i="7" s="1"/>
  <c r="M49" i="6"/>
  <c r="F46" i="7" s="1"/>
  <c r="N49" i="6"/>
  <c r="G46" i="7" s="1"/>
  <c r="I50" i="6"/>
  <c r="B47" i="7" s="1"/>
  <c r="J50" i="6"/>
  <c r="C47" i="7" s="1"/>
  <c r="K50" i="6"/>
  <c r="D47" i="7" s="1"/>
  <c r="L50" i="6"/>
  <c r="E47" i="7" s="1"/>
  <c r="M50" i="6"/>
  <c r="F47" i="7" s="1"/>
  <c r="N50" i="6"/>
  <c r="G47" i="7" s="1"/>
  <c r="I51" i="6"/>
  <c r="B48" i="7" s="1"/>
  <c r="J51" i="6"/>
  <c r="C48" i="7" s="1"/>
  <c r="K51" i="6"/>
  <c r="D48" i="7" s="1"/>
  <c r="L51" i="6"/>
  <c r="E48" i="7" s="1"/>
  <c r="M51" i="6"/>
  <c r="F48" i="7" s="1"/>
  <c r="N51" i="6"/>
  <c r="G48" i="7" s="1"/>
  <c r="I52" i="6"/>
  <c r="B49" i="7" s="1"/>
  <c r="J52" i="6"/>
  <c r="C49" i="7" s="1"/>
  <c r="K52" i="6"/>
  <c r="D49" i="7" s="1"/>
  <c r="L52" i="6"/>
  <c r="E49" i="7" s="1"/>
  <c r="M52" i="6"/>
  <c r="F49" i="7" s="1"/>
  <c r="N52" i="6"/>
  <c r="G49" i="7" s="1"/>
  <c r="I53" i="6"/>
  <c r="B50" i="7" s="1"/>
  <c r="J53" i="6"/>
  <c r="C50" i="7" s="1"/>
  <c r="K53" i="6"/>
  <c r="D50" i="7" s="1"/>
  <c r="L53" i="6"/>
  <c r="E50" i="7" s="1"/>
  <c r="M53" i="6"/>
  <c r="F50" i="7" s="1"/>
  <c r="N53" i="6"/>
  <c r="G50" i="7" s="1"/>
  <c r="I54" i="6"/>
  <c r="B51" i="7" s="1"/>
  <c r="J54" i="6"/>
  <c r="C51" i="7" s="1"/>
  <c r="K54" i="6"/>
  <c r="D51" i="7" s="1"/>
  <c r="L54" i="6"/>
  <c r="E51" i="7" s="1"/>
  <c r="M54" i="6"/>
  <c r="F51" i="7" s="1"/>
  <c r="N54" i="6"/>
  <c r="G51" i="7" s="1"/>
  <c r="I55" i="6"/>
  <c r="B52" i="7" s="1"/>
  <c r="J55" i="6"/>
  <c r="C52" i="7" s="1"/>
  <c r="K55" i="6"/>
  <c r="D52" i="7" s="1"/>
  <c r="L55" i="6"/>
  <c r="E52" i="7" s="1"/>
  <c r="M55" i="6"/>
  <c r="F52" i="7" s="1"/>
  <c r="N55" i="6"/>
  <c r="G52" i="7" s="1"/>
  <c r="I56" i="6"/>
  <c r="B53" i="7" s="1"/>
  <c r="J56" i="6"/>
  <c r="C53" i="7" s="1"/>
  <c r="K56" i="6"/>
  <c r="D53" i="7" s="1"/>
  <c r="L56" i="6"/>
  <c r="E53" i="7" s="1"/>
  <c r="M56" i="6"/>
  <c r="F53" i="7" s="1"/>
  <c r="N56" i="6"/>
  <c r="G53" i="7" s="1"/>
  <c r="I57" i="6"/>
  <c r="B54" i="7" s="1"/>
  <c r="J57" i="6"/>
  <c r="C54" i="7" s="1"/>
  <c r="K57" i="6"/>
  <c r="D54" i="7" s="1"/>
  <c r="L57" i="6"/>
  <c r="E54" i="7" s="1"/>
  <c r="M57" i="6"/>
  <c r="F54" i="7" s="1"/>
  <c r="N57" i="6"/>
  <c r="G54" i="7" s="1"/>
  <c r="I58" i="6"/>
  <c r="J58" i="6"/>
  <c r="K58" i="6"/>
  <c r="L58" i="6"/>
  <c r="M58" i="6"/>
  <c r="N58" i="6"/>
  <c r="I59" i="6"/>
  <c r="B55" i="7" s="1"/>
  <c r="J59" i="6"/>
  <c r="C55" i="7" s="1"/>
  <c r="K59" i="6"/>
  <c r="D55" i="7" s="1"/>
  <c r="L59" i="6"/>
  <c r="E55" i="7" s="1"/>
  <c r="M59" i="6"/>
  <c r="F55" i="7" s="1"/>
  <c r="N59" i="6"/>
  <c r="G55" i="7" s="1"/>
  <c r="I60" i="6"/>
  <c r="B56" i="7" s="1"/>
  <c r="J60" i="6"/>
  <c r="C56" i="7" s="1"/>
  <c r="K60" i="6"/>
  <c r="D56" i="7" s="1"/>
  <c r="L60" i="6"/>
  <c r="E56" i="7" s="1"/>
  <c r="M60" i="6"/>
  <c r="F56" i="7" s="1"/>
  <c r="N60" i="6"/>
  <c r="G56" i="7" s="1"/>
  <c r="I61" i="6"/>
  <c r="B57" i="7" s="1"/>
  <c r="J61" i="6"/>
  <c r="C57" i="7" s="1"/>
  <c r="K61" i="6"/>
  <c r="D57" i="7" s="1"/>
  <c r="L61" i="6"/>
  <c r="E57" i="7" s="1"/>
  <c r="M61" i="6"/>
  <c r="F57" i="7" s="1"/>
  <c r="N61" i="6"/>
  <c r="G57" i="7" s="1"/>
  <c r="I62" i="6"/>
  <c r="B58" i="7" s="1"/>
  <c r="J62" i="6"/>
  <c r="C58" i="7" s="1"/>
  <c r="K62" i="6"/>
  <c r="D58" i="7" s="1"/>
  <c r="L62" i="6"/>
  <c r="E58" i="7" s="1"/>
  <c r="M62" i="6"/>
  <c r="F58" i="7" s="1"/>
  <c r="N62" i="6"/>
  <c r="G58" i="7" s="1"/>
  <c r="I63" i="6"/>
  <c r="B59" i="7" s="1"/>
  <c r="J63" i="6"/>
  <c r="C59" i="7" s="1"/>
  <c r="K63" i="6"/>
  <c r="D59" i="7" s="1"/>
  <c r="L63" i="6"/>
  <c r="E59" i="7" s="1"/>
  <c r="M63" i="6"/>
  <c r="F59" i="7" s="1"/>
  <c r="N63" i="6"/>
  <c r="G59" i="7" s="1"/>
  <c r="I64" i="6"/>
  <c r="B60" i="7" s="1"/>
  <c r="J64" i="6"/>
  <c r="C60" i="7" s="1"/>
  <c r="K64" i="6"/>
  <c r="D60" i="7" s="1"/>
  <c r="L64" i="6"/>
  <c r="E60" i="7" s="1"/>
  <c r="M64" i="6"/>
  <c r="F60" i="7" s="1"/>
  <c r="N64" i="6"/>
  <c r="G60" i="7" s="1"/>
  <c r="I65" i="6"/>
  <c r="B61" i="7" s="1"/>
  <c r="J65" i="6"/>
  <c r="C61" i="7" s="1"/>
  <c r="K65" i="6"/>
  <c r="D61" i="7" s="1"/>
  <c r="L65" i="6"/>
  <c r="E61" i="7" s="1"/>
  <c r="M65" i="6"/>
  <c r="F61" i="7" s="1"/>
  <c r="N65" i="6"/>
  <c r="G61" i="7" s="1"/>
  <c r="I66" i="6"/>
  <c r="B62" i="7" s="1"/>
  <c r="J66" i="6"/>
  <c r="C62" i="7" s="1"/>
  <c r="K66" i="6"/>
  <c r="D62" i="7" s="1"/>
  <c r="L66" i="6"/>
  <c r="E62" i="7" s="1"/>
  <c r="M66" i="6"/>
  <c r="F62" i="7" s="1"/>
  <c r="N66" i="6"/>
  <c r="G62" i="7" s="1"/>
  <c r="I67" i="6"/>
  <c r="B63" i="7" s="1"/>
  <c r="J67" i="6"/>
  <c r="C63" i="7" s="1"/>
  <c r="K67" i="6"/>
  <c r="D63" i="7" s="1"/>
  <c r="L67" i="6"/>
  <c r="E63" i="7" s="1"/>
  <c r="M67" i="6"/>
  <c r="F63" i="7" s="1"/>
  <c r="N67" i="6"/>
  <c r="G63" i="7" s="1"/>
  <c r="I68" i="6"/>
  <c r="B64" i="7" s="1"/>
  <c r="J68" i="6"/>
  <c r="C64" i="7" s="1"/>
  <c r="K68" i="6"/>
  <c r="D64" i="7" s="1"/>
  <c r="L68" i="6"/>
  <c r="E64" i="7" s="1"/>
  <c r="M68" i="6"/>
  <c r="F64" i="7" s="1"/>
  <c r="N68" i="6"/>
  <c r="G64" i="7" s="1"/>
  <c r="I69" i="6"/>
  <c r="B65" i="7" s="1"/>
  <c r="J69" i="6"/>
  <c r="C65" i="7" s="1"/>
  <c r="K69" i="6"/>
  <c r="D65" i="7" s="1"/>
  <c r="L69" i="6"/>
  <c r="E65" i="7" s="1"/>
  <c r="M69" i="6"/>
  <c r="F65" i="7" s="1"/>
  <c r="N69" i="6"/>
  <c r="G65" i="7" s="1"/>
  <c r="I70" i="6"/>
  <c r="B66" i="7" s="1"/>
  <c r="J70" i="6"/>
  <c r="C66" i="7" s="1"/>
  <c r="K70" i="6"/>
  <c r="D66" i="7" s="1"/>
  <c r="L70" i="6"/>
  <c r="E66" i="7" s="1"/>
  <c r="M70" i="6"/>
  <c r="F66" i="7" s="1"/>
  <c r="N70" i="6"/>
  <c r="G66" i="7" s="1"/>
  <c r="I71" i="6"/>
  <c r="B67" i="7" s="1"/>
  <c r="J71" i="6"/>
  <c r="C67" i="7" s="1"/>
  <c r="K71" i="6"/>
  <c r="D67" i="7" s="1"/>
  <c r="L71" i="6"/>
  <c r="E67" i="7" s="1"/>
  <c r="M71" i="6"/>
  <c r="F67" i="7" s="1"/>
  <c r="N71" i="6"/>
  <c r="G67" i="7" s="1"/>
  <c r="I72" i="6"/>
  <c r="B68" i="7" s="1"/>
  <c r="J72" i="6"/>
  <c r="C68" i="7" s="1"/>
  <c r="K72" i="6"/>
  <c r="D68" i="7" s="1"/>
  <c r="L72" i="6"/>
  <c r="E68" i="7" s="1"/>
  <c r="M72" i="6"/>
  <c r="F68" i="7" s="1"/>
  <c r="N72" i="6"/>
  <c r="G68" i="7" s="1"/>
  <c r="I73" i="6"/>
  <c r="B69" i="7" s="1"/>
  <c r="J73" i="6"/>
  <c r="C69" i="7" s="1"/>
  <c r="K73" i="6"/>
  <c r="D69" i="7" s="1"/>
  <c r="L73" i="6"/>
  <c r="E69" i="7" s="1"/>
  <c r="M73" i="6"/>
  <c r="F69" i="7" s="1"/>
  <c r="N73" i="6"/>
  <c r="G69" i="7" s="1"/>
  <c r="I74" i="6"/>
  <c r="B70" i="7" s="1"/>
  <c r="J74" i="6"/>
  <c r="C70" i="7" s="1"/>
  <c r="K74" i="6"/>
  <c r="D70" i="7" s="1"/>
  <c r="L74" i="6"/>
  <c r="E70" i="7" s="1"/>
  <c r="M74" i="6"/>
  <c r="F70" i="7" s="1"/>
  <c r="N74" i="6"/>
  <c r="G70" i="7" s="1"/>
  <c r="I75" i="6"/>
  <c r="B71" i="7" s="1"/>
  <c r="J75" i="6"/>
  <c r="C71" i="7" s="1"/>
  <c r="K75" i="6"/>
  <c r="D71" i="7" s="1"/>
  <c r="L75" i="6"/>
  <c r="E71" i="7" s="1"/>
  <c r="M75" i="6"/>
  <c r="F71" i="7" s="1"/>
  <c r="N75" i="6"/>
  <c r="G71" i="7" s="1"/>
  <c r="I76" i="6"/>
  <c r="B72" i="7" s="1"/>
  <c r="J76" i="6"/>
  <c r="C72" i="7" s="1"/>
  <c r="K76" i="6"/>
  <c r="D72" i="7" s="1"/>
  <c r="L76" i="6"/>
  <c r="E72" i="7" s="1"/>
  <c r="M76" i="6"/>
  <c r="F72" i="7" s="1"/>
  <c r="N76" i="6"/>
  <c r="G72" i="7" s="1"/>
  <c r="I77" i="6"/>
  <c r="B73" i="7" s="1"/>
  <c r="J77" i="6"/>
  <c r="C73" i="7" s="1"/>
  <c r="K77" i="6"/>
  <c r="D73" i="7" s="1"/>
  <c r="L77" i="6"/>
  <c r="E73" i="7" s="1"/>
  <c r="M77" i="6"/>
  <c r="F73" i="7" s="1"/>
  <c r="N77" i="6"/>
  <c r="G73" i="7" s="1"/>
  <c r="I78" i="6"/>
  <c r="B74" i="7" s="1"/>
  <c r="J78" i="6"/>
  <c r="C74" i="7" s="1"/>
  <c r="K78" i="6"/>
  <c r="D74" i="7" s="1"/>
  <c r="L78" i="6"/>
  <c r="E74" i="7" s="1"/>
  <c r="M78" i="6"/>
  <c r="F74" i="7" s="1"/>
  <c r="N78" i="6"/>
  <c r="G74" i="7" s="1"/>
  <c r="I79" i="6"/>
  <c r="B75" i="7" s="1"/>
  <c r="J79" i="6"/>
  <c r="C75" i="7" s="1"/>
  <c r="K79" i="6"/>
  <c r="D75" i="7" s="1"/>
  <c r="L79" i="6"/>
  <c r="E75" i="7" s="1"/>
  <c r="M79" i="6"/>
  <c r="F75" i="7" s="1"/>
  <c r="N79" i="6"/>
  <c r="G75" i="7" s="1"/>
  <c r="I80" i="6"/>
  <c r="B76" i="7" s="1"/>
  <c r="J80" i="6"/>
  <c r="C76" i="7" s="1"/>
  <c r="K80" i="6"/>
  <c r="D76" i="7" s="1"/>
  <c r="L80" i="6"/>
  <c r="E76" i="7" s="1"/>
  <c r="M80" i="6"/>
  <c r="F76" i="7" s="1"/>
  <c r="N80" i="6"/>
  <c r="G76" i="7" s="1"/>
  <c r="I81" i="6"/>
  <c r="B77" i="7" s="1"/>
  <c r="J81" i="6"/>
  <c r="C77" i="7" s="1"/>
  <c r="K81" i="6"/>
  <c r="D77" i="7" s="1"/>
  <c r="L81" i="6"/>
  <c r="E77" i="7" s="1"/>
  <c r="M81" i="6"/>
  <c r="F77" i="7" s="1"/>
  <c r="N81" i="6"/>
  <c r="G77" i="7" s="1"/>
  <c r="I82" i="6"/>
  <c r="B78" i="7" s="1"/>
  <c r="J82" i="6"/>
  <c r="C78" i="7" s="1"/>
  <c r="K82" i="6"/>
  <c r="D78" i="7" s="1"/>
  <c r="L82" i="6"/>
  <c r="E78" i="7" s="1"/>
  <c r="M82" i="6"/>
  <c r="F78" i="7" s="1"/>
  <c r="N82" i="6"/>
  <c r="G78" i="7" s="1"/>
  <c r="I83" i="6"/>
  <c r="J83" i="6"/>
  <c r="K83" i="6"/>
  <c r="L83" i="6"/>
  <c r="M83" i="6"/>
  <c r="N83" i="6"/>
  <c r="I84" i="6"/>
  <c r="B79" i="7" s="1"/>
  <c r="J84" i="6"/>
  <c r="C79" i="7" s="1"/>
  <c r="K84" i="6"/>
  <c r="D79" i="7" s="1"/>
  <c r="L84" i="6"/>
  <c r="E79" i="7" s="1"/>
  <c r="M84" i="6"/>
  <c r="F79" i="7" s="1"/>
  <c r="N84" i="6"/>
  <c r="G79" i="7" s="1"/>
  <c r="I85" i="6"/>
  <c r="B80" i="7" s="1"/>
  <c r="J85" i="6"/>
  <c r="C80" i="7" s="1"/>
  <c r="K85" i="6"/>
  <c r="D80" i="7" s="1"/>
  <c r="L85" i="6"/>
  <c r="E80" i="7" s="1"/>
  <c r="M85" i="6"/>
  <c r="F80" i="7" s="1"/>
  <c r="N85" i="6"/>
  <c r="G80" i="7" s="1"/>
  <c r="I86" i="6"/>
  <c r="B81" i="7" s="1"/>
  <c r="J86" i="6"/>
  <c r="C81" i="7" s="1"/>
  <c r="K86" i="6"/>
  <c r="D81" i="7" s="1"/>
  <c r="L86" i="6"/>
  <c r="E81" i="7" s="1"/>
  <c r="M86" i="6"/>
  <c r="F81" i="7" s="1"/>
  <c r="N86" i="6"/>
  <c r="G81" i="7" s="1"/>
  <c r="I87" i="6"/>
  <c r="B82" i="7" s="1"/>
  <c r="J87" i="6"/>
  <c r="C82" i="7" s="1"/>
  <c r="K87" i="6"/>
  <c r="D82" i="7" s="1"/>
  <c r="L87" i="6"/>
  <c r="E82" i="7" s="1"/>
  <c r="M87" i="6"/>
  <c r="F82" i="7" s="1"/>
  <c r="N87" i="6"/>
  <c r="G82" i="7" s="1"/>
  <c r="I88" i="6"/>
  <c r="B83" i="7" s="1"/>
  <c r="J88" i="6"/>
  <c r="C83" i="7" s="1"/>
  <c r="K88" i="6"/>
  <c r="D83" i="7" s="1"/>
  <c r="L88" i="6"/>
  <c r="E83" i="7" s="1"/>
  <c r="M88" i="6"/>
  <c r="F83" i="7" s="1"/>
  <c r="N88" i="6"/>
  <c r="G83" i="7" s="1"/>
  <c r="I89" i="6"/>
  <c r="B84" i="7" s="1"/>
  <c r="J89" i="6"/>
  <c r="C84" i="7" s="1"/>
  <c r="K89" i="6"/>
  <c r="D84" i="7" s="1"/>
  <c r="L89" i="6"/>
  <c r="E84" i="7" s="1"/>
  <c r="M89" i="6"/>
  <c r="F84" i="7" s="1"/>
  <c r="N89" i="6"/>
  <c r="G84" i="7" s="1"/>
  <c r="I90" i="6"/>
  <c r="B85" i="7" s="1"/>
  <c r="J90" i="6"/>
  <c r="C85" i="7" s="1"/>
  <c r="K90" i="6"/>
  <c r="D85" i="7" s="1"/>
  <c r="L90" i="6"/>
  <c r="E85" i="7" s="1"/>
  <c r="M90" i="6"/>
  <c r="F85" i="7" s="1"/>
  <c r="N90" i="6"/>
  <c r="G85" i="7" s="1"/>
  <c r="I91" i="6"/>
  <c r="B86" i="7" s="1"/>
  <c r="J91" i="6"/>
  <c r="C86" i="7" s="1"/>
  <c r="K91" i="6"/>
  <c r="D86" i="7" s="1"/>
  <c r="L91" i="6"/>
  <c r="E86" i="7" s="1"/>
  <c r="M91" i="6"/>
  <c r="F86" i="7" s="1"/>
  <c r="N91" i="6"/>
  <c r="G86" i="7" s="1"/>
  <c r="I92" i="6"/>
  <c r="B87" i="7" s="1"/>
  <c r="J92" i="6"/>
  <c r="C87" i="7" s="1"/>
  <c r="K92" i="6"/>
  <c r="D87" i="7" s="1"/>
  <c r="L92" i="6"/>
  <c r="E87" i="7" s="1"/>
  <c r="M92" i="6"/>
  <c r="F87" i="7" s="1"/>
  <c r="N92" i="6"/>
  <c r="G87" i="7" s="1"/>
  <c r="I93" i="6"/>
  <c r="B88" i="7" s="1"/>
  <c r="J93" i="6"/>
  <c r="C88" i="7" s="1"/>
  <c r="K93" i="6"/>
  <c r="D88" i="7" s="1"/>
  <c r="L93" i="6"/>
  <c r="E88" i="7" s="1"/>
  <c r="M93" i="6"/>
  <c r="F88" i="7" s="1"/>
  <c r="N93" i="6"/>
  <c r="G88" i="7" s="1"/>
  <c r="I94" i="6"/>
  <c r="B89" i="7" s="1"/>
  <c r="J94" i="6"/>
  <c r="C89" i="7" s="1"/>
  <c r="K94" i="6"/>
  <c r="D89" i="7" s="1"/>
  <c r="L94" i="6"/>
  <c r="E89" i="7" s="1"/>
  <c r="M94" i="6"/>
  <c r="F89" i="7" s="1"/>
  <c r="N94" i="6"/>
  <c r="G89" i="7" s="1"/>
  <c r="I95" i="6"/>
  <c r="B90" i="7" s="1"/>
  <c r="J95" i="6"/>
  <c r="C90" i="7" s="1"/>
  <c r="K95" i="6"/>
  <c r="D90" i="7" s="1"/>
  <c r="L95" i="6"/>
  <c r="E90" i="7" s="1"/>
  <c r="M95" i="6"/>
  <c r="F90" i="7" s="1"/>
  <c r="N95" i="6"/>
  <c r="G90" i="7" s="1"/>
  <c r="I96" i="6"/>
  <c r="B91" i="7" s="1"/>
  <c r="J96" i="6"/>
  <c r="C91" i="7" s="1"/>
  <c r="K96" i="6"/>
  <c r="D91" i="7" s="1"/>
  <c r="L96" i="6"/>
  <c r="E91" i="7" s="1"/>
  <c r="M96" i="6"/>
  <c r="F91" i="7" s="1"/>
  <c r="N96" i="6"/>
  <c r="G91" i="7" s="1"/>
  <c r="I97" i="6"/>
  <c r="B92" i="7" s="1"/>
  <c r="J97" i="6"/>
  <c r="C92" i="7" s="1"/>
  <c r="K97" i="6"/>
  <c r="D92" i="7" s="1"/>
  <c r="L97" i="6"/>
  <c r="E92" i="7" s="1"/>
  <c r="M97" i="6"/>
  <c r="F92" i="7" s="1"/>
  <c r="N97" i="6"/>
  <c r="G92" i="7" s="1"/>
  <c r="I98" i="6"/>
  <c r="B93" i="7" s="1"/>
  <c r="J98" i="6"/>
  <c r="C93" i="7" s="1"/>
  <c r="K98" i="6"/>
  <c r="D93" i="7" s="1"/>
  <c r="L98" i="6"/>
  <c r="E93" i="7" s="1"/>
  <c r="M98" i="6"/>
  <c r="F93" i="7" s="1"/>
  <c r="N98" i="6"/>
  <c r="G93" i="7" s="1"/>
  <c r="I99" i="6"/>
  <c r="B94" i="7" s="1"/>
  <c r="J99" i="6"/>
  <c r="C94" i="7" s="1"/>
  <c r="K99" i="6"/>
  <c r="D94" i="7" s="1"/>
  <c r="L99" i="6"/>
  <c r="E94" i="7" s="1"/>
  <c r="M99" i="6"/>
  <c r="F94" i="7" s="1"/>
  <c r="N99" i="6"/>
  <c r="G94" i="7" s="1"/>
  <c r="I100" i="6"/>
  <c r="B95" i="7" s="1"/>
  <c r="J100" i="6"/>
  <c r="C95" i="7" s="1"/>
  <c r="K100" i="6"/>
  <c r="D95" i="7" s="1"/>
  <c r="L100" i="6"/>
  <c r="E95" i="7" s="1"/>
  <c r="M100" i="6"/>
  <c r="F95" i="7" s="1"/>
  <c r="N100" i="6"/>
  <c r="G95" i="7" s="1"/>
  <c r="I101" i="6"/>
  <c r="B96" i="7" s="1"/>
  <c r="J101" i="6"/>
  <c r="C96" i="7" s="1"/>
  <c r="K101" i="6"/>
  <c r="D96" i="7" s="1"/>
  <c r="L101" i="6"/>
  <c r="E96" i="7" s="1"/>
  <c r="M101" i="6"/>
  <c r="F96" i="7" s="1"/>
  <c r="N101" i="6"/>
  <c r="G96" i="7" s="1"/>
  <c r="I102" i="6"/>
  <c r="B97" i="7" s="1"/>
  <c r="J102" i="6"/>
  <c r="C97" i="7" s="1"/>
  <c r="K102" i="6"/>
  <c r="D97" i="7" s="1"/>
  <c r="L102" i="6"/>
  <c r="E97" i="7" s="1"/>
  <c r="M102" i="6"/>
  <c r="F97" i="7" s="1"/>
  <c r="N102" i="6"/>
  <c r="G97" i="7" s="1"/>
  <c r="I103" i="6"/>
  <c r="B98" i="7" s="1"/>
  <c r="J103" i="6"/>
  <c r="C98" i="7" s="1"/>
  <c r="K103" i="6"/>
  <c r="D98" i="7" s="1"/>
  <c r="L103" i="6"/>
  <c r="E98" i="7" s="1"/>
  <c r="M103" i="6"/>
  <c r="F98" i="7" s="1"/>
  <c r="N103" i="6"/>
  <c r="G98" i="7" s="1"/>
  <c r="I104" i="6"/>
  <c r="B99" i="7" s="1"/>
  <c r="J104" i="6"/>
  <c r="C99" i="7" s="1"/>
  <c r="K104" i="6"/>
  <c r="D99" i="7" s="1"/>
  <c r="L104" i="6"/>
  <c r="E99" i="7" s="1"/>
  <c r="M104" i="6"/>
  <c r="F99" i="7" s="1"/>
  <c r="N104" i="6"/>
  <c r="G99" i="7" s="1"/>
  <c r="I105" i="6"/>
  <c r="B100" i="7" s="1"/>
  <c r="J105" i="6"/>
  <c r="C100" i="7" s="1"/>
  <c r="K105" i="6"/>
  <c r="D100" i="7" s="1"/>
  <c r="L105" i="6"/>
  <c r="E100" i="7" s="1"/>
  <c r="M105" i="6"/>
  <c r="F100" i="7" s="1"/>
  <c r="N105" i="6"/>
  <c r="G100" i="7" s="1"/>
  <c r="I106" i="6"/>
  <c r="B101" i="7" s="1"/>
  <c r="J106" i="6"/>
  <c r="C101" i="7" s="1"/>
  <c r="K106" i="6"/>
  <c r="D101" i="7" s="1"/>
  <c r="L106" i="6"/>
  <c r="E101" i="7" s="1"/>
  <c r="M106" i="6"/>
  <c r="F101" i="7" s="1"/>
  <c r="N106" i="6"/>
  <c r="G101" i="7" s="1"/>
  <c r="I107" i="6"/>
  <c r="B102" i="7" s="1"/>
  <c r="J107" i="6"/>
  <c r="C102" i="7" s="1"/>
  <c r="K107" i="6"/>
  <c r="D102" i="7" s="1"/>
  <c r="L107" i="6"/>
  <c r="E102" i="7" s="1"/>
  <c r="M107" i="6"/>
  <c r="F102" i="7" s="1"/>
  <c r="N107" i="6"/>
  <c r="G102" i="7" s="1"/>
  <c r="I108" i="6"/>
  <c r="B103" i="7" s="1"/>
  <c r="J108" i="6"/>
  <c r="C103" i="7" s="1"/>
  <c r="K108" i="6"/>
  <c r="D103" i="7" s="1"/>
  <c r="L108" i="6"/>
  <c r="E103" i="7" s="1"/>
  <c r="M108" i="6"/>
  <c r="F103" i="7" s="1"/>
  <c r="N108" i="6"/>
  <c r="G103" i="7" s="1"/>
  <c r="I109" i="6"/>
  <c r="B104" i="7" s="1"/>
  <c r="J109" i="6"/>
  <c r="C104" i="7" s="1"/>
  <c r="K109" i="6"/>
  <c r="D104" i="7" s="1"/>
  <c r="L109" i="6"/>
  <c r="E104" i="7" s="1"/>
  <c r="M109" i="6"/>
  <c r="F104" i="7" s="1"/>
  <c r="N109" i="6"/>
  <c r="G104" i="7" s="1"/>
  <c r="I110" i="6"/>
  <c r="B105" i="7" s="1"/>
  <c r="J110" i="6"/>
  <c r="C105" i="7" s="1"/>
  <c r="K110" i="6"/>
  <c r="D105" i="7" s="1"/>
  <c r="L110" i="6"/>
  <c r="E105" i="7" s="1"/>
  <c r="M110" i="6"/>
  <c r="F105" i="7" s="1"/>
  <c r="N110" i="6"/>
  <c r="G105" i="7" s="1"/>
  <c r="I111" i="6"/>
  <c r="B106" i="7" s="1"/>
  <c r="J111" i="6"/>
  <c r="C106" i="7" s="1"/>
  <c r="K111" i="6"/>
  <c r="D106" i="7" s="1"/>
  <c r="L111" i="6"/>
  <c r="E106" i="7" s="1"/>
  <c r="M111" i="6"/>
  <c r="F106" i="7" s="1"/>
  <c r="N111" i="6"/>
  <c r="G106" i="7" s="1"/>
  <c r="I112" i="6"/>
  <c r="J112" i="6"/>
  <c r="K112" i="6"/>
  <c r="L112" i="6"/>
  <c r="M112" i="6"/>
  <c r="N112" i="6"/>
  <c r="I113" i="6"/>
  <c r="B107" i="7" s="1"/>
  <c r="J113" i="6"/>
  <c r="C107" i="7" s="1"/>
  <c r="K113" i="6"/>
  <c r="D107" i="7" s="1"/>
  <c r="L113" i="6"/>
  <c r="E107" i="7" s="1"/>
  <c r="M113" i="6"/>
  <c r="F107" i="7" s="1"/>
  <c r="N113" i="6"/>
  <c r="G107" i="7" s="1"/>
  <c r="I114" i="6"/>
  <c r="B108" i="7" s="1"/>
  <c r="J114" i="6"/>
  <c r="C108" i="7" s="1"/>
  <c r="K114" i="6"/>
  <c r="D108" i="7" s="1"/>
  <c r="L114" i="6"/>
  <c r="E108" i="7" s="1"/>
  <c r="M114" i="6"/>
  <c r="F108" i="7" s="1"/>
  <c r="N114" i="6"/>
  <c r="G108" i="7" s="1"/>
  <c r="I115" i="6"/>
  <c r="B109" i="7" s="1"/>
  <c r="J115" i="6"/>
  <c r="C109" i="7" s="1"/>
  <c r="K115" i="6"/>
  <c r="D109" i="7" s="1"/>
  <c r="L115" i="6"/>
  <c r="E109" i="7" s="1"/>
  <c r="M115" i="6"/>
  <c r="F109" i="7" s="1"/>
  <c r="N115" i="6"/>
  <c r="G109" i="7" s="1"/>
  <c r="I116" i="6"/>
  <c r="B110" i="7" s="1"/>
  <c r="J116" i="6"/>
  <c r="C110" i="7" s="1"/>
  <c r="K116" i="6"/>
  <c r="D110" i="7" s="1"/>
  <c r="L116" i="6"/>
  <c r="E110" i="7" s="1"/>
  <c r="M116" i="6"/>
  <c r="F110" i="7" s="1"/>
  <c r="N116" i="6"/>
  <c r="G110" i="7" s="1"/>
  <c r="I117" i="6"/>
  <c r="B111" i="7" s="1"/>
  <c r="J117" i="6"/>
  <c r="C111" i="7" s="1"/>
  <c r="K117" i="6"/>
  <c r="D111" i="7" s="1"/>
  <c r="L117" i="6"/>
  <c r="E111" i="7" s="1"/>
  <c r="M117" i="6"/>
  <c r="F111" i="7" s="1"/>
  <c r="N117" i="6"/>
  <c r="G111" i="7" s="1"/>
  <c r="I118" i="6"/>
  <c r="B112" i="7" s="1"/>
  <c r="J118" i="6"/>
  <c r="C112" i="7" s="1"/>
  <c r="K118" i="6"/>
  <c r="D112" i="7" s="1"/>
  <c r="L118" i="6"/>
  <c r="E112" i="7" s="1"/>
  <c r="M118" i="6"/>
  <c r="F112" i="7" s="1"/>
  <c r="N118" i="6"/>
  <c r="G112" i="7" s="1"/>
  <c r="I119" i="6"/>
  <c r="B113" i="7" s="1"/>
  <c r="J119" i="6"/>
  <c r="C113" i="7" s="1"/>
  <c r="K119" i="6"/>
  <c r="D113" i="7" s="1"/>
  <c r="L119" i="6"/>
  <c r="E113" i="7" s="1"/>
  <c r="M119" i="6"/>
  <c r="F113" i="7" s="1"/>
  <c r="N119" i="6"/>
  <c r="G113" i="7" s="1"/>
  <c r="I120" i="6"/>
  <c r="B114" i="7" s="1"/>
  <c r="J120" i="6"/>
  <c r="C114" i="7" s="1"/>
  <c r="K120" i="6"/>
  <c r="D114" i="7" s="1"/>
  <c r="L120" i="6"/>
  <c r="E114" i="7" s="1"/>
  <c r="M120" i="6"/>
  <c r="F114" i="7" s="1"/>
  <c r="N120" i="6"/>
  <c r="G114" i="7" s="1"/>
  <c r="I121" i="6"/>
  <c r="B115" i="7" s="1"/>
  <c r="J121" i="6"/>
  <c r="C115" i="7" s="1"/>
  <c r="K121" i="6"/>
  <c r="D115" i="7" s="1"/>
  <c r="L121" i="6"/>
  <c r="E115" i="7" s="1"/>
  <c r="M121" i="6"/>
  <c r="F115" i="7" s="1"/>
  <c r="N121" i="6"/>
  <c r="G115" i="7" s="1"/>
  <c r="I122" i="6"/>
  <c r="B116" i="7" s="1"/>
  <c r="J122" i="6"/>
  <c r="C116" i="7" s="1"/>
  <c r="K122" i="6"/>
  <c r="D116" i="7" s="1"/>
  <c r="L122" i="6"/>
  <c r="E116" i="7" s="1"/>
  <c r="M122" i="6"/>
  <c r="F116" i="7" s="1"/>
  <c r="N122" i="6"/>
  <c r="G116" i="7" s="1"/>
  <c r="I123" i="6"/>
  <c r="B117" i="7" s="1"/>
  <c r="J123" i="6"/>
  <c r="C117" i="7" s="1"/>
  <c r="K123" i="6"/>
  <c r="D117" i="7" s="1"/>
  <c r="L123" i="6"/>
  <c r="E117" i="7" s="1"/>
  <c r="M123" i="6"/>
  <c r="F117" i="7" s="1"/>
  <c r="N123" i="6"/>
  <c r="G117" i="7" s="1"/>
  <c r="I124" i="6"/>
  <c r="B118" i="7" s="1"/>
  <c r="J124" i="6"/>
  <c r="C118" i="7" s="1"/>
  <c r="K124" i="6"/>
  <c r="D118" i="7" s="1"/>
  <c r="L124" i="6"/>
  <c r="E118" i="7" s="1"/>
  <c r="M124" i="6"/>
  <c r="F118" i="7" s="1"/>
  <c r="N124" i="6"/>
  <c r="G118" i="7" s="1"/>
  <c r="I125" i="6"/>
  <c r="B119" i="7" s="1"/>
  <c r="J125" i="6"/>
  <c r="C119" i="7" s="1"/>
  <c r="K125" i="6"/>
  <c r="D119" i="7" s="1"/>
  <c r="L125" i="6"/>
  <c r="E119" i="7" s="1"/>
  <c r="M125" i="6"/>
  <c r="F119" i="7" s="1"/>
  <c r="N125" i="6"/>
  <c r="G119" i="7" s="1"/>
  <c r="I126" i="6"/>
  <c r="B120" i="7" s="1"/>
  <c r="J126" i="6"/>
  <c r="C120" i="7" s="1"/>
  <c r="K126" i="6"/>
  <c r="D120" i="7" s="1"/>
  <c r="L126" i="6"/>
  <c r="E120" i="7" s="1"/>
  <c r="M126" i="6"/>
  <c r="F120" i="7" s="1"/>
  <c r="N126" i="6"/>
  <c r="G120" i="7" s="1"/>
  <c r="I127" i="6"/>
  <c r="B121" i="7" s="1"/>
  <c r="J127" i="6"/>
  <c r="C121" i="7" s="1"/>
  <c r="K127" i="6"/>
  <c r="D121" i="7" s="1"/>
  <c r="L127" i="6"/>
  <c r="E121" i="7" s="1"/>
  <c r="M127" i="6"/>
  <c r="F121" i="7" s="1"/>
  <c r="N127" i="6"/>
  <c r="G121" i="7" s="1"/>
  <c r="I128" i="6"/>
  <c r="B122" i="7" s="1"/>
  <c r="J128" i="6"/>
  <c r="C122" i="7" s="1"/>
  <c r="K128" i="6"/>
  <c r="D122" i="7" s="1"/>
  <c r="L128" i="6"/>
  <c r="E122" i="7" s="1"/>
  <c r="M128" i="6"/>
  <c r="F122" i="7" s="1"/>
  <c r="N128" i="6"/>
  <c r="G122" i="7" s="1"/>
  <c r="I129" i="6"/>
  <c r="B123" i="7" s="1"/>
  <c r="J129" i="6"/>
  <c r="C123" i="7" s="1"/>
  <c r="K129" i="6"/>
  <c r="D123" i="7" s="1"/>
  <c r="L129" i="6"/>
  <c r="E123" i="7" s="1"/>
  <c r="M129" i="6"/>
  <c r="F123" i="7" s="1"/>
  <c r="N129" i="6"/>
  <c r="G123" i="7" s="1"/>
  <c r="I130" i="6"/>
  <c r="B124" i="7" s="1"/>
  <c r="J130" i="6"/>
  <c r="C124" i="7" s="1"/>
  <c r="K130" i="6"/>
  <c r="D124" i="7" s="1"/>
  <c r="L130" i="6"/>
  <c r="E124" i="7" s="1"/>
  <c r="M130" i="6"/>
  <c r="F124" i="7" s="1"/>
  <c r="N130" i="6"/>
  <c r="G124" i="7" s="1"/>
  <c r="I131" i="6"/>
  <c r="B125" i="7" s="1"/>
  <c r="J131" i="6"/>
  <c r="C125" i="7" s="1"/>
  <c r="K131" i="6"/>
  <c r="D125" i="7" s="1"/>
  <c r="L131" i="6"/>
  <c r="E125" i="7" s="1"/>
  <c r="M131" i="6"/>
  <c r="F125" i="7" s="1"/>
  <c r="N131" i="6"/>
  <c r="G125" i="7" s="1"/>
  <c r="I132" i="6"/>
  <c r="B126" i="7" s="1"/>
  <c r="J132" i="6"/>
  <c r="C126" i="7" s="1"/>
  <c r="K132" i="6"/>
  <c r="D126" i="7" s="1"/>
  <c r="L132" i="6"/>
  <c r="E126" i="7" s="1"/>
  <c r="M132" i="6"/>
  <c r="F126" i="7" s="1"/>
  <c r="N132" i="6"/>
  <c r="G126" i="7" s="1"/>
  <c r="I133" i="6"/>
  <c r="B127" i="7" s="1"/>
  <c r="J133" i="6"/>
  <c r="C127" i="7" s="1"/>
  <c r="K133" i="6"/>
  <c r="D127" i="7" s="1"/>
  <c r="L133" i="6"/>
  <c r="E127" i="7" s="1"/>
  <c r="M133" i="6"/>
  <c r="F127" i="7" s="1"/>
  <c r="N133" i="6"/>
  <c r="G127" i="7" s="1"/>
  <c r="I134" i="6"/>
  <c r="B128" i="7" s="1"/>
  <c r="J134" i="6"/>
  <c r="C128" i="7" s="1"/>
  <c r="K134" i="6"/>
  <c r="D128" i="7" s="1"/>
  <c r="L134" i="6"/>
  <c r="E128" i="7" s="1"/>
  <c r="M134" i="6"/>
  <c r="F128" i="7" s="1"/>
  <c r="N134" i="6"/>
  <c r="G128" i="7" s="1"/>
  <c r="I135" i="6"/>
  <c r="B129" i="7" s="1"/>
  <c r="J135" i="6"/>
  <c r="C129" i="7" s="1"/>
  <c r="K135" i="6"/>
  <c r="D129" i="7" s="1"/>
  <c r="L135" i="6"/>
  <c r="E129" i="7" s="1"/>
  <c r="M135" i="6"/>
  <c r="F129" i="7" s="1"/>
  <c r="N135" i="6"/>
  <c r="G129" i="7" s="1"/>
  <c r="I136" i="6"/>
  <c r="B130" i="7" s="1"/>
  <c r="J136" i="6"/>
  <c r="C130" i="7" s="1"/>
  <c r="K136" i="6"/>
  <c r="D130" i="7" s="1"/>
  <c r="L136" i="6"/>
  <c r="E130" i="7" s="1"/>
  <c r="M136" i="6"/>
  <c r="F130" i="7" s="1"/>
  <c r="N136" i="6"/>
  <c r="G130" i="7" s="1"/>
  <c r="I137" i="6"/>
  <c r="B131" i="7" s="1"/>
  <c r="J137" i="6"/>
  <c r="C131" i="7" s="1"/>
  <c r="K137" i="6"/>
  <c r="D131" i="7" s="1"/>
  <c r="L137" i="6"/>
  <c r="E131" i="7" s="1"/>
  <c r="M137" i="6"/>
  <c r="F131" i="7" s="1"/>
  <c r="N137" i="6"/>
  <c r="G131" i="7" s="1"/>
  <c r="I138" i="6"/>
  <c r="B132" i="7" s="1"/>
  <c r="J138" i="6"/>
  <c r="C132" i="7" s="1"/>
  <c r="K138" i="6"/>
  <c r="D132" i="7" s="1"/>
  <c r="L138" i="6"/>
  <c r="E132" i="7" s="1"/>
  <c r="M138" i="6"/>
  <c r="F132" i="7" s="1"/>
  <c r="N138" i="6"/>
  <c r="G132" i="7" s="1"/>
  <c r="I139" i="6"/>
  <c r="B133" i="7" s="1"/>
  <c r="J139" i="6"/>
  <c r="C133" i="7" s="1"/>
  <c r="K139" i="6"/>
  <c r="D133" i="7" s="1"/>
  <c r="L139" i="6"/>
  <c r="E133" i="7" s="1"/>
  <c r="M139" i="6"/>
  <c r="F133" i="7" s="1"/>
  <c r="N139" i="6"/>
  <c r="G133" i="7" s="1"/>
  <c r="I140" i="6"/>
  <c r="B134" i="7" s="1"/>
  <c r="J140" i="6"/>
  <c r="C134" i="7" s="1"/>
  <c r="K140" i="6"/>
  <c r="D134" i="7" s="1"/>
  <c r="L140" i="6"/>
  <c r="E134" i="7" s="1"/>
  <c r="M140" i="6"/>
  <c r="F134" i="7" s="1"/>
  <c r="N140" i="6"/>
  <c r="G134" i="7" s="1"/>
  <c r="I141" i="6"/>
  <c r="B135" i="7" s="1"/>
  <c r="J141" i="6"/>
  <c r="C135" i="7" s="1"/>
  <c r="K141" i="6"/>
  <c r="D135" i="7" s="1"/>
  <c r="L141" i="6"/>
  <c r="E135" i="7" s="1"/>
  <c r="M141" i="6"/>
  <c r="F135" i="7" s="1"/>
  <c r="N141" i="6"/>
  <c r="G135" i="7" s="1"/>
  <c r="I142" i="6"/>
  <c r="B136" i="7" s="1"/>
  <c r="J142" i="6"/>
  <c r="C136" i="7" s="1"/>
  <c r="K142" i="6"/>
  <c r="D136" i="7" s="1"/>
  <c r="L142" i="6"/>
  <c r="E136" i="7" s="1"/>
  <c r="M142" i="6"/>
  <c r="F136" i="7" s="1"/>
  <c r="N142" i="6"/>
  <c r="G136" i="7" s="1"/>
  <c r="I143" i="6"/>
  <c r="B137" i="7" s="1"/>
  <c r="J143" i="6"/>
  <c r="C137" i="7" s="1"/>
  <c r="K143" i="6"/>
  <c r="D137" i="7" s="1"/>
  <c r="L143" i="6"/>
  <c r="E137" i="7" s="1"/>
  <c r="M143" i="6"/>
  <c r="F137" i="7" s="1"/>
  <c r="N143" i="6"/>
  <c r="G137" i="7" s="1"/>
  <c r="I144" i="6"/>
  <c r="B138" i="7" s="1"/>
  <c r="J144" i="6"/>
  <c r="C138" i="7" s="1"/>
  <c r="K144" i="6"/>
  <c r="D138" i="7" s="1"/>
  <c r="L144" i="6"/>
  <c r="E138" i="7" s="1"/>
  <c r="M144" i="6"/>
  <c r="F138" i="7" s="1"/>
  <c r="N144" i="6"/>
  <c r="G138" i="7" s="1"/>
  <c r="I145" i="6"/>
  <c r="B139" i="7" s="1"/>
  <c r="J145" i="6"/>
  <c r="C139" i="7" s="1"/>
  <c r="K145" i="6"/>
  <c r="D139" i="7" s="1"/>
  <c r="L145" i="6"/>
  <c r="E139" i="7" s="1"/>
  <c r="M145" i="6"/>
  <c r="F139" i="7" s="1"/>
  <c r="N145" i="6"/>
  <c r="G139" i="7" s="1"/>
  <c r="I146" i="6"/>
  <c r="B140" i="7" s="1"/>
  <c r="J146" i="6"/>
  <c r="C140" i="7" s="1"/>
  <c r="K146" i="6"/>
  <c r="D140" i="7" s="1"/>
  <c r="L146" i="6"/>
  <c r="E140" i="7" s="1"/>
  <c r="M146" i="6"/>
  <c r="F140" i="7" s="1"/>
  <c r="N146" i="6"/>
  <c r="G140" i="7" s="1"/>
  <c r="I147" i="6"/>
  <c r="B141" i="7" s="1"/>
  <c r="J147" i="6"/>
  <c r="C141" i="7" s="1"/>
  <c r="K147" i="6"/>
  <c r="D141" i="7" s="1"/>
  <c r="L147" i="6"/>
  <c r="E141" i="7" s="1"/>
  <c r="M147" i="6"/>
  <c r="F141" i="7" s="1"/>
  <c r="N147" i="6"/>
  <c r="G141" i="7" s="1"/>
  <c r="I148" i="6"/>
  <c r="B142" i="7" s="1"/>
  <c r="J148" i="6"/>
  <c r="C142" i="7" s="1"/>
  <c r="K148" i="6"/>
  <c r="D142" i="7" s="1"/>
  <c r="L148" i="6"/>
  <c r="E142" i="7" s="1"/>
  <c r="M148" i="6"/>
  <c r="F142" i="7" s="1"/>
  <c r="N148" i="6"/>
  <c r="G142" i="7" s="1"/>
  <c r="I149" i="6"/>
  <c r="B143" i="7" s="1"/>
  <c r="J149" i="6"/>
  <c r="C143" i="7" s="1"/>
  <c r="K149" i="6"/>
  <c r="D143" i="7" s="1"/>
  <c r="L149" i="6"/>
  <c r="E143" i="7" s="1"/>
  <c r="M149" i="6"/>
  <c r="F143" i="7" s="1"/>
  <c r="N149" i="6"/>
  <c r="G143" i="7" s="1"/>
  <c r="I150" i="6"/>
  <c r="B144" i="7" s="1"/>
  <c r="J150" i="6"/>
  <c r="C144" i="7" s="1"/>
  <c r="K150" i="6"/>
  <c r="D144" i="7" s="1"/>
  <c r="L150" i="6"/>
  <c r="E144" i="7" s="1"/>
  <c r="M150" i="6"/>
  <c r="F144" i="7" s="1"/>
  <c r="N150" i="6"/>
  <c r="G144" i="7" s="1"/>
  <c r="I151" i="6"/>
  <c r="B145" i="7" s="1"/>
  <c r="J151" i="6"/>
  <c r="C145" i="7" s="1"/>
  <c r="K151" i="6"/>
  <c r="D145" i="7" s="1"/>
  <c r="L151" i="6"/>
  <c r="E145" i="7" s="1"/>
  <c r="M151" i="6"/>
  <c r="F145" i="7" s="1"/>
  <c r="N151" i="6"/>
  <c r="G145" i="7" s="1"/>
  <c r="I152" i="6"/>
  <c r="B146" i="7" s="1"/>
  <c r="J152" i="6"/>
  <c r="C146" i="7" s="1"/>
  <c r="K152" i="6"/>
  <c r="D146" i="7" s="1"/>
  <c r="L152" i="6"/>
  <c r="E146" i="7" s="1"/>
  <c r="M152" i="6"/>
  <c r="F146" i="7" s="1"/>
  <c r="N152" i="6"/>
  <c r="G146" i="7" s="1"/>
  <c r="I153" i="6"/>
  <c r="J153" i="6"/>
  <c r="K153" i="6"/>
  <c r="L153" i="6"/>
  <c r="M153" i="6"/>
  <c r="N153" i="6"/>
  <c r="I154" i="6"/>
  <c r="B147" i="7" s="1"/>
  <c r="J154" i="6"/>
  <c r="C147" i="7" s="1"/>
  <c r="K154" i="6"/>
  <c r="D147" i="7" s="1"/>
  <c r="L154" i="6"/>
  <c r="E147" i="7" s="1"/>
  <c r="M154" i="6"/>
  <c r="F147" i="7" s="1"/>
  <c r="N154" i="6"/>
  <c r="G147" i="7" s="1"/>
  <c r="I155" i="6"/>
  <c r="B148" i="7" s="1"/>
  <c r="J155" i="6"/>
  <c r="C148" i="7" s="1"/>
  <c r="K155" i="6"/>
  <c r="D148" i="7" s="1"/>
  <c r="L155" i="6"/>
  <c r="E148" i="7" s="1"/>
  <c r="M155" i="6"/>
  <c r="F148" i="7" s="1"/>
  <c r="N155" i="6"/>
  <c r="G148" i="7" s="1"/>
  <c r="I156" i="6"/>
  <c r="B149" i="7" s="1"/>
  <c r="J156" i="6"/>
  <c r="C149" i="7" s="1"/>
  <c r="K156" i="6"/>
  <c r="D149" i="7" s="1"/>
  <c r="L156" i="6"/>
  <c r="E149" i="7" s="1"/>
  <c r="M156" i="6"/>
  <c r="F149" i="7" s="1"/>
  <c r="N156" i="6"/>
  <c r="G149" i="7" s="1"/>
  <c r="I157" i="6"/>
  <c r="B150" i="7" s="1"/>
  <c r="J157" i="6"/>
  <c r="C150" i="7" s="1"/>
  <c r="K157" i="6"/>
  <c r="D150" i="7" s="1"/>
  <c r="L157" i="6"/>
  <c r="E150" i="7" s="1"/>
  <c r="M157" i="6"/>
  <c r="F150" i="7" s="1"/>
  <c r="N157" i="6"/>
  <c r="G150" i="7" s="1"/>
  <c r="I158" i="6"/>
  <c r="B151" i="7" s="1"/>
  <c r="J158" i="6"/>
  <c r="C151" i="7" s="1"/>
  <c r="K158" i="6"/>
  <c r="D151" i="7" s="1"/>
  <c r="L158" i="6"/>
  <c r="E151" i="7" s="1"/>
  <c r="M158" i="6"/>
  <c r="F151" i="7" s="1"/>
  <c r="N158" i="6"/>
  <c r="G151" i="7" s="1"/>
  <c r="I159" i="6"/>
  <c r="B152" i="7" s="1"/>
  <c r="J159" i="6"/>
  <c r="C152" i="7" s="1"/>
  <c r="K159" i="6"/>
  <c r="D152" i="7" s="1"/>
  <c r="L159" i="6"/>
  <c r="E152" i="7" s="1"/>
  <c r="M159" i="6"/>
  <c r="F152" i="7" s="1"/>
  <c r="N159" i="6"/>
  <c r="G152" i="7" s="1"/>
  <c r="I160" i="6"/>
  <c r="B153" i="7" s="1"/>
  <c r="J160" i="6"/>
  <c r="C153" i="7" s="1"/>
  <c r="K160" i="6"/>
  <c r="D153" i="7" s="1"/>
  <c r="L160" i="6"/>
  <c r="E153" i="7" s="1"/>
  <c r="M160" i="6"/>
  <c r="F153" i="7" s="1"/>
  <c r="N160" i="6"/>
  <c r="G153" i="7" s="1"/>
  <c r="I161" i="6"/>
  <c r="B154" i="7" s="1"/>
  <c r="J161" i="6"/>
  <c r="C154" i="7" s="1"/>
  <c r="K161" i="6"/>
  <c r="D154" i="7" s="1"/>
  <c r="L161" i="6"/>
  <c r="E154" i="7" s="1"/>
  <c r="M161" i="6"/>
  <c r="F154" i="7" s="1"/>
  <c r="N161" i="6"/>
  <c r="G154" i="7" s="1"/>
  <c r="I162" i="6"/>
  <c r="B155" i="7" s="1"/>
  <c r="J162" i="6"/>
  <c r="C155" i="7" s="1"/>
  <c r="K162" i="6"/>
  <c r="D155" i="7" s="1"/>
  <c r="L162" i="6"/>
  <c r="E155" i="7" s="1"/>
  <c r="M162" i="6"/>
  <c r="F155" i="7" s="1"/>
  <c r="N162" i="6"/>
  <c r="G155" i="7" s="1"/>
  <c r="I163" i="6"/>
  <c r="B156" i="7" s="1"/>
  <c r="J163" i="6"/>
  <c r="C156" i="7" s="1"/>
  <c r="K163" i="6"/>
  <c r="D156" i="7" s="1"/>
  <c r="L163" i="6"/>
  <c r="E156" i="7" s="1"/>
  <c r="M163" i="6"/>
  <c r="F156" i="7" s="1"/>
  <c r="N163" i="6"/>
  <c r="G156" i="7" s="1"/>
  <c r="I164" i="6"/>
  <c r="B157" i="7" s="1"/>
  <c r="J164" i="6"/>
  <c r="C157" i="7" s="1"/>
  <c r="K164" i="6"/>
  <c r="D157" i="7" s="1"/>
  <c r="L164" i="6"/>
  <c r="E157" i="7" s="1"/>
  <c r="M164" i="6"/>
  <c r="F157" i="7" s="1"/>
  <c r="N164" i="6"/>
  <c r="G157" i="7" s="1"/>
  <c r="I165" i="6"/>
  <c r="B158" i="7" s="1"/>
  <c r="J165" i="6"/>
  <c r="C158" i="7" s="1"/>
  <c r="K165" i="6"/>
  <c r="D158" i="7" s="1"/>
  <c r="L165" i="6"/>
  <c r="E158" i="7" s="1"/>
  <c r="M165" i="6"/>
  <c r="F158" i="7" s="1"/>
  <c r="N165" i="6"/>
  <c r="G158" i="7" s="1"/>
  <c r="I166" i="6"/>
  <c r="B159" i="7" s="1"/>
  <c r="J166" i="6"/>
  <c r="C159" i="7" s="1"/>
  <c r="K166" i="6"/>
  <c r="D159" i="7" s="1"/>
  <c r="L166" i="6"/>
  <c r="E159" i="7" s="1"/>
  <c r="M166" i="6"/>
  <c r="F159" i="7" s="1"/>
  <c r="N166" i="6"/>
  <c r="G159" i="7" s="1"/>
  <c r="I167" i="6"/>
  <c r="B160" i="7" s="1"/>
  <c r="J167" i="6"/>
  <c r="C160" i="7" s="1"/>
  <c r="K167" i="6"/>
  <c r="D160" i="7" s="1"/>
  <c r="L167" i="6"/>
  <c r="E160" i="7" s="1"/>
  <c r="M167" i="6"/>
  <c r="F160" i="7" s="1"/>
  <c r="N167" i="6"/>
  <c r="G160" i="7" s="1"/>
  <c r="I168" i="6"/>
  <c r="B161" i="7" s="1"/>
  <c r="J168" i="6"/>
  <c r="C161" i="7" s="1"/>
  <c r="K168" i="6"/>
  <c r="D161" i="7" s="1"/>
  <c r="L168" i="6"/>
  <c r="E161" i="7" s="1"/>
  <c r="M168" i="6"/>
  <c r="F161" i="7" s="1"/>
  <c r="N168" i="6"/>
  <c r="G161" i="7" s="1"/>
  <c r="I169" i="6"/>
  <c r="B162" i="7" s="1"/>
  <c r="J169" i="6"/>
  <c r="C162" i="7" s="1"/>
  <c r="K169" i="6"/>
  <c r="D162" i="7" s="1"/>
  <c r="L169" i="6"/>
  <c r="E162" i="7" s="1"/>
  <c r="M169" i="6"/>
  <c r="F162" i="7" s="1"/>
  <c r="N169" i="6"/>
  <c r="G162" i="7" s="1"/>
  <c r="I170" i="6"/>
  <c r="J170" i="6"/>
  <c r="K170" i="6"/>
  <c r="L170" i="6"/>
  <c r="M170" i="6"/>
  <c r="N170" i="6"/>
  <c r="I171" i="6"/>
  <c r="B163" i="7" s="1"/>
  <c r="J171" i="6"/>
  <c r="C163" i="7" s="1"/>
  <c r="K171" i="6"/>
  <c r="D163" i="7" s="1"/>
  <c r="L171" i="6"/>
  <c r="E163" i="7" s="1"/>
  <c r="M171" i="6"/>
  <c r="F163" i="7" s="1"/>
  <c r="N171" i="6"/>
  <c r="G163" i="7" s="1"/>
  <c r="I172" i="6"/>
  <c r="B164" i="7" s="1"/>
  <c r="J172" i="6"/>
  <c r="C164" i="7" s="1"/>
  <c r="K172" i="6"/>
  <c r="D164" i="7" s="1"/>
  <c r="L172" i="6"/>
  <c r="E164" i="7" s="1"/>
  <c r="M172" i="6"/>
  <c r="F164" i="7" s="1"/>
  <c r="N172" i="6"/>
  <c r="G164" i="7" s="1"/>
  <c r="I173" i="6"/>
  <c r="B165" i="7" s="1"/>
  <c r="J173" i="6"/>
  <c r="C165" i="7" s="1"/>
  <c r="K173" i="6"/>
  <c r="D165" i="7" s="1"/>
  <c r="L173" i="6"/>
  <c r="E165" i="7" s="1"/>
  <c r="M173" i="6"/>
  <c r="F165" i="7" s="1"/>
  <c r="N173" i="6"/>
  <c r="G165" i="7" s="1"/>
  <c r="I174" i="6"/>
  <c r="B166" i="7" s="1"/>
  <c r="J174" i="6"/>
  <c r="C166" i="7" s="1"/>
  <c r="K174" i="6"/>
  <c r="D166" i="7" s="1"/>
  <c r="L174" i="6"/>
  <c r="E166" i="7" s="1"/>
  <c r="M174" i="6"/>
  <c r="F166" i="7" s="1"/>
  <c r="N174" i="6"/>
  <c r="G166" i="7" s="1"/>
  <c r="I175" i="6"/>
  <c r="B167" i="7" s="1"/>
  <c r="J175" i="6"/>
  <c r="C167" i="7" s="1"/>
  <c r="K175" i="6"/>
  <c r="D167" i="7" s="1"/>
  <c r="L175" i="6"/>
  <c r="E167" i="7" s="1"/>
  <c r="M175" i="6"/>
  <c r="F167" i="7" s="1"/>
  <c r="N175" i="6"/>
  <c r="G167" i="7" s="1"/>
  <c r="I176" i="6"/>
  <c r="B168" i="7" s="1"/>
  <c r="J176" i="6"/>
  <c r="C168" i="7" s="1"/>
  <c r="K176" i="6"/>
  <c r="D168" i="7" s="1"/>
  <c r="L176" i="6"/>
  <c r="E168" i="7" s="1"/>
  <c r="M176" i="6"/>
  <c r="F168" i="7" s="1"/>
  <c r="N176" i="6"/>
  <c r="G168" i="7" s="1"/>
  <c r="I177" i="6"/>
  <c r="B169" i="7" s="1"/>
  <c r="J177" i="6"/>
  <c r="C169" i="7" s="1"/>
  <c r="K177" i="6"/>
  <c r="D169" i="7" s="1"/>
  <c r="L177" i="6"/>
  <c r="E169" i="7" s="1"/>
  <c r="M177" i="6"/>
  <c r="F169" i="7" s="1"/>
  <c r="N177" i="6"/>
  <c r="G169" i="7" s="1"/>
  <c r="I178" i="6"/>
  <c r="B170" i="7" s="1"/>
  <c r="J178" i="6"/>
  <c r="C170" i="7" s="1"/>
  <c r="K178" i="6"/>
  <c r="D170" i="7" s="1"/>
  <c r="L178" i="6"/>
  <c r="E170" i="7" s="1"/>
  <c r="M178" i="6"/>
  <c r="F170" i="7" s="1"/>
  <c r="N178" i="6"/>
  <c r="G170" i="7" s="1"/>
  <c r="I179" i="6"/>
  <c r="B171" i="7" s="1"/>
  <c r="J179" i="6"/>
  <c r="C171" i="7" s="1"/>
  <c r="K179" i="6"/>
  <c r="D171" i="7" s="1"/>
  <c r="L179" i="6"/>
  <c r="E171" i="7" s="1"/>
  <c r="M179" i="6"/>
  <c r="F171" i="7" s="1"/>
  <c r="N179" i="6"/>
  <c r="G171" i="7" s="1"/>
  <c r="I180" i="6"/>
  <c r="B172" i="7" s="1"/>
  <c r="J180" i="6"/>
  <c r="C172" i="7" s="1"/>
  <c r="K180" i="6"/>
  <c r="D172" i="7" s="1"/>
  <c r="L180" i="6"/>
  <c r="E172" i="7" s="1"/>
  <c r="M180" i="6"/>
  <c r="F172" i="7" s="1"/>
  <c r="N180" i="6"/>
  <c r="G172" i="7" s="1"/>
  <c r="I181" i="6"/>
  <c r="J181" i="6"/>
  <c r="K181" i="6"/>
  <c r="L181" i="6"/>
  <c r="M181" i="6"/>
  <c r="N181" i="6"/>
  <c r="I182" i="6"/>
  <c r="B173" i="7" s="1"/>
  <c r="J182" i="6"/>
  <c r="C173" i="7" s="1"/>
  <c r="K182" i="6"/>
  <c r="D173" i="7" s="1"/>
  <c r="L182" i="6"/>
  <c r="E173" i="7" s="1"/>
  <c r="M182" i="6"/>
  <c r="F173" i="7" s="1"/>
  <c r="N182" i="6"/>
  <c r="G173" i="7" s="1"/>
  <c r="I183" i="6"/>
  <c r="B174" i="7" s="1"/>
  <c r="J183" i="6"/>
  <c r="C174" i="7" s="1"/>
  <c r="K183" i="6"/>
  <c r="D174" i="7" s="1"/>
  <c r="L183" i="6"/>
  <c r="E174" i="7" s="1"/>
  <c r="M183" i="6"/>
  <c r="F174" i="7" s="1"/>
  <c r="N183" i="6"/>
  <c r="G174" i="7" s="1"/>
  <c r="I184" i="6"/>
  <c r="B175" i="7" s="1"/>
  <c r="J184" i="6"/>
  <c r="C175" i="7" s="1"/>
  <c r="K184" i="6"/>
  <c r="D175" i="7" s="1"/>
  <c r="L184" i="6"/>
  <c r="E175" i="7" s="1"/>
  <c r="M184" i="6"/>
  <c r="F175" i="7" s="1"/>
  <c r="N184" i="6"/>
  <c r="G175" i="7" s="1"/>
  <c r="I185" i="6"/>
  <c r="B176" i="7" s="1"/>
  <c r="J185" i="6"/>
  <c r="C176" i="7" s="1"/>
  <c r="K185" i="6"/>
  <c r="D176" i="7" s="1"/>
  <c r="L185" i="6"/>
  <c r="E176" i="7" s="1"/>
  <c r="M185" i="6"/>
  <c r="F176" i="7" s="1"/>
  <c r="N185" i="6"/>
  <c r="G176" i="7" s="1"/>
  <c r="I186" i="6"/>
  <c r="B177" i="7" s="1"/>
  <c r="J186" i="6"/>
  <c r="C177" i="7" s="1"/>
  <c r="K186" i="6"/>
  <c r="D177" i="7" s="1"/>
  <c r="L186" i="6"/>
  <c r="E177" i="7" s="1"/>
  <c r="M186" i="6"/>
  <c r="F177" i="7" s="1"/>
  <c r="N186" i="6"/>
  <c r="G177" i="7" s="1"/>
  <c r="I187" i="6"/>
  <c r="B178" i="7" s="1"/>
  <c r="J187" i="6"/>
  <c r="C178" i="7" s="1"/>
  <c r="K187" i="6"/>
  <c r="D178" i="7" s="1"/>
  <c r="L187" i="6"/>
  <c r="E178" i="7" s="1"/>
  <c r="M187" i="6"/>
  <c r="F178" i="7" s="1"/>
  <c r="N187" i="6"/>
  <c r="G178" i="7" s="1"/>
  <c r="I188" i="6"/>
  <c r="B179" i="7" s="1"/>
  <c r="J188" i="6"/>
  <c r="C179" i="7" s="1"/>
  <c r="K188" i="6"/>
  <c r="D179" i="7" s="1"/>
  <c r="L188" i="6"/>
  <c r="E179" i="7" s="1"/>
  <c r="M188" i="6"/>
  <c r="F179" i="7" s="1"/>
  <c r="N188" i="6"/>
  <c r="G179" i="7" s="1"/>
  <c r="I189" i="6"/>
  <c r="B180" i="7" s="1"/>
  <c r="J189" i="6"/>
  <c r="C180" i="7" s="1"/>
  <c r="K189" i="6"/>
  <c r="D180" i="7" s="1"/>
  <c r="L189" i="6"/>
  <c r="E180" i="7" s="1"/>
  <c r="M189" i="6"/>
  <c r="F180" i="7" s="1"/>
  <c r="N189" i="6"/>
  <c r="G180" i="7" s="1"/>
  <c r="I190" i="6"/>
  <c r="B181" i="7" s="1"/>
  <c r="J190" i="6"/>
  <c r="C181" i="7" s="1"/>
  <c r="K190" i="6"/>
  <c r="D181" i="7" s="1"/>
  <c r="L190" i="6"/>
  <c r="E181" i="7" s="1"/>
  <c r="M190" i="6"/>
  <c r="F181" i="7" s="1"/>
  <c r="N190" i="6"/>
  <c r="G181" i="7" s="1"/>
  <c r="I191" i="6"/>
  <c r="B182" i="7" s="1"/>
  <c r="J191" i="6"/>
  <c r="C182" i="7" s="1"/>
  <c r="K191" i="6"/>
  <c r="D182" i="7" s="1"/>
  <c r="L191" i="6"/>
  <c r="E182" i="7" s="1"/>
  <c r="M191" i="6"/>
  <c r="F182" i="7" s="1"/>
  <c r="N191" i="6"/>
  <c r="G182" i="7" s="1"/>
  <c r="I192" i="6"/>
  <c r="B183" i="7" s="1"/>
  <c r="J192" i="6"/>
  <c r="C183" i="7" s="1"/>
  <c r="K192" i="6"/>
  <c r="D183" i="7" s="1"/>
  <c r="L192" i="6"/>
  <c r="E183" i="7" s="1"/>
  <c r="M192" i="6"/>
  <c r="F183" i="7" s="1"/>
  <c r="N192" i="6"/>
  <c r="G183" i="7" s="1"/>
  <c r="I193" i="6"/>
  <c r="B184" i="7" s="1"/>
  <c r="J193" i="6"/>
  <c r="C184" i="7" s="1"/>
  <c r="K193" i="6"/>
  <c r="D184" i="7" s="1"/>
  <c r="L193" i="6"/>
  <c r="E184" i="7" s="1"/>
  <c r="M193" i="6"/>
  <c r="F184" i="7" s="1"/>
  <c r="N193" i="6"/>
  <c r="G184" i="7" s="1"/>
  <c r="I194" i="6"/>
  <c r="B185" i="7" s="1"/>
  <c r="J194" i="6"/>
  <c r="C185" i="7" s="1"/>
  <c r="K194" i="6"/>
  <c r="D185" i="7" s="1"/>
  <c r="L194" i="6"/>
  <c r="E185" i="7" s="1"/>
  <c r="M194" i="6"/>
  <c r="F185" i="7" s="1"/>
  <c r="N194" i="6"/>
  <c r="G185" i="7" s="1"/>
  <c r="I195" i="6"/>
  <c r="B186" i="7" s="1"/>
  <c r="J195" i="6"/>
  <c r="C186" i="7" s="1"/>
  <c r="K195" i="6"/>
  <c r="D186" i="7" s="1"/>
  <c r="L195" i="6"/>
  <c r="E186" i="7" s="1"/>
  <c r="M195" i="6"/>
  <c r="F186" i="7" s="1"/>
  <c r="N195" i="6"/>
  <c r="G186" i="7" s="1"/>
  <c r="I196" i="6"/>
  <c r="B187" i="7" s="1"/>
  <c r="J196" i="6"/>
  <c r="C187" i="7" s="1"/>
  <c r="K196" i="6"/>
  <c r="D187" i="7" s="1"/>
  <c r="L196" i="6"/>
  <c r="E187" i="7" s="1"/>
  <c r="M196" i="6"/>
  <c r="F187" i="7" s="1"/>
  <c r="N196" i="6"/>
  <c r="G187" i="7" s="1"/>
  <c r="I197" i="6"/>
  <c r="B188" i="7" s="1"/>
  <c r="J197" i="6"/>
  <c r="C188" i="7" s="1"/>
  <c r="K197" i="6"/>
  <c r="D188" i="7" s="1"/>
  <c r="L197" i="6"/>
  <c r="E188" i="7" s="1"/>
  <c r="M197" i="6"/>
  <c r="F188" i="7" s="1"/>
  <c r="N197" i="6"/>
  <c r="G188" i="7" s="1"/>
  <c r="I198" i="6"/>
  <c r="B189" i="7" s="1"/>
  <c r="J198" i="6"/>
  <c r="C189" i="7" s="1"/>
  <c r="K198" i="6"/>
  <c r="D189" i="7" s="1"/>
  <c r="L198" i="6"/>
  <c r="E189" i="7" s="1"/>
  <c r="M198" i="6"/>
  <c r="F189" i="7" s="1"/>
  <c r="N198" i="6"/>
  <c r="G189" i="7" s="1"/>
  <c r="I199" i="6"/>
  <c r="B190" i="7" s="1"/>
  <c r="J199" i="6"/>
  <c r="C190" i="7" s="1"/>
  <c r="K199" i="6"/>
  <c r="D190" i="7" s="1"/>
  <c r="L199" i="6"/>
  <c r="E190" i="7" s="1"/>
  <c r="M199" i="6"/>
  <c r="F190" i="7" s="1"/>
  <c r="N199" i="6"/>
  <c r="G190" i="7" s="1"/>
  <c r="I200" i="6"/>
  <c r="B191" i="7" s="1"/>
  <c r="J200" i="6"/>
  <c r="C191" i="7" s="1"/>
  <c r="K200" i="6"/>
  <c r="D191" i="7" s="1"/>
  <c r="L200" i="6"/>
  <c r="E191" i="7" s="1"/>
  <c r="M200" i="6"/>
  <c r="F191" i="7" s="1"/>
  <c r="N200" i="6"/>
  <c r="G191" i="7" s="1"/>
  <c r="I201" i="6"/>
  <c r="B192" i="7" s="1"/>
  <c r="J201" i="6"/>
  <c r="C192" i="7" s="1"/>
  <c r="K201" i="6"/>
  <c r="D192" i="7" s="1"/>
  <c r="L201" i="6"/>
  <c r="E192" i="7" s="1"/>
  <c r="M201" i="6"/>
  <c r="F192" i="7" s="1"/>
  <c r="N201" i="6"/>
  <c r="G192" i="7" s="1"/>
  <c r="I202" i="6"/>
  <c r="B193" i="7" s="1"/>
  <c r="J202" i="6"/>
  <c r="C193" i="7" s="1"/>
  <c r="K202" i="6"/>
  <c r="D193" i="7" s="1"/>
  <c r="L202" i="6"/>
  <c r="E193" i="7" s="1"/>
  <c r="M202" i="6"/>
  <c r="F193" i="7" s="1"/>
  <c r="N202" i="6"/>
  <c r="G193" i="7" s="1"/>
  <c r="I203" i="6"/>
  <c r="B194" i="7" s="1"/>
  <c r="J203" i="6"/>
  <c r="C194" i="7" s="1"/>
  <c r="K203" i="6"/>
  <c r="D194" i="7" s="1"/>
  <c r="L203" i="6"/>
  <c r="E194" i="7" s="1"/>
  <c r="M203" i="6"/>
  <c r="F194" i="7" s="1"/>
  <c r="N203" i="6"/>
  <c r="G194" i="7" s="1"/>
  <c r="I204" i="6"/>
  <c r="B195" i="7" s="1"/>
  <c r="J204" i="6"/>
  <c r="C195" i="7" s="1"/>
  <c r="K204" i="6"/>
  <c r="D195" i="7" s="1"/>
  <c r="L204" i="6"/>
  <c r="E195" i="7" s="1"/>
  <c r="M204" i="6"/>
  <c r="F195" i="7" s="1"/>
  <c r="N204" i="6"/>
  <c r="G195" i="7" s="1"/>
  <c r="I205" i="6"/>
  <c r="B196" i="7" s="1"/>
  <c r="J205" i="6"/>
  <c r="C196" i="7" s="1"/>
  <c r="K205" i="6"/>
  <c r="D196" i="7" s="1"/>
  <c r="L205" i="6"/>
  <c r="E196" i="7" s="1"/>
  <c r="M205" i="6"/>
  <c r="F196" i="7" s="1"/>
  <c r="N205" i="6"/>
  <c r="G196" i="7" s="1"/>
  <c r="I206" i="6"/>
  <c r="B197" i="7" s="1"/>
  <c r="J206" i="6"/>
  <c r="C197" i="7" s="1"/>
  <c r="K206" i="6"/>
  <c r="D197" i="7" s="1"/>
  <c r="L206" i="6"/>
  <c r="E197" i="7" s="1"/>
  <c r="M206" i="6"/>
  <c r="F197" i="7" s="1"/>
  <c r="N206" i="6"/>
  <c r="G197" i="7" s="1"/>
  <c r="I207" i="6"/>
  <c r="B198" i="7" s="1"/>
  <c r="J207" i="6"/>
  <c r="C198" i="7" s="1"/>
  <c r="K207" i="6"/>
  <c r="D198" i="7" s="1"/>
  <c r="L207" i="6"/>
  <c r="E198" i="7" s="1"/>
  <c r="M207" i="6"/>
  <c r="F198" i="7" s="1"/>
  <c r="N207" i="6"/>
  <c r="G198" i="7" s="1"/>
  <c r="I208" i="6"/>
  <c r="B199" i="7" s="1"/>
  <c r="J208" i="6"/>
  <c r="C199" i="7" s="1"/>
  <c r="K208" i="6"/>
  <c r="D199" i="7" s="1"/>
  <c r="L208" i="6"/>
  <c r="E199" i="7" s="1"/>
  <c r="M208" i="6"/>
  <c r="F199" i="7" s="1"/>
  <c r="N208" i="6"/>
  <c r="G199" i="7" s="1"/>
  <c r="I209" i="6"/>
  <c r="B200" i="7" s="1"/>
  <c r="J209" i="6"/>
  <c r="C200" i="7" s="1"/>
  <c r="K209" i="6"/>
  <c r="D200" i="7" s="1"/>
  <c r="L209" i="6"/>
  <c r="E200" i="7" s="1"/>
  <c r="M209" i="6"/>
  <c r="F200" i="7" s="1"/>
  <c r="N209" i="6"/>
  <c r="G200" i="7" s="1"/>
  <c r="I210" i="6"/>
  <c r="B201" i="7" s="1"/>
  <c r="J210" i="6"/>
  <c r="C201" i="7" s="1"/>
  <c r="K210" i="6"/>
  <c r="D201" i="7" s="1"/>
  <c r="L210" i="6"/>
  <c r="E201" i="7" s="1"/>
  <c r="M210" i="6"/>
  <c r="F201" i="7" s="1"/>
  <c r="N210" i="6"/>
  <c r="G201" i="7" s="1"/>
  <c r="I211" i="6"/>
  <c r="B202" i="7" s="1"/>
  <c r="J211" i="6"/>
  <c r="C202" i="7" s="1"/>
  <c r="K211" i="6"/>
  <c r="D202" i="7" s="1"/>
  <c r="L211" i="6"/>
  <c r="E202" i="7" s="1"/>
  <c r="M211" i="6"/>
  <c r="F202" i="7" s="1"/>
  <c r="N211" i="6"/>
  <c r="G202" i="7" s="1"/>
  <c r="I212" i="6"/>
  <c r="B203" i="7" s="1"/>
  <c r="J212" i="6"/>
  <c r="C203" i="7" s="1"/>
  <c r="K212" i="6"/>
  <c r="D203" i="7" s="1"/>
  <c r="L212" i="6"/>
  <c r="E203" i="7" s="1"/>
  <c r="M212" i="6"/>
  <c r="F203" i="7" s="1"/>
  <c r="N212" i="6"/>
  <c r="G203" i="7" s="1"/>
  <c r="I213" i="6"/>
  <c r="B204" i="7" s="1"/>
  <c r="J213" i="6"/>
  <c r="C204" i="7" s="1"/>
  <c r="K213" i="6"/>
  <c r="D204" i="7" s="1"/>
  <c r="L213" i="6"/>
  <c r="E204" i="7" s="1"/>
  <c r="M213" i="6"/>
  <c r="F204" i="7" s="1"/>
  <c r="N213" i="6"/>
  <c r="G204" i="7" s="1"/>
  <c r="I214" i="6"/>
  <c r="B205" i="7" s="1"/>
  <c r="J214" i="6"/>
  <c r="C205" i="7" s="1"/>
  <c r="K214" i="6"/>
  <c r="D205" i="7" s="1"/>
  <c r="L214" i="6"/>
  <c r="E205" i="7" s="1"/>
  <c r="M214" i="6"/>
  <c r="F205" i="7" s="1"/>
  <c r="N214" i="6"/>
  <c r="G205" i="7" s="1"/>
  <c r="I215" i="6"/>
  <c r="B206" i="7" s="1"/>
  <c r="J215" i="6"/>
  <c r="C206" i="7" s="1"/>
  <c r="K215" i="6"/>
  <c r="D206" i="7" s="1"/>
  <c r="L215" i="6"/>
  <c r="E206" i="7" s="1"/>
  <c r="M215" i="6"/>
  <c r="F206" i="7" s="1"/>
  <c r="N215" i="6"/>
  <c r="G206" i="7" s="1"/>
  <c r="I216" i="6"/>
  <c r="B207" i="7" s="1"/>
  <c r="J216" i="6"/>
  <c r="C207" i="7" s="1"/>
  <c r="K216" i="6"/>
  <c r="D207" i="7" s="1"/>
  <c r="L216" i="6"/>
  <c r="E207" i="7" s="1"/>
  <c r="M216" i="6"/>
  <c r="F207" i="7" s="1"/>
  <c r="N216" i="6"/>
  <c r="G207" i="7" s="1"/>
  <c r="I217" i="6"/>
  <c r="B208" i="7" s="1"/>
  <c r="J217" i="6"/>
  <c r="C208" i="7" s="1"/>
  <c r="K217" i="6"/>
  <c r="D208" i="7" s="1"/>
  <c r="L217" i="6"/>
  <c r="E208" i="7" s="1"/>
  <c r="M217" i="6"/>
  <c r="F208" i="7" s="1"/>
  <c r="N217" i="6"/>
  <c r="G208" i="7" s="1"/>
  <c r="I218" i="6"/>
  <c r="B209" i="7" s="1"/>
  <c r="J218" i="6"/>
  <c r="C209" i="7" s="1"/>
  <c r="K218" i="6"/>
  <c r="D209" i="7" s="1"/>
  <c r="L218" i="6"/>
  <c r="E209" i="7" s="1"/>
  <c r="M218" i="6"/>
  <c r="F209" i="7" s="1"/>
  <c r="N218" i="6"/>
  <c r="G209" i="7" s="1"/>
  <c r="I219" i="6"/>
  <c r="B210" i="7" s="1"/>
  <c r="J219" i="6"/>
  <c r="C210" i="7" s="1"/>
  <c r="K219" i="6"/>
  <c r="D210" i="7" s="1"/>
  <c r="L219" i="6"/>
  <c r="E210" i="7" s="1"/>
  <c r="M219" i="6"/>
  <c r="F210" i="7" s="1"/>
  <c r="N219" i="6"/>
  <c r="G210" i="7" s="1"/>
  <c r="I220" i="6"/>
  <c r="B211" i="7" s="1"/>
  <c r="J220" i="6"/>
  <c r="C211" i="7" s="1"/>
  <c r="K220" i="6"/>
  <c r="D211" i="7" s="1"/>
  <c r="L220" i="6"/>
  <c r="E211" i="7" s="1"/>
  <c r="M220" i="6"/>
  <c r="F211" i="7" s="1"/>
  <c r="N220" i="6"/>
  <c r="G211" i="7" s="1"/>
  <c r="I221" i="6"/>
  <c r="B212" i="7" s="1"/>
  <c r="J221" i="6"/>
  <c r="C212" i="7" s="1"/>
  <c r="K221" i="6"/>
  <c r="D212" i="7" s="1"/>
  <c r="L221" i="6"/>
  <c r="E212" i="7" s="1"/>
  <c r="M221" i="6"/>
  <c r="F212" i="7" s="1"/>
  <c r="N221" i="6"/>
  <c r="G212" i="7" s="1"/>
  <c r="I222" i="6"/>
  <c r="B213" i="7" s="1"/>
  <c r="J222" i="6"/>
  <c r="C213" i="7" s="1"/>
  <c r="K222" i="6"/>
  <c r="D213" i="7" s="1"/>
  <c r="L222" i="6"/>
  <c r="E213" i="7" s="1"/>
  <c r="M222" i="6"/>
  <c r="F213" i="7" s="1"/>
  <c r="N222" i="6"/>
  <c r="G213" i="7" s="1"/>
  <c r="I223" i="6"/>
  <c r="J223" i="6"/>
  <c r="K223" i="6"/>
  <c r="L223" i="6"/>
  <c r="M223" i="6"/>
  <c r="N223" i="6"/>
  <c r="I224" i="6"/>
  <c r="B214" i="7" s="1"/>
  <c r="J224" i="6"/>
  <c r="C214" i="7" s="1"/>
  <c r="K224" i="6"/>
  <c r="D214" i="7" s="1"/>
  <c r="L224" i="6"/>
  <c r="E214" i="7" s="1"/>
  <c r="M224" i="6"/>
  <c r="F214" i="7" s="1"/>
  <c r="N224" i="6"/>
  <c r="G214" i="7" s="1"/>
  <c r="I225" i="6"/>
  <c r="B215" i="7" s="1"/>
  <c r="J225" i="6"/>
  <c r="C215" i="7" s="1"/>
  <c r="K225" i="6"/>
  <c r="D215" i="7" s="1"/>
  <c r="L225" i="6"/>
  <c r="E215" i="7" s="1"/>
  <c r="M225" i="6"/>
  <c r="F215" i="7" s="1"/>
  <c r="N225" i="6"/>
  <c r="G215" i="7" s="1"/>
  <c r="I226" i="6"/>
  <c r="B216" i="7" s="1"/>
  <c r="J226" i="6"/>
  <c r="C216" i="7" s="1"/>
  <c r="K226" i="6"/>
  <c r="D216" i="7" s="1"/>
  <c r="L226" i="6"/>
  <c r="E216" i="7" s="1"/>
  <c r="M226" i="6"/>
  <c r="F216" i="7" s="1"/>
  <c r="N226" i="6"/>
  <c r="G216" i="7" s="1"/>
  <c r="I227" i="6"/>
  <c r="B217" i="7" s="1"/>
  <c r="J227" i="6"/>
  <c r="C217" i="7" s="1"/>
  <c r="K227" i="6"/>
  <c r="D217" i="7" s="1"/>
  <c r="L227" i="6"/>
  <c r="E217" i="7" s="1"/>
  <c r="M227" i="6"/>
  <c r="F217" i="7" s="1"/>
  <c r="N227" i="6"/>
  <c r="G217" i="7" s="1"/>
  <c r="I228" i="6"/>
  <c r="B218" i="7" s="1"/>
  <c r="J228" i="6"/>
  <c r="C218" i="7" s="1"/>
  <c r="K228" i="6"/>
  <c r="D218" i="7" s="1"/>
  <c r="L228" i="6"/>
  <c r="E218" i="7" s="1"/>
  <c r="M228" i="6"/>
  <c r="F218" i="7" s="1"/>
  <c r="N228" i="6"/>
  <c r="G218" i="7" s="1"/>
  <c r="I229" i="6"/>
  <c r="B219" i="7" s="1"/>
  <c r="J229" i="6"/>
  <c r="C219" i="7" s="1"/>
  <c r="K229" i="6"/>
  <c r="D219" i="7" s="1"/>
  <c r="L229" i="6"/>
  <c r="E219" i="7" s="1"/>
  <c r="M229" i="6"/>
  <c r="F219" i="7" s="1"/>
  <c r="N229" i="6"/>
  <c r="G219" i="7" s="1"/>
  <c r="I230" i="6"/>
  <c r="B220" i="7" s="1"/>
  <c r="J230" i="6"/>
  <c r="C220" i="7" s="1"/>
  <c r="K230" i="6"/>
  <c r="D220" i="7" s="1"/>
  <c r="L230" i="6"/>
  <c r="E220" i="7" s="1"/>
  <c r="M230" i="6"/>
  <c r="F220" i="7" s="1"/>
  <c r="N230" i="6"/>
  <c r="G220" i="7" s="1"/>
  <c r="I231" i="6"/>
  <c r="B221" i="7" s="1"/>
  <c r="J231" i="6"/>
  <c r="C221" i="7" s="1"/>
  <c r="K231" i="6"/>
  <c r="D221" i="7" s="1"/>
  <c r="L231" i="6"/>
  <c r="E221" i="7" s="1"/>
  <c r="M231" i="6"/>
  <c r="F221" i="7" s="1"/>
  <c r="N231" i="6"/>
  <c r="G221" i="7" s="1"/>
  <c r="I232" i="6"/>
  <c r="B222" i="7" s="1"/>
  <c r="J232" i="6"/>
  <c r="C222" i="7" s="1"/>
  <c r="K232" i="6"/>
  <c r="D222" i="7" s="1"/>
  <c r="L232" i="6"/>
  <c r="E222" i="7" s="1"/>
  <c r="M232" i="6"/>
  <c r="F222" i="7" s="1"/>
  <c r="N232" i="6"/>
  <c r="G222" i="7" s="1"/>
  <c r="I233" i="6"/>
  <c r="B223" i="7" s="1"/>
  <c r="J233" i="6"/>
  <c r="C223" i="7" s="1"/>
  <c r="K233" i="6"/>
  <c r="D223" i="7" s="1"/>
  <c r="L233" i="6"/>
  <c r="E223" i="7" s="1"/>
  <c r="M233" i="6"/>
  <c r="F223" i="7" s="1"/>
  <c r="N233" i="6"/>
  <c r="G223" i="7" s="1"/>
  <c r="I234" i="6"/>
  <c r="B224" i="7" s="1"/>
  <c r="J234" i="6"/>
  <c r="C224" i="7" s="1"/>
  <c r="K234" i="6"/>
  <c r="D224" i="7" s="1"/>
  <c r="L234" i="6"/>
  <c r="E224" i="7" s="1"/>
  <c r="M234" i="6"/>
  <c r="F224" i="7" s="1"/>
  <c r="N234" i="6"/>
  <c r="G224" i="7" s="1"/>
  <c r="I235" i="6"/>
  <c r="B225" i="7" s="1"/>
  <c r="J235" i="6"/>
  <c r="C225" i="7" s="1"/>
  <c r="K235" i="6"/>
  <c r="D225" i="7" s="1"/>
  <c r="L235" i="6"/>
  <c r="E225" i="7" s="1"/>
  <c r="M235" i="6"/>
  <c r="F225" i="7" s="1"/>
  <c r="N235" i="6"/>
  <c r="G225" i="7" s="1"/>
  <c r="I236" i="6"/>
  <c r="B226" i="7" s="1"/>
  <c r="J236" i="6"/>
  <c r="C226" i="7" s="1"/>
  <c r="K236" i="6"/>
  <c r="D226" i="7" s="1"/>
  <c r="L236" i="6"/>
  <c r="E226" i="7" s="1"/>
  <c r="M236" i="6"/>
  <c r="F226" i="7" s="1"/>
  <c r="N236" i="6"/>
  <c r="G226" i="7" s="1"/>
  <c r="I237" i="6"/>
  <c r="B227" i="7" s="1"/>
  <c r="J237" i="6"/>
  <c r="C227" i="7" s="1"/>
  <c r="K237" i="6"/>
  <c r="D227" i="7" s="1"/>
  <c r="L237" i="6"/>
  <c r="E227" i="7" s="1"/>
  <c r="M237" i="6"/>
  <c r="F227" i="7" s="1"/>
  <c r="N237" i="6"/>
  <c r="G227" i="7" s="1"/>
  <c r="I238" i="6"/>
  <c r="B228" i="7" s="1"/>
  <c r="J238" i="6"/>
  <c r="C228" i="7" s="1"/>
  <c r="K238" i="6"/>
  <c r="D228" i="7" s="1"/>
  <c r="M238" i="6"/>
  <c r="F228" i="7" s="1"/>
  <c r="N238" i="6"/>
  <c r="G228" i="7" s="1"/>
  <c r="I239" i="6"/>
  <c r="B229" i="7" s="1"/>
  <c r="J239" i="6"/>
  <c r="C229" i="7" s="1"/>
  <c r="K239" i="6"/>
  <c r="D229" i="7" s="1"/>
  <c r="L239" i="6"/>
  <c r="E229" i="7" s="1"/>
  <c r="M239" i="6"/>
  <c r="F229" i="7" s="1"/>
  <c r="N239" i="6"/>
  <c r="G229" i="7" s="1"/>
  <c r="I240" i="6"/>
  <c r="B230" i="7" s="1"/>
  <c r="J240" i="6"/>
  <c r="C230" i="7" s="1"/>
  <c r="K240" i="6"/>
  <c r="D230" i="7" s="1"/>
  <c r="L240" i="6"/>
  <c r="E230" i="7" s="1"/>
  <c r="M240" i="6"/>
  <c r="F230" i="7" s="1"/>
  <c r="N240" i="6"/>
  <c r="G230" i="7" s="1"/>
  <c r="I241" i="6"/>
  <c r="B231" i="7" s="1"/>
  <c r="J241" i="6"/>
  <c r="C231" i="7" s="1"/>
  <c r="K241" i="6"/>
  <c r="D231" i="7" s="1"/>
  <c r="L241" i="6"/>
  <c r="E231" i="7" s="1"/>
  <c r="M241" i="6"/>
  <c r="F231" i="7" s="1"/>
  <c r="N241" i="6"/>
  <c r="G231" i="7" s="1"/>
  <c r="I242" i="6"/>
  <c r="B232" i="7" s="1"/>
  <c r="J242" i="6"/>
  <c r="C232" i="7" s="1"/>
  <c r="K242" i="6"/>
  <c r="D232" i="7" s="1"/>
  <c r="L242" i="6"/>
  <c r="E232" i="7" s="1"/>
  <c r="M242" i="6"/>
  <c r="F232" i="7" s="1"/>
  <c r="N242" i="6"/>
  <c r="G232" i="7" s="1"/>
  <c r="I243" i="6"/>
  <c r="B233" i="7" s="1"/>
  <c r="J243" i="6"/>
  <c r="C233" i="7" s="1"/>
  <c r="K243" i="6"/>
  <c r="D233" i="7" s="1"/>
  <c r="L243" i="6"/>
  <c r="E233" i="7" s="1"/>
  <c r="M243" i="6"/>
  <c r="F233" i="7" s="1"/>
  <c r="N243" i="6"/>
  <c r="G233" i="7" s="1"/>
  <c r="I244" i="6"/>
  <c r="B234" i="7" s="1"/>
  <c r="J244" i="6"/>
  <c r="C234" i="7" s="1"/>
  <c r="K244" i="6"/>
  <c r="D234" i="7" s="1"/>
  <c r="L244" i="6"/>
  <c r="E234" i="7" s="1"/>
  <c r="M244" i="6"/>
  <c r="F234" i="7" s="1"/>
  <c r="N244" i="6"/>
  <c r="G234" i="7" s="1"/>
  <c r="I245" i="6"/>
  <c r="B235" i="7" s="1"/>
  <c r="J245" i="6"/>
  <c r="C235" i="7" s="1"/>
  <c r="K245" i="6"/>
  <c r="D235" i="7" s="1"/>
  <c r="L245" i="6"/>
  <c r="E235" i="7" s="1"/>
  <c r="M245" i="6"/>
  <c r="F235" i="7" s="1"/>
  <c r="N245" i="6"/>
  <c r="G235" i="7" s="1"/>
  <c r="I246" i="6"/>
  <c r="B236" i="7" s="1"/>
  <c r="J246" i="6"/>
  <c r="C236" i="7" s="1"/>
  <c r="K246" i="6"/>
  <c r="D236" i="7" s="1"/>
  <c r="L246" i="6"/>
  <c r="E236" i="7" s="1"/>
  <c r="M246" i="6"/>
  <c r="F236" i="7" s="1"/>
  <c r="N246" i="6"/>
  <c r="G236" i="7" s="1"/>
  <c r="I247" i="6"/>
  <c r="B237" i="7" s="1"/>
  <c r="J247" i="6"/>
  <c r="C237" i="7" s="1"/>
  <c r="K247" i="6"/>
  <c r="D237" i="7" s="1"/>
  <c r="L247" i="6"/>
  <c r="E237" i="7" s="1"/>
  <c r="M247" i="6"/>
  <c r="F237" i="7" s="1"/>
  <c r="N247" i="6"/>
  <c r="G237" i="7" s="1"/>
  <c r="I248" i="6"/>
  <c r="B238" i="7" s="1"/>
  <c r="J248" i="6"/>
  <c r="C238" i="7" s="1"/>
  <c r="K248" i="6"/>
  <c r="D238" i="7" s="1"/>
  <c r="L248" i="6"/>
  <c r="E238" i="7" s="1"/>
  <c r="M248" i="6"/>
  <c r="F238" i="7" s="1"/>
  <c r="N248" i="6"/>
  <c r="G238" i="7" s="1"/>
  <c r="I249" i="6"/>
  <c r="B239" i="7" s="1"/>
  <c r="J249" i="6"/>
  <c r="C239" i="7" s="1"/>
  <c r="K249" i="6"/>
  <c r="D239" i="7" s="1"/>
  <c r="L249" i="6"/>
  <c r="E239" i="7" s="1"/>
  <c r="M249" i="6"/>
  <c r="F239" i="7" s="1"/>
  <c r="N249" i="6"/>
  <c r="G239" i="7" s="1"/>
  <c r="I250" i="6"/>
  <c r="B240" i="7" s="1"/>
  <c r="J250" i="6"/>
  <c r="C240" i="7" s="1"/>
  <c r="K250" i="6"/>
  <c r="D240" i="7" s="1"/>
  <c r="L250" i="6"/>
  <c r="E240" i="7" s="1"/>
  <c r="M250" i="6"/>
  <c r="F240" i="7" s="1"/>
  <c r="N250" i="6"/>
  <c r="G240" i="7" s="1"/>
  <c r="I251" i="6"/>
  <c r="B241" i="7" s="1"/>
  <c r="J251" i="6"/>
  <c r="C241" i="7" s="1"/>
  <c r="K251" i="6"/>
  <c r="D241" i="7" s="1"/>
  <c r="L251" i="6"/>
  <c r="E241" i="7" s="1"/>
  <c r="M251" i="6"/>
  <c r="F241" i="7" s="1"/>
  <c r="N251" i="6"/>
  <c r="G241" i="7" s="1"/>
  <c r="I252" i="6"/>
  <c r="B242" i="7" s="1"/>
  <c r="J252" i="6"/>
  <c r="C242" i="7" s="1"/>
  <c r="K252" i="6"/>
  <c r="D242" i="7" s="1"/>
  <c r="L252" i="6"/>
  <c r="E242" i="7" s="1"/>
  <c r="M252" i="6"/>
  <c r="F242" i="7" s="1"/>
  <c r="N252" i="6"/>
  <c r="G242" i="7" s="1"/>
  <c r="I253" i="6"/>
  <c r="B243" i="7" s="1"/>
  <c r="J253" i="6"/>
  <c r="C243" i="7" s="1"/>
  <c r="K253" i="6"/>
  <c r="D243" i="7" s="1"/>
  <c r="L253" i="6"/>
  <c r="E243" i="7" s="1"/>
  <c r="M253" i="6"/>
  <c r="F243" i="7" s="1"/>
  <c r="N253" i="6"/>
  <c r="G243" i="7" s="1"/>
  <c r="I254" i="6"/>
  <c r="B244" i="7" s="1"/>
  <c r="J254" i="6"/>
  <c r="C244" i="7" s="1"/>
  <c r="K254" i="6"/>
  <c r="D244" i="7" s="1"/>
  <c r="L254" i="6"/>
  <c r="E244" i="7" s="1"/>
  <c r="M254" i="6"/>
  <c r="F244" i="7" s="1"/>
  <c r="N254" i="6"/>
  <c r="G244" i="7" s="1"/>
  <c r="I255" i="6"/>
  <c r="B245" i="7" s="1"/>
  <c r="J255" i="6"/>
  <c r="C245" i="7" s="1"/>
  <c r="K255" i="6"/>
  <c r="D245" i="7" s="1"/>
  <c r="L255" i="6"/>
  <c r="E245" i="7" s="1"/>
  <c r="M255" i="6"/>
  <c r="F245" i="7" s="1"/>
  <c r="N255" i="6"/>
  <c r="G245" i="7" s="1"/>
  <c r="I256" i="6"/>
  <c r="B246" i="7" s="1"/>
  <c r="J256" i="6"/>
  <c r="C246" i="7" s="1"/>
  <c r="K256" i="6"/>
  <c r="D246" i="7" s="1"/>
  <c r="L256" i="6"/>
  <c r="E246" i="7" s="1"/>
  <c r="M256" i="6"/>
  <c r="F246" i="7" s="1"/>
  <c r="N256" i="6"/>
  <c r="G246" i="7" s="1"/>
  <c r="I257" i="6"/>
  <c r="B247" i="7" s="1"/>
  <c r="J257" i="6"/>
  <c r="C247" i="7" s="1"/>
  <c r="K257" i="6"/>
  <c r="D247" i="7" s="1"/>
  <c r="L257" i="6"/>
  <c r="E247" i="7" s="1"/>
  <c r="M257" i="6"/>
  <c r="F247" i="7" s="1"/>
  <c r="N257" i="6"/>
  <c r="G247" i="7" s="1"/>
  <c r="I258" i="6"/>
  <c r="B248" i="7" s="1"/>
  <c r="J258" i="6"/>
  <c r="C248" i="7" s="1"/>
  <c r="K258" i="6"/>
  <c r="D248" i="7" s="1"/>
  <c r="L258" i="6"/>
  <c r="E248" i="7" s="1"/>
  <c r="M258" i="6"/>
  <c r="F248" i="7" s="1"/>
  <c r="N258" i="6"/>
  <c r="G248" i="7" s="1"/>
  <c r="I259" i="6"/>
  <c r="B249" i="7" s="1"/>
  <c r="J259" i="6"/>
  <c r="C249" i="7" s="1"/>
  <c r="K259" i="6"/>
  <c r="D249" i="7" s="1"/>
  <c r="L259" i="6"/>
  <c r="E249" i="7" s="1"/>
  <c r="M259" i="6"/>
  <c r="F249" i="7" s="1"/>
  <c r="N259" i="6"/>
  <c r="G249" i="7" s="1"/>
  <c r="I260" i="6"/>
  <c r="B250" i="7" s="1"/>
  <c r="J260" i="6"/>
  <c r="C250" i="7" s="1"/>
  <c r="K260" i="6"/>
  <c r="D250" i="7" s="1"/>
  <c r="L260" i="6"/>
  <c r="E250" i="7" s="1"/>
  <c r="M260" i="6"/>
  <c r="F250" i="7" s="1"/>
  <c r="N260" i="6"/>
  <c r="G250" i="7" s="1"/>
  <c r="I261" i="6"/>
  <c r="B251" i="7" s="1"/>
  <c r="J261" i="6"/>
  <c r="C251" i="7" s="1"/>
  <c r="K261" i="6"/>
  <c r="D251" i="7" s="1"/>
  <c r="L261" i="6"/>
  <c r="E251" i="7" s="1"/>
  <c r="M261" i="6"/>
  <c r="F251" i="7" s="1"/>
  <c r="N261" i="6"/>
  <c r="G251" i="7" s="1"/>
  <c r="I262" i="6"/>
  <c r="B252" i="7" s="1"/>
  <c r="J262" i="6"/>
  <c r="C252" i="7" s="1"/>
  <c r="K262" i="6"/>
  <c r="D252" i="7" s="1"/>
  <c r="L262" i="6"/>
  <c r="E252" i="7" s="1"/>
  <c r="M262" i="6"/>
  <c r="F252" i="7" s="1"/>
  <c r="N262" i="6"/>
  <c r="G252" i="7" s="1"/>
  <c r="I263" i="6"/>
  <c r="B253" i="7" s="1"/>
  <c r="J263" i="6"/>
  <c r="C253" i="7" s="1"/>
  <c r="K263" i="6"/>
  <c r="D253" i="7" s="1"/>
  <c r="L263" i="6"/>
  <c r="E253" i="7" s="1"/>
  <c r="M263" i="6"/>
  <c r="F253" i="7" s="1"/>
  <c r="N263" i="6"/>
  <c r="G253" i="7" s="1"/>
  <c r="I264" i="6"/>
  <c r="B254" i="7" s="1"/>
  <c r="J264" i="6"/>
  <c r="C254" i="7" s="1"/>
  <c r="K264" i="6"/>
  <c r="D254" i="7" s="1"/>
  <c r="L264" i="6"/>
  <c r="E254" i="7" s="1"/>
  <c r="M264" i="6"/>
  <c r="F254" i="7" s="1"/>
  <c r="N264" i="6"/>
  <c r="G254" i="7" s="1"/>
  <c r="I265" i="6"/>
  <c r="B255" i="7" s="1"/>
  <c r="J265" i="6"/>
  <c r="C255" i="7" s="1"/>
  <c r="K265" i="6"/>
  <c r="D255" i="7" s="1"/>
  <c r="L265" i="6"/>
  <c r="E255" i="7" s="1"/>
  <c r="M265" i="6"/>
  <c r="F255" i="7" s="1"/>
  <c r="N265" i="6"/>
  <c r="G255" i="7" s="1"/>
  <c r="I266" i="6"/>
  <c r="B256" i="7" s="1"/>
  <c r="J266" i="6"/>
  <c r="C256" i="7" s="1"/>
  <c r="K266" i="6"/>
  <c r="D256" i="7" s="1"/>
  <c r="L266" i="6"/>
  <c r="E256" i="7" s="1"/>
  <c r="M266" i="6"/>
  <c r="F256" i="7" s="1"/>
  <c r="N266" i="6"/>
  <c r="G256" i="7" s="1"/>
  <c r="I267" i="6"/>
  <c r="B257" i="7" s="1"/>
  <c r="J267" i="6"/>
  <c r="C257" i="7" s="1"/>
  <c r="K267" i="6"/>
  <c r="D257" i="7" s="1"/>
  <c r="L267" i="6"/>
  <c r="E257" i="7" s="1"/>
  <c r="M267" i="6"/>
  <c r="F257" i="7" s="1"/>
  <c r="N267" i="6"/>
  <c r="G257" i="7" s="1"/>
  <c r="J5" i="6"/>
  <c r="C5" i="7" s="1"/>
  <c r="K5" i="6"/>
  <c r="D5" i="7" s="1"/>
  <c r="L5" i="6"/>
  <c r="E5" i="7" s="1"/>
  <c r="M5" i="6"/>
  <c r="F5" i="7" s="1"/>
  <c r="N5" i="6"/>
  <c r="G5" i="7" s="1"/>
  <c r="I5" i="6"/>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5" i="5"/>
  <c r="P4" i="7" l="1"/>
  <c r="O4" i="7"/>
  <c r="L4" i="7"/>
  <c r="N4" i="7"/>
  <c r="M4" i="7"/>
  <c r="Q4" i="7"/>
</calcChain>
</file>

<file path=xl/sharedStrings.xml><?xml version="1.0" encoding="utf-8"?>
<sst xmlns="http://schemas.openxmlformats.org/spreadsheetml/2006/main" count="1062" uniqueCount="437">
  <si>
    <t>CEIX US Equity</t>
  </si>
  <si>
    <t>HP US Equity</t>
  </si>
  <si>
    <t>LPG US Equity</t>
  </si>
  <si>
    <t>MTDR US Equity</t>
  </si>
  <si>
    <t>MUR US Equity</t>
  </si>
  <si>
    <t>SM US Equity</t>
  </si>
  <si>
    <t>RSI_14D</t>
  </si>
  <si>
    <t>REL_SHR_PX_MOMENTUM</t>
  </si>
  <si>
    <t>PX_CLOSE_1D</t>
  </si>
  <si>
    <t>CURRENT_EV_TO_T12M_EBITDA</t>
  </si>
  <si>
    <t>PE_RATIO</t>
  </si>
  <si>
    <t>RIC Code</t>
  </si>
  <si>
    <t>CPE.N</t>
  </si>
  <si>
    <t>HLX.N</t>
  </si>
  <si>
    <t>DINO.N</t>
  </si>
  <si>
    <t>MTDR.N</t>
  </si>
  <si>
    <t>MUR.N</t>
  </si>
  <si>
    <t>SWN.N</t>
  </si>
  <si>
    <t>Dates</t>
    <phoneticPr fontId="1" type="noConversion"/>
  </si>
  <si>
    <t>SPK Index</t>
  </si>
  <si>
    <t>Last Price</t>
  </si>
  <si>
    <t>Dates</t>
  </si>
  <si>
    <t>PX_LAST</t>
  </si>
  <si>
    <t>Blommberg Ticker</t>
  </si>
  <si>
    <t>Stock return</t>
  </si>
  <si>
    <t>Market return for S&amp;P 1000</t>
  </si>
  <si>
    <t>Beta</t>
  </si>
  <si>
    <t>Weight</t>
  </si>
  <si>
    <t>Beta for Portfolio</t>
  </si>
  <si>
    <t>Company Name</t>
  </si>
  <si>
    <t>CONSOL Energy Inc.</t>
  </si>
  <si>
    <t>Helmerich &amp; Payne, Inc.</t>
  </si>
  <si>
    <t>Dorian LPG Ltd.</t>
  </si>
  <si>
    <t>Matador Resources Company</t>
  </si>
  <si>
    <t>Murphy Oil Corporation</t>
  </si>
  <si>
    <t>SM Energy Company</t>
  </si>
  <si>
    <t>Please refer to the attached Python code for details on the ranking process by metrics and the calculation of weights.</t>
  </si>
  <si>
    <t>Price in 11/1/2024</t>
  </si>
  <si>
    <t>$Value allocated to each stock</t>
  </si>
  <si>
    <t>Number of shares</t>
  </si>
  <si>
    <t>Total</t>
  </si>
  <si>
    <t>MUR US EQUITY</t>
  </si>
  <si>
    <t>CEIX US EQUITY</t>
  </si>
  <si>
    <t>LPG US EQUITY</t>
  </si>
  <si>
    <t>SM US EQUITY</t>
  </si>
  <si>
    <t>MTDR US EQUITY</t>
  </si>
  <si>
    <t>HP US EQUITY</t>
  </si>
  <si>
    <t>Next Quarter</t>
  </si>
  <si>
    <t>Next 12 Months</t>
  </si>
  <si>
    <t>12M</t>
  </si>
  <si>
    <t>YTD</t>
  </si>
  <si>
    <t>1M</t>
  </si>
  <si>
    <t> </t>
  </si>
  <si>
    <t xml:space="preserve">US Treasury 3 Month Bill ETF | Price History                                   </t>
  </si>
  <si>
    <t xml:space="preserve">US Treasury 2 Year Note ETF | Price History                                     </t>
  </si>
  <si>
    <t xml:space="preserve">US Treasury 6 Month Bill ETF | Price History                                     </t>
  </si>
  <si>
    <t>3 Month Return</t>
  </si>
  <si>
    <t>2 Year Return</t>
  </si>
  <si>
    <t>6 Month Return</t>
  </si>
  <si>
    <t>Daily Average Return</t>
  </si>
  <si>
    <t>Yearly Average Return</t>
  </si>
  <si>
    <t>Variance</t>
  </si>
  <si>
    <t>Volatility</t>
  </si>
  <si>
    <t>weight</t>
  </si>
  <si>
    <t>ER</t>
  </si>
  <si>
    <t>W*ER</t>
  </si>
  <si>
    <t>Min</t>
  </si>
  <si>
    <t>Max</t>
  </si>
  <si>
    <t>sum of weight</t>
  </si>
  <si>
    <t>ER(P)</t>
  </si>
  <si>
    <t>UST 4.125 31-Oct-2026</t>
  </si>
  <si>
    <t>UST 4.125 31-Oct-2026 UNITED STATES TREASURY</t>
  </si>
  <si>
    <t>US/USD</t>
  </si>
  <si>
    <t>Gov., Bmk, Fixed Coupon, IG, TRACE Eligible</t>
  </si>
  <si>
    <t>CUSIP:91282CLS8</t>
  </si>
  <si>
    <t>Issue Rating:AA+ (FTC 05-Nov-2024)</t>
  </si>
  <si>
    <t>Bond Information</t>
  </si>
  <si>
    <t>Principal / Coupon Information</t>
  </si>
  <si>
    <t>Issuance Details</t>
  </si>
  <si>
    <t>Obligor (Issuer)</t>
  </si>
  <si>
    <t>Maturity Date</t>
  </si>
  <si>
    <t>31-Oct-2026 @ 100*00%</t>
  </si>
  <si>
    <t>Issue Date / Price / Yield</t>
  </si>
  <si>
    <t>31-Oct-2024 / 99*31¾% / 4.13</t>
  </si>
  <si>
    <t>Name</t>
  </si>
  <si>
    <t>UNITED STATES TREASURY</t>
  </si>
  <si>
    <t>Principal / Coupon Currency</t>
  </si>
  <si>
    <t>USD / USD</t>
  </si>
  <si>
    <t>Issue Spread</t>
  </si>
  <si>
    <t>--</t>
  </si>
  <si>
    <t>Domicile</t>
  </si>
  <si>
    <t>United States (US)</t>
  </si>
  <si>
    <t>Coupon Type</t>
  </si>
  <si>
    <t>Fixed:Plain Vanilla Fixed Coupon</t>
  </si>
  <si>
    <t>Announcement Date</t>
  </si>
  <si>
    <t>Country of Incorporation</t>
  </si>
  <si>
    <t>Coupon Frequency</t>
  </si>
  <si>
    <t>Semiannually</t>
  </si>
  <si>
    <t>Country of Risk</t>
  </si>
  <si>
    <t>United States</t>
  </si>
  <si>
    <t>Legal Entity Identifier</t>
  </si>
  <si>
    <t>254900HROIFWPRGM1V77</t>
  </si>
  <si>
    <t>Current Coupon / Next Pay Date</t>
  </si>
  <si>
    <t>4.12500 / 30-Apr-2025</t>
  </si>
  <si>
    <t>Country of Issue</t>
  </si>
  <si>
    <t>TRBC Economic Sector</t>
  </si>
  <si>
    <t>Government Activity</t>
  </si>
  <si>
    <t>Dated / First / Final Coupon</t>
  </si>
  <si>
    <t>31-Oct-2024 / 30-Apr-2025 / 30-Apr-2026</t>
  </si>
  <si>
    <t>Market of Issue</t>
  </si>
  <si>
    <t>Domestic</t>
  </si>
  <si>
    <t>TRBC Business Sector</t>
  </si>
  <si>
    <t>Amount Outstanding</t>
  </si>
  <si>
    <t>70,164,113,400 USD</t>
  </si>
  <si>
    <t>Underwriters</t>
  </si>
  <si>
    <t>TRBC Industry Group</t>
  </si>
  <si>
    <t>Par Value / Min. Denomination / Increment</t>
  </si>
  <si>
    <t>100.00 / 100.00 / 100.00 USD</t>
  </si>
  <si>
    <t>Original Issue Amount</t>
  </si>
  <si>
    <t>TRBC Industry</t>
  </si>
  <si>
    <t>Government &amp; Government Finance</t>
  </si>
  <si>
    <t>Floating Rate Note</t>
  </si>
  <si>
    <t>No</t>
  </si>
  <si>
    <t>Total Issue Amount</t>
  </si>
  <si>
    <t>TRBC Activity</t>
  </si>
  <si>
    <t>Government &amp; Government Finance (NEC)</t>
  </si>
  <si>
    <t>Index Transitioned</t>
  </si>
  <si>
    <t>Total Price to Public</t>
  </si>
  <si>
    <t>70,157,445,002.663 USD</t>
  </si>
  <si>
    <t>Ultimate Parent</t>
  </si>
  <si>
    <t>None</t>
  </si>
  <si>
    <t>Irregular Coupon</t>
  </si>
  <si>
    <t>Auction Date</t>
  </si>
  <si>
    <t>Immediate Parent</t>
  </si>
  <si>
    <t>Inflation Index Linked</t>
  </si>
  <si>
    <t>Oversubscription in %</t>
  </si>
  <si>
    <t>ESG Score</t>
  </si>
  <si>
    <t>N/A</t>
  </si>
  <si>
    <t>Principal Index Linked</t>
  </si>
  <si>
    <t>Indicative Amount</t>
  </si>
  <si>
    <t>Ratings</t>
  </si>
  <si>
    <t>Foreign</t>
  </si>
  <si>
    <t>Fitch</t>
  </si>
  <si>
    <t>AA+ 29-Aug-2024 (A)</t>
  </si>
  <si>
    <t>Market Conventions</t>
  </si>
  <si>
    <t>More Bond Information</t>
  </si>
  <si>
    <t>Moody's</t>
  </si>
  <si>
    <t>Aaa 10-Nov-2023 (A)</t>
  </si>
  <si>
    <t>Day Count Basis</t>
  </si>
  <si>
    <t>Actual/Actual ICMA, Act/Act ICMA, Actual/Actual ISMA</t>
  </si>
  <si>
    <t>Rank (Seniority)</t>
  </si>
  <si>
    <t>Sovereign</t>
  </si>
  <si>
    <t>S&amp;P</t>
  </si>
  <si>
    <t>AA+ 27-Mar-2024 (A)</t>
  </si>
  <si>
    <t>Settlement</t>
  </si>
  <si>
    <t>Trade + 1 Business Days</t>
  </si>
  <si>
    <t>Series #</t>
  </si>
  <si>
    <t>BJ-2026</t>
  </si>
  <si>
    <t>Ex-Dividend Rules</t>
  </si>
  <si>
    <t>Listed On</t>
  </si>
  <si>
    <t>Identifiers</t>
  </si>
  <si>
    <t>Holiday for Trade Settlement</t>
  </si>
  <si>
    <t>Exchange Code</t>
  </si>
  <si>
    <t>Exchange Name</t>
  </si>
  <si>
    <t>Listing/Delisting Date</t>
  </si>
  <si>
    <t>Type</t>
  </si>
  <si>
    <t>Value</t>
  </si>
  <si>
    <t>Payment Rule</t>
  </si>
  <si>
    <t>FRA</t>
  </si>
  <si>
    <t>FRANKFURT STOCK EXCHANGE</t>
  </si>
  <si>
    <t>--/--</t>
  </si>
  <si>
    <t>Cusip</t>
  </si>
  <si>
    <t>91282CLS8</t>
  </si>
  <si>
    <t>End of Month Convention</t>
  </si>
  <si>
    <t>Last day of month</t>
  </si>
  <si>
    <t>GTX</t>
  </si>
  <si>
    <t>GETTEX</t>
  </si>
  <si>
    <t>ISIN</t>
  </si>
  <si>
    <t>US91282CLS88</t>
  </si>
  <si>
    <t>Yield Calculation Convention</t>
  </si>
  <si>
    <t>ACT Act/Act 6M YTM</t>
  </si>
  <si>
    <t>MUN</t>
  </si>
  <si>
    <t>MUNICH STOCK EXCHANGE</t>
  </si>
  <si>
    <t>SEDOL</t>
  </si>
  <si>
    <t>Price Rounding</t>
  </si>
  <si>
    <t>Round NEAR 6 places</t>
  </si>
  <si>
    <t>Asset Status Description</t>
  </si>
  <si>
    <t>Issued</t>
  </si>
  <si>
    <t>Eff./End Date</t>
  </si>
  <si>
    <t>Status</t>
  </si>
  <si>
    <t>Accrued Interest Truncation</t>
  </si>
  <si>
    <t>Owner Trustee</t>
  </si>
  <si>
    <t>BTEC - ICAP ELECTRONIC BROKING (US)</t>
  </si>
  <si>
    <t>BSZ7PM8</t>
  </si>
  <si>
    <t>24-Oct-2024/--</t>
  </si>
  <si>
    <t>Yes</t>
  </si>
  <si>
    <t>Price Quote</t>
  </si>
  <si>
    <t>Without Accrued</t>
  </si>
  <si>
    <t>Paying Agent</t>
  </si>
  <si>
    <t>Wertpapier</t>
  </si>
  <si>
    <t>A3L5HH</t>
  </si>
  <si>
    <t>Yield Type</t>
  </si>
  <si>
    <t>Yield to Maturity</t>
  </si>
  <si>
    <t>Governing Law</t>
  </si>
  <si>
    <t>NEW YORK</t>
  </si>
  <si>
    <t>Permid</t>
  </si>
  <si>
    <t>Linear Last Period</t>
  </si>
  <si>
    <t>No special processing of the last period(s)</t>
  </si>
  <si>
    <t>Program Type</t>
  </si>
  <si>
    <t>Repo Eligible</t>
  </si>
  <si>
    <t>Bond Ratings</t>
  </si>
  <si>
    <t>Bond Type</t>
  </si>
  <si>
    <t>Repo Eligible With</t>
  </si>
  <si>
    <t>Rating Agency &amp; Type</t>
  </si>
  <si>
    <t>Rating</t>
  </si>
  <si>
    <t>Watch Code</t>
  </si>
  <si>
    <t>Outlook</t>
  </si>
  <si>
    <t>Rating Endorsement</t>
  </si>
  <si>
    <t>Instrument/Structure Type</t>
  </si>
  <si>
    <t>Note</t>
  </si>
  <si>
    <t>BANK OF ENGLAND</t>
  </si>
  <si>
    <t>Active</t>
  </si>
  <si>
    <t>01-Nov-2024/--</t>
  </si>
  <si>
    <t>Fitch Long-term Issue Credit Rating</t>
  </si>
  <si>
    <t>AA+ ** (05-Nov-2024)</t>
  </si>
  <si>
    <t>EUEUKE</t>
  </si>
  <si>
    <t>MTN</t>
  </si>
  <si>
    <t>Ownership Type</t>
  </si>
  <si>
    <t>Moody's Long-term Issue Credit Rating</t>
  </si>
  <si>
    <t>Aaa (29-Oct-2024)</t>
  </si>
  <si>
    <t>Option</t>
  </si>
  <si>
    <t>US Eligibility Code</t>
  </si>
  <si>
    <t>** Unsolicited ratings</t>
  </si>
  <si>
    <t>Date Seasoned</t>
  </si>
  <si>
    <t>Use of Proceeds</t>
  </si>
  <si>
    <t>Insured By</t>
  </si>
  <si>
    <t>Offering Type</t>
  </si>
  <si>
    <t>Auction</t>
  </si>
  <si>
    <t>Warrants</t>
  </si>
  <si>
    <t>Private Placement</t>
  </si>
  <si>
    <t>Clearing House</t>
  </si>
  <si>
    <t>Government Bond Type</t>
  </si>
  <si>
    <t>United States Treasury Bond</t>
  </si>
  <si>
    <t>Bond Grade</t>
  </si>
  <si>
    <t>Covenants</t>
  </si>
  <si>
    <t>Tax Details</t>
  </si>
  <si>
    <t>Prospectus Available</t>
  </si>
  <si>
    <t>EU Savings Tax Directive</t>
  </si>
  <si>
    <t>Change of Control</t>
  </si>
  <si>
    <t>01-Mar-2002 or later tap</t>
  </si>
  <si>
    <t>Issued on or before 01-Mar-2002</t>
  </si>
  <si>
    <t>No (31-Oct-2024)</t>
  </si>
  <si>
    <t>Redemption</t>
  </si>
  <si>
    <t>Swiss exempt Flag</t>
  </si>
  <si>
    <t>Payment-in-Kind (PIK)</t>
  </si>
  <si>
    <t>Withholding Tax</t>
  </si>
  <si>
    <t>Extendible Maturity</t>
  </si>
  <si>
    <t>DRD Eligible</t>
  </si>
  <si>
    <t>Worst</t>
  </si>
  <si>
    <t>02-Nov-2026 MAT @ 100%</t>
  </si>
  <si>
    <t>QDI Eligible</t>
  </si>
  <si>
    <t>Eligible To Trade On (MiFID)</t>
  </si>
  <si>
    <t>Regulations</t>
  </si>
  <si>
    <t>Segment Venue Name/MIC</t>
  </si>
  <si>
    <t>Operating Venue/MIC/Country</t>
  </si>
  <si>
    <t>EU HQLA</t>
  </si>
  <si>
    <t>Level 1</t>
  </si>
  <si>
    <t>BOERSE MUENCHEN - FREIVERKEHR (MUNB)</t>
  </si>
  <si>
    <t>BOERSE MUENCHEN (XMUN/DE)</t>
  </si>
  <si>
    <t>MiFIR Identifier / MiFID Bond Type</t>
  </si>
  <si>
    <t>Bond / Sovereign bond</t>
  </si>
  <si>
    <t>DEUTSCHE BOERSE AG (XFRA)</t>
  </si>
  <si>
    <t>XFRA/DE</t>
  </si>
  <si>
    <t>MiFID Seniority</t>
  </si>
  <si>
    <t>Senior Debt</t>
  </si>
  <si>
    <t>TRADEWEB EU BV - MTF (TWEM)</t>
  </si>
  <si>
    <t>TRADEWEB EU BV (TWEU/NL)</t>
  </si>
  <si>
    <t>MiFID liquidity indicator (ESMA)</t>
  </si>
  <si>
    <t>TRADEWEB EUROPE LIMITED (TREU)</t>
  </si>
  <si>
    <t>TREU/GB</t>
  </si>
  <si>
    <t>Eligible To Be Traded On EEA Venue</t>
  </si>
  <si>
    <t>MiFID Complex Instrument Indicator And Reason</t>
  </si>
  <si>
    <t>Financial Instrument Short Name (FISN)</t>
  </si>
  <si>
    <t>US T NOTES/4.125 DTD 20261031</t>
  </si>
  <si>
    <t>Capital Tier</t>
  </si>
  <si>
    <t>Coco Bond</t>
  </si>
  <si>
    <t>CRR Risk Weight</t>
  </si>
  <si>
    <t>TRACE Status</t>
  </si>
  <si>
    <t>TRACE Reportable</t>
  </si>
  <si>
    <t>Solvency II CIC Code</t>
  </si>
  <si>
    <t>US11</t>
  </si>
  <si>
    <t>CFI</t>
  </si>
  <si>
    <t>DBFTFR</t>
  </si>
  <si>
    <t>Domestic Bail-In Eligible</t>
  </si>
  <si>
    <t>Schedules &amp; History</t>
  </si>
  <si>
    <t>Asset Status History</t>
  </si>
  <si>
    <t>Date</t>
  </si>
  <si>
    <t>When Issued</t>
  </si>
  <si>
    <t>To Be Priced</t>
  </si>
  <si>
    <t>Amount Outstanding History</t>
  </si>
  <si>
    <t>Amt Change Code</t>
  </si>
  <si>
    <t>Principal Factor</t>
  </si>
  <si>
    <t>Amt Outstanding</t>
  </si>
  <si>
    <t>Currency</t>
  </si>
  <si>
    <t>Issue / Redemption Price (%)</t>
  </si>
  <si>
    <t>Yield</t>
  </si>
  <si>
    <t>Initial Issuance</t>
  </si>
  <si>
    <t>USD</t>
  </si>
  <si>
    <t>Historical Bond Ratings</t>
  </si>
  <si>
    <t>Rating Source</t>
  </si>
  <si>
    <t>05-Nov-2024 (R)</t>
  </si>
  <si>
    <t>AA+</t>
  </si>
  <si>
    <t>29-Oct-2024 (R)</t>
  </si>
  <si>
    <t>Aaa</t>
  </si>
  <si>
    <t>Auction History</t>
  </si>
  <si>
    <t>High Bid Price</t>
  </si>
  <si>
    <t>High BE Yield</t>
  </si>
  <si>
    <t>Average BE Yield</t>
  </si>
  <si>
    <t>Low BE Yield</t>
  </si>
  <si>
    <t>UST Bill 06-Feb-2025</t>
  </si>
  <si>
    <t>UST Bill 06-Feb-2025 UNITED STATES TREASURY</t>
  </si>
  <si>
    <t>Gov., Bmk, Fixed: Discount, TRACE Eligible</t>
  </si>
  <si>
    <t>CUSIP:912797MJ3</t>
  </si>
  <si>
    <t>06-Feb-2025 @ 100*00%</t>
  </si>
  <si>
    <t>08-Aug-2024 / 97*20% / 4.881</t>
  </si>
  <si>
    <t>Fixed: Discount</t>
  </si>
  <si>
    <t>0.00000 / --</t>
  </si>
  <si>
    <t>-- / -- / --</t>
  </si>
  <si>
    <t>75,617,222,400 USD</t>
  </si>
  <si>
    <t>75,615,418,100 USD</t>
  </si>
  <si>
    <t>163,014,126,300 USD</t>
  </si>
  <si>
    <t>73,818,711,832.830 USD</t>
  </si>
  <si>
    <t>Actual/360, Act/360, A/360</t>
  </si>
  <si>
    <t>912797MJ3</t>
  </si>
  <si>
    <t>US912797MJ32</t>
  </si>
  <si>
    <t>Mexico Local Code</t>
  </si>
  <si>
    <t>D4_TBILJ32_250206</t>
  </si>
  <si>
    <t>MBV</t>
  </si>
  <si>
    <t>MTS BONDVISION</t>
  </si>
  <si>
    <t>Same day of month</t>
  </si>
  <si>
    <t>BRJGTR7</t>
  </si>
  <si>
    <t>01-Aug-2024/--</t>
  </si>
  <si>
    <t>ACT Act/360 6M YTM</t>
  </si>
  <si>
    <t>A4SHMP</t>
  </si>
  <si>
    <t>09-Aug-2024/--</t>
  </si>
  <si>
    <t>Book Entry</t>
  </si>
  <si>
    <t>Bill</t>
  </si>
  <si>
    <t>Government</t>
  </si>
  <si>
    <t>Original Issue Discount</t>
  </si>
  <si>
    <t>Federal Reserve Banks</t>
  </si>
  <si>
    <t>United States Treasury Bill</t>
  </si>
  <si>
    <t>No (08-Aug-2024)</t>
  </si>
  <si>
    <t>Restricted Payments</t>
  </si>
  <si>
    <t>Net Worth Maintenance</t>
  </si>
  <si>
    <t>Sale and Leaseback Transactions</t>
  </si>
  <si>
    <t>06-Feb-2025 MAT @ 100%</t>
  </si>
  <si>
    <t>US T BILLS/ZERO CP DTD GOVERNM</t>
  </si>
  <si>
    <t>US15</t>
  </si>
  <si>
    <t>DYZTXR</t>
  </si>
  <si>
    <t>Re-Opening</t>
  </si>
  <si>
    <t>Re-opening</t>
  </si>
  <si>
    <t>Unknown - Increase</t>
  </si>
  <si>
    <t>Valuation Metrix: </t>
  </si>
  <si>
    <t>Price-to-Earnings (P/E) Ratio</t>
  </si>
  <si>
    <t>EV/EBITDA Ratio</t>
  </si>
  <si>
    <t>Momentum Metrix</t>
  </si>
  <si>
    <t>RSI (Relative Strength Index)</t>
  </si>
  <si>
    <t>Relative Share Price Momentum</t>
  </si>
  <si>
    <t>6-Month Treasury Bill </t>
  </si>
  <si>
    <t>2-Year Treasury Note </t>
  </si>
  <si>
    <t>98.878 </t>
  </si>
  <si>
    <t>99.99 </t>
  </si>
  <si>
    <t>1010 </t>
  </si>
  <si>
    <t>6502 </t>
  </si>
  <si>
    <t>Securities</t>
  </si>
  <si>
    <t>Returns</t>
  </si>
  <si>
    <t>1M_Excess</t>
  </si>
  <si>
    <t>YTD_Excess</t>
  </si>
  <si>
    <t>12M_Excess</t>
  </si>
  <si>
    <t>1M_Abnormal</t>
  </si>
  <si>
    <t>YTD_Abnormal</t>
  </si>
  <si>
    <t>12M_Abnormal</t>
  </si>
  <si>
    <t>CEIX</t>
  </si>
  <si>
    <t>HP</t>
  </si>
  <si>
    <t>LPG</t>
  </si>
  <si>
    <t>MTDR</t>
  </si>
  <si>
    <t>MUR</t>
  </si>
  <si>
    <t>SM</t>
  </si>
  <si>
    <t>2023 Annual</t>
  </si>
  <si>
    <t>Ticker</t>
  </si>
  <si>
    <t>6M Rank</t>
  </si>
  <si>
    <t>12M Rank</t>
  </si>
  <si>
    <t>Portfolio</t>
  </si>
  <si>
    <t>* Calculated in Python</t>
  </si>
  <si>
    <t>Weights</t>
  </si>
  <si>
    <t>Weekly Update</t>
  </si>
  <si>
    <t>Total Gain</t>
  </si>
  <si>
    <t>Bonds priced using FV Method</t>
  </si>
  <si>
    <t>Bonds priced using HTM Method</t>
  </si>
  <si>
    <t>Estimated NAV</t>
  </si>
  <si>
    <t>Profit/Loss</t>
  </si>
  <si>
    <t>News</t>
  </si>
  <si>
    <t>With Trump's recent election win, the energy sector has seen notable reactions. Trump has consistently shown support for traditional energy sources, advocating for policies that favor coal, oil, and natural gas industries. This policy direction is expected to positively impact companies in these sectors due to anticipated regulatory easing and potential tax incentives aimed at boosting domestic energy production.
For example:
CONSOL Energy Inc. and Murphy Oil Corporation: These companies, heavily invested in coal and oil production, have benefited from rising investor confidence in traditional energy policies. Markets are anticipating that Trump's administration may relax restrictions on coal mining and oil drilling, possibly increasing demand and profit potential for these companies.
Helmerich &amp; Payne, Inc.: As a company specializing in oil drilling, Helmerich &amp; Payne is likely to see demand growth for drilling services, supported by anticipated expansions in domestic oil exploration and production.
Dorian LPG Ltd.: Dorian, a liquefied petroleum gas (LPG) shipping company, has seen a slight decline in stock price. While this might seem contrary to the broader trend, the LPG market often fluctuates due to international demand and shipping rates. Additionally, LPG demand is closely linked to Asia’s import needs and seasonal factors, which may not align directly with U.S. political changes.</t>
  </si>
  <si>
    <t>Over the past week, the energy sector has experienced significant developments, influenced by both political events and market dynamics. Here's an update on the companies in your portfolio:
CONSOL Energy Inc. (CEIX): Following the recent merger announcement between CONSOL Energy and Arch Resources, the combined entity is poised to become a leading player in the North American coal industry. This strategic move is expected to enhance operational efficiencies and expand market reach. 
Helmerich &amp; Payne, Inc. (HP): As a prominent oil drilling company, Helmerich &amp; Payne stands to benefit from the current administration's favorable stance toward traditional energy sources. Policies aimed at boosting domestic oil production could lead to increased demand for drilling services, positively impacting the company's operations.
Dorian LPG Ltd. (LPG): Dorian, specializing in liquefied petroleum gas shipping, has faced stock price fluctuations due to international demand and shipping rates. The LPG market is influenced by factors such as Asia's import needs and seasonal variations, which may not directly correlate with U.S. political changes.
Matador Resources Company (MTDR): Matador, engaged in oil and natural gas exploration, is likely to experience positive effects from anticipated regulatory easing and potential tax incentives aimed at boosting domestic energy production. These policy directions could enhance the company's exploration and production activities.
Murphy Oil Corporation (MUR): Murphy Oil, with significant investments in oil production, is expected to benefit from the current administration's support for traditional energy sources. The potential relaxation of restrictions on oil drilling may increase demand and profit potential for the company.
SM Energy Company (SM): SM Energy, focusing on the exploration and production of oil and natural gas, stands to gain from policies favoring the expansion of domestic energy production. The anticipated regulatory easing could positively impact the company's operations and profitability.
U.S. Treasury Bonds (912797MJ3 and 91282CLS8): These bonds have remained stable, reflecting the broader economic environment. Treasury bonds are generally considered safe investments, and their performance is influenced by factors such as interest rates and economic policies.
Overall, the energy sector is experiencing a dynamic period, with companies in your portfolio poised to benefit from favorable policy directions and market conditions. However, it's essential to monitor ongoing developments, as market dynamics can change rapidly.</t>
  </si>
  <si>
    <t>Euro/US Dollar 5 Year Currency Basis Swap | Price History                                          14-Nov-2024 22:37</t>
  </si>
  <si>
    <t>EURCBS5Y=</t>
  </si>
  <si>
    <t>Interval: Monthly</t>
  </si>
  <si>
    <t>History Period: 1 Year</t>
  </si>
  <si>
    <t>EURCBS5Y= Statistics     Monthly     1 Year</t>
  </si>
  <si>
    <t>Price</t>
  </si>
  <si>
    <t>Up/Down</t>
  </si>
  <si>
    <t>High</t>
  </si>
  <si>
    <t>Up</t>
  </si>
  <si>
    <t>Low</t>
  </si>
  <si>
    <t>Down</t>
  </si>
  <si>
    <t>Avg (Close)</t>
  </si>
  <si>
    <t>Unch</t>
  </si>
  <si>
    <t>Avg (High-Low)</t>
  </si>
  <si>
    <t>EURCBS5Y= History     Monthly     1 Year</t>
  </si>
  <si>
    <t>Bid</t>
  </si>
  <si>
    <t>Ask</t>
  </si>
  <si>
    <t>Bid-ask spread</t>
  </si>
  <si>
    <t>Euro/US Dollar 5 Year Currency Basis Swap | Price History                                          14-Nov-2024 22:42</t>
  </si>
  <si>
    <t>Interval: Daily</t>
  </si>
  <si>
    <t>History Period: 1 Month</t>
  </si>
  <si>
    <t>EURCBS5Y= Statistics     Daily     1 Month</t>
  </si>
  <si>
    <t>EURCBS5Y= History     Daily     1 Month</t>
  </si>
  <si>
    <t>US Dollar 10 Year Interest Rate Swap | Price History                                          14-Nov-2024 22:38</t>
  </si>
  <si>
    <t>USDSB3L10Y=</t>
  </si>
  <si>
    <t>USDSB3L10Y= Statistics     Monthly     1 Year</t>
  </si>
  <si>
    <t>USDSB3L10Y= History     Monthly     1 Year</t>
  </si>
  <si>
    <t>US Dollar 10 Year Interest Rate Swap | Price History                                          14-Nov-2024 22:44</t>
  </si>
  <si>
    <t>USDSB3L10Y= Statistics     Daily     1 Month</t>
  </si>
  <si>
    <t>USDSB3L10Y= History     Daily     1 Month</t>
  </si>
  <si>
    <t>Price Change Since 11/1/2024</t>
  </si>
  <si>
    <t>Percent Change per Stock comparing to 11/1/2024</t>
  </si>
  <si>
    <t>With the Thanksgiving holiday approaching, expectations of increased retail consumption improved overall market sentiment, lifting energy demand forecasts.
Oil prices rebounded strongly this week, with WTI crude approaching the $80 per barrel mark on expectations that OPEC+ may adjust supply in December.
After last week's slight pullback, investors showed renewed interest in undervalued energy stocks, especially coal and natural gas-related companies.
For example:
CONSOL Energy Inc. (CEIX): A rebound in the energy market and improved coal demand expectations boosted the stock price.
Helmerich &amp; Payne, Inc. (HP): Demand for oilfield services slightly recovered, coupled with a rebound in oil prices, lifting the stock.
SM Energy Company (SM):Independent energy producers benefited from rising oil prices, driving stock price increases.                                                                                                                                                                                                                                                                                                                                                                                                                                                                             Dorian LPG Ltd. (LPG) has experienced a decline in its stock price over the past week, which can be attributed to its recent financial performance. In the fiscal second quarter of 2025, the company reported a 90% year-over-year decrease in net income. Despite this downturn, Dorian LPG maintained its dividend, declaring a $1.00 per share payout. Additionally, the company's fleet operates with higher daily operating expenses compared to its peers, which may have contributed to investor concerns.                                                                                                                                                                                             Matador Resources Company (MTDR) has seen its stock price rise, bolstered by positive financial developments. The company announced a 30% increase in the borrowing base under its credit agreement, raising it from $2.50 billion to $3.25 billion.  This expansion enhances Matador's financial flexibility, enabling it to pursue growth opportunities and manage its operations more effectively. Furthermore, analysts have reiterated a 'Buy' rating for Matador, citing strong performance and strategic operations.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</si>
</sst>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yyyy\-mm\-dd"/>
    <numFmt numFmtId="165" formatCode="0.0000"/>
    <numFmt numFmtId="166" formatCode="0.000%"/>
    <numFmt numFmtId="167" formatCode="0.000"/>
    <numFmt numFmtId="168" formatCode="_(* #,##0_);_(* \(#,##0\);_(* &quot;-&quot;??_);_(@_)"/>
    <numFmt numFmtId="169" formatCode="#,##0.000;\-#,##0.000;#,##0.000;&quot;--&quot;"/>
    <numFmt numFmtId="170" formatCode="dd\-mmm\-yyyy"/>
    <numFmt numFmtId="171" formatCode="#,##0.000_);\(#,##0.000\)"/>
    <numFmt numFmtId="172" formatCode="#,##0.0000;\-#,##0.0000;#,##0.0000;&quot;--&quot;"/>
  </numFmts>
  <fonts count="24">
    <font>
      <sz val="11"/>
      <color theme="1"/>
      <name val="Aptos Narrow"/>
      <family val="2"/>
      <scheme val="minor"/>
    </font>
    <font>
      <sz val="9"/>
      <name val="Aptos Narrow"/>
      <family val="3"/>
      <charset val="134"/>
      <scheme val="minor"/>
    </font>
    <font>
      <b/>
      <sz val="12"/>
      <color rgb="FF000000"/>
      <name val="Times New Roman"/>
      <family val="1"/>
    </font>
    <font>
      <sz val="11"/>
      <color theme="1"/>
      <name val="Times New Roman"/>
      <family val="1"/>
    </font>
    <font>
      <sz val="11"/>
      <color rgb="FF000000"/>
      <name val="Times New Roman"/>
      <family val="1"/>
    </font>
    <font>
      <b/>
      <sz val="14"/>
      <color rgb="FFFFFFFF"/>
      <name val="Times New Roman"/>
      <family val="1"/>
    </font>
    <font>
      <sz val="11"/>
      <color theme="1"/>
      <name val="Aptos Narrow"/>
      <family val="2"/>
      <scheme val="minor"/>
    </font>
    <font>
      <sz val="11"/>
      <color rgb="FF000000"/>
      <name val="Arial"/>
      <family val="2"/>
    </font>
    <font>
      <b/>
      <sz val="10"/>
      <color rgb="FF000000"/>
      <name val="Arial"/>
      <family val="2"/>
    </font>
    <font>
      <sz val="10"/>
      <color rgb="FF000000"/>
      <name val="Arial"/>
      <family val="2"/>
    </font>
    <font>
      <b/>
      <sz val="9"/>
      <color rgb="FF000000"/>
      <name val="宋体"/>
      <charset val="134"/>
    </font>
    <font>
      <sz val="9"/>
      <color rgb="FF000000"/>
      <name val="宋体"/>
      <charset val="134"/>
    </font>
    <font>
      <sz val="11"/>
      <color rgb="FF000000"/>
      <name val="宋体"/>
      <charset val="134"/>
    </font>
    <font>
      <b/>
      <sz val="18"/>
      <color rgb="FF000000"/>
      <name val="宋体"/>
      <charset val="134"/>
    </font>
    <font>
      <sz val="14"/>
      <color rgb="FF000000"/>
      <name val="宋体"/>
      <charset val="134"/>
    </font>
    <font>
      <b/>
      <sz val="11"/>
      <color rgb="FF000000"/>
      <name val="宋体"/>
      <charset val="134"/>
    </font>
    <font>
      <sz val="11"/>
      <color rgb="FFFF0000"/>
      <name val="宋体"/>
      <charset val="134"/>
    </font>
    <font>
      <b/>
      <sz val="12"/>
      <name val="Times New Roman"/>
      <family val="1"/>
    </font>
    <font>
      <sz val="14"/>
      <color rgb="FF000000"/>
      <name val="Times New Roman"/>
      <family val="1"/>
    </font>
    <font>
      <sz val="12"/>
      <name val="Times New Roman"/>
      <family val="1"/>
    </font>
    <font>
      <sz val="11"/>
      <color rgb="FF000000"/>
      <name val="Aptos Narrow"/>
      <family val="2"/>
    </font>
    <font>
      <sz val="11"/>
      <color rgb="FF000000"/>
      <name val="Aptos Narrow"/>
      <family val="2"/>
      <scheme val="minor"/>
    </font>
    <font>
      <b/>
      <sz val="10"/>
      <color rgb="FF000000"/>
      <name val="Calibri"/>
      <family val="2"/>
    </font>
    <font>
      <sz val="10"/>
      <color rgb="FF000000"/>
      <name val="Calibri"/>
      <family val="2"/>
    </font>
  </fonts>
  <fills count="8">
    <fill>
      <patternFill patternType="none"/>
    </fill>
    <fill>
      <patternFill patternType="gray125"/>
    </fill>
    <fill>
      <patternFill patternType="solid">
        <fgColor rgb="FFFFFFFF"/>
        <bgColor rgb="FF000000"/>
      </patternFill>
    </fill>
    <fill>
      <patternFill patternType="solid">
        <fgColor rgb="FF305496"/>
        <bgColor rgb="FF000000"/>
      </patternFill>
    </fill>
    <fill>
      <patternFill patternType="solid">
        <fgColor rgb="FFFFFF00"/>
        <bgColor indexed="64"/>
      </patternFill>
    </fill>
    <fill>
      <patternFill patternType="solid">
        <fgColor rgb="FFA6A6A6"/>
        <bgColor rgb="FFA6A6A6"/>
      </patternFill>
    </fill>
    <fill>
      <patternFill patternType="solid">
        <fgColor rgb="FF4D93D9"/>
        <bgColor rgb="FF000000"/>
      </patternFill>
    </fill>
    <fill>
      <patternFill patternType="solid">
        <fgColor rgb="FFD9D9D9"/>
        <bgColor rgb="FF000000"/>
      </patternFill>
    </fill>
  </fills>
  <borders count="3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808080"/>
      </right>
      <top style="thin">
        <color rgb="FF000000"/>
      </top>
      <bottom style="thin">
        <color rgb="FF000000"/>
      </bottom>
      <diagonal/>
    </border>
    <border>
      <left style="thin">
        <color rgb="FF808080"/>
      </left>
      <right style="thin">
        <color rgb="FF808080"/>
      </right>
      <top style="thin">
        <color rgb="FF000000"/>
      </top>
      <bottom style="thin">
        <color rgb="FF000000"/>
      </bottom>
      <diagonal/>
    </border>
    <border>
      <left style="thin">
        <color rgb="FF808080"/>
      </left>
      <right style="thin">
        <color rgb="FF000000"/>
      </right>
      <top style="thin">
        <color rgb="FF000000"/>
      </top>
      <bottom style="thin">
        <color rgb="FF000000"/>
      </bottom>
      <diagonal/>
    </border>
    <border>
      <left style="thin">
        <color rgb="FF000000"/>
      </left>
      <right style="thin">
        <color rgb="FF808080"/>
      </right>
      <top style="thin">
        <color rgb="FF000000"/>
      </top>
      <bottom style="thin">
        <color rgb="FF808080"/>
      </bottom>
      <diagonal/>
    </border>
    <border>
      <left style="thin">
        <color rgb="FF808080"/>
      </left>
      <right style="thin">
        <color rgb="FF808080"/>
      </right>
      <top style="thin">
        <color rgb="FF000000"/>
      </top>
      <bottom style="thin">
        <color rgb="FF808080"/>
      </bottom>
      <diagonal/>
    </border>
    <border>
      <left style="thin">
        <color rgb="FF808080"/>
      </left>
      <right style="thin">
        <color rgb="FF000000"/>
      </right>
      <top style="thin">
        <color rgb="FF000000"/>
      </top>
      <bottom style="thin">
        <color rgb="FF808080"/>
      </bottom>
      <diagonal/>
    </border>
    <border>
      <left style="thin">
        <color rgb="FF000000"/>
      </left>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style="thin">
        <color rgb="FF000000"/>
      </right>
      <top style="thin">
        <color rgb="FF808080"/>
      </top>
      <bottom style="thin">
        <color rgb="FF808080"/>
      </bottom>
      <diagonal/>
    </border>
    <border>
      <left style="thin">
        <color rgb="FF000000"/>
      </left>
      <right style="thin">
        <color rgb="FF808080"/>
      </right>
      <top style="thin">
        <color rgb="FF808080"/>
      </top>
      <bottom style="thin">
        <color rgb="FF000000"/>
      </bottom>
      <diagonal/>
    </border>
    <border>
      <left style="thin">
        <color rgb="FF808080"/>
      </left>
      <right style="thin">
        <color rgb="FF000000"/>
      </right>
      <top style="thin">
        <color rgb="FF808080"/>
      </top>
      <bottom style="thin">
        <color rgb="FF000000"/>
      </bottom>
      <diagonal/>
    </border>
    <border>
      <left style="thin">
        <color rgb="FF808080"/>
      </left>
      <right style="thin">
        <color rgb="FF808080"/>
      </right>
      <top style="thin">
        <color rgb="FF808080"/>
      </top>
      <bottom style="thin">
        <color rgb="FF000000"/>
      </bottom>
      <diagonal/>
    </border>
    <border>
      <left style="thin">
        <color rgb="FF000000"/>
      </left>
      <right/>
      <top style="thin">
        <color rgb="FF000000"/>
      </top>
      <bottom style="thin">
        <color rgb="FF000000"/>
      </bottom>
      <diagonal/>
    </border>
  </borders>
  <cellStyleXfs count="4">
    <xf numFmtId="0" fontId="0" fillId="0" borderId="0"/>
    <xf numFmtId="9" fontId="6" fillId="0" borderId="0" applyFont="0" applyFill="0" applyBorder="0" applyAlignment="0" applyProtection="0"/>
    <xf numFmtId="43" fontId="6" fillId="0" borderId="0" applyFont="0" applyFill="0" applyBorder="0" applyAlignment="0" applyProtection="0"/>
    <xf numFmtId="44" fontId="6" fillId="0" borderId="0" applyFont="0" applyFill="0" applyBorder="0" applyAlignment="0" applyProtection="0"/>
  </cellStyleXfs>
  <cellXfs count="141">
    <xf numFmtId="0" fontId="0" fillId="0" borderId="0" xfId="0"/>
    <xf numFmtId="10" fontId="2" fillId="5" borderId="1" xfId="0" applyNumberFormat="1" applyFont="1" applyFill="1" applyBorder="1" applyAlignment="1">
      <alignment horizontal="left"/>
    </xf>
    <xf numFmtId="0" fontId="3" fillId="0" borderId="0" xfId="0" applyFont="1"/>
    <xf numFmtId="14" fontId="4" fillId="0" borderId="1" xfId="0" applyNumberFormat="1" applyFont="1" applyBorder="1"/>
    <xf numFmtId="0" fontId="4" fillId="0" borderId="1" xfId="0" applyFont="1" applyBorder="1"/>
    <xf numFmtId="0" fontId="3" fillId="0" borderId="1" xfId="0" applyFont="1" applyBorder="1"/>
    <xf numFmtId="0" fontId="3" fillId="0" borderId="1" xfId="0" applyFont="1" applyBorder="1" applyAlignment="1">
      <alignment wrapText="1"/>
    </xf>
    <xf numFmtId="164" fontId="3" fillId="0" borderId="1" xfId="0" applyNumberFormat="1" applyFont="1" applyBorder="1" applyAlignment="1">
      <alignment wrapText="1"/>
    </xf>
    <xf numFmtId="10" fontId="3" fillId="0" borderId="1" xfId="0" applyNumberFormat="1" applyFont="1" applyBorder="1"/>
    <xf numFmtId="10" fontId="3" fillId="0" borderId="0" xfId="0" applyNumberFormat="1" applyFont="1"/>
    <xf numFmtId="0" fontId="5" fillId="3" borderId="1" xfId="0" applyFont="1" applyFill="1" applyBorder="1"/>
    <xf numFmtId="0" fontId="4" fillId="2" borderId="1" xfId="0" applyFont="1" applyFill="1" applyBorder="1"/>
    <xf numFmtId="10" fontId="2" fillId="5" borderId="2" xfId="0" applyNumberFormat="1" applyFont="1" applyFill="1" applyBorder="1" applyAlignment="1">
      <alignment horizontal="left"/>
    </xf>
    <xf numFmtId="0" fontId="5" fillId="0" borderId="1" xfId="0" applyFont="1" applyBorder="1"/>
    <xf numFmtId="0" fontId="5" fillId="0" borderId="1" xfId="0" applyFont="1" applyBorder="1" applyAlignment="1">
      <alignment wrapText="1"/>
    </xf>
    <xf numFmtId="2" fontId="2" fillId="5" borderId="1" xfId="0" applyNumberFormat="1" applyFont="1" applyFill="1" applyBorder="1" applyAlignment="1">
      <alignment horizontal="left"/>
    </xf>
    <xf numFmtId="165" fontId="2" fillId="5" borderId="1" xfId="0" applyNumberFormat="1" applyFont="1" applyFill="1" applyBorder="1" applyAlignment="1">
      <alignment horizontal="left"/>
    </xf>
    <xf numFmtId="165" fontId="2" fillId="5" borderId="2" xfId="0" applyNumberFormat="1" applyFont="1" applyFill="1" applyBorder="1" applyAlignment="1">
      <alignment horizontal="left"/>
    </xf>
    <xf numFmtId="165" fontId="3" fillId="0" borderId="1" xfId="0" applyNumberFormat="1" applyFont="1" applyBorder="1"/>
    <xf numFmtId="2" fontId="3" fillId="0" borderId="1" xfId="0" applyNumberFormat="1" applyFont="1" applyBorder="1" applyAlignment="1">
      <alignment horizontal="left"/>
    </xf>
    <xf numFmtId="2" fontId="3" fillId="4" borderId="1" xfId="0" applyNumberFormat="1" applyFont="1" applyFill="1" applyBorder="1" applyAlignment="1">
      <alignment horizontal="left"/>
    </xf>
    <xf numFmtId="165" fontId="3" fillId="0" borderId="1" xfId="0" applyNumberFormat="1" applyFont="1" applyBorder="1" applyAlignment="1">
      <alignment horizontal="left"/>
    </xf>
    <xf numFmtId="165" fontId="3" fillId="4" borderId="1" xfId="0" applyNumberFormat="1" applyFont="1" applyFill="1" applyBorder="1" applyAlignment="1">
      <alignment horizontal="left"/>
    </xf>
    <xf numFmtId="0" fontId="7" fillId="0" borderId="0" xfId="0" applyFont="1"/>
    <xf numFmtId="0" fontId="8" fillId="6" borderId="0" xfId="0" applyFont="1" applyFill="1"/>
    <xf numFmtId="0" fontId="7" fillId="6" borderId="0" xfId="0" applyFont="1" applyFill="1"/>
    <xf numFmtId="15" fontId="9" fillId="0" borderId="5" xfId="0" applyNumberFormat="1" applyFont="1" applyBorder="1"/>
    <xf numFmtId="0" fontId="9" fillId="0" borderId="6" xfId="0" applyFont="1" applyBorder="1"/>
    <xf numFmtId="15" fontId="9" fillId="0" borderId="7" xfId="0" applyNumberFormat="1" applyFont="1" applyBorder="1"/>
    <xf numFmtId="0" fontId="9" fillId="0" borderId="8" xfId="0" applyFont="1" applyBorder="1"/>
    <xf numFmtId="10" fontId="7" fillId="0" borderId="0" xfId="0" applyNumberFormat="1" applyFont="1"/>
    <xf numFmtId="0" fontId="7" fillId="0" borderId="9" xfId="0" applyFont="1" applyBorder="1"/>
    <xf numFmtId="0" fontId="7" fillId="0" borderId="10" xfId="0" applyFont="1" applyBorder="1"/>
    <xf numFmtId="0" fontId="7" fillId="0" borderId="11" xfId="0" applyFont="1" applyBorder="1"/>
    <xf numFmtId="0" fontId="7" fillId="0" borderId="12" xfId="0" applyFont="1" applyBorder="1"/>
    <xf numFmtId="11" fontId="7" fillId="0" borderId="0" xfId="0" applyNumberFormat="1" applyFont="1"/>
    <xf numFmtId="11" fontId="7" fillId="0" borderId="13" xfId="0" applyNumberFormat="1" applyFont="1" applyBorder="1"/>
    <xf numFmtId="0" fontId="7" fillId="0" borderId="14" xfId="0" applyFont="1" applyBorder="1"/>
    <xf numFmtId="11" fontId="7" fillId="0" borderId="15" xfId="0" applyNumberFormat="1" applyFont="1" applyBorder="1"/>
    <xf numFmtId="0" fontId="7" fillId="0" borderId="15" xfId="0" applyFont="1" applyBorder="1"/>
    <xf numFmtId="0" fontId="7" fillId="0" borderId="16" xfId="0" applyFont="1" applyBorder="1"/>
    <xf numFmtId="0" fontId="7" fillId="0" borderId="13" xfId="0" applyFont="1" applyBorder="1"/>
    <xf numFmtId="0" fontId="7" fillId="0" borderId="5" xfId="0" applyFont="1" applyBorder="1"/>
    <xf numFmtId="11" fontId="7" fillId="0" borderId="5" xfId="0" applyNumberFormat="1" applyFont="1" applyBorder="1"/>
    <xf numFmtId="0" fontId="3" fillId="0" borderId="5" xfId="0" applyFont="1" applyBorder="1"/>
    <xf numFmtId="0" fontId="10" fillId="0" borderId="0" xfId="0" applyFont="1"/>
    <xf numFmtId="0" fontId="11" fillId="0" borderId="0" xfId="0" applyFont="1"/>
    <xf numFmtId="22" fontId="11" fillId="0" borderId="0" xfId="0" applyNumberFormat="1" applyFont="1"/>
    <xf numFmtId="0" fontId="12" fillId="0" borderId="0" xfId="0" applyFont="1"/>
    <xf numFmtId="0" fontId="13" fillId="0" borderId="0" xfId="0" applyFont="1"/>
    <xf numFmtId="0" fontId="14" fillId="0" borderId="0" xfId="0" applyFont="1"/>
    <xf numFmtId="0" fontId="15" fillId="0" borderId="0" xfId="0" applyFont="1"/>
    <xf numFmtId="0" fontId="12" fillId="0" borderId="1" xfId="0" applyFont="1" applyBorder="1"/>
    <xf numFmtId="0" fontId="12" fillId="0" borderId="2" xfId="0" applyFont="1" applyBorder="1"/>
    <xf numFmtId="0" fontId="12" fillId="0" borderId="3" xfId="0" applyFont="1" applyBorder="1"/>
    <xf numFmtId="0" fontId="12" fillId="0" borderId="4" xfId="0" applyFont="1" applyBorder="1"/>
    <xf numFmtId="0" fontId="12" fillId="7" borderId="1" xfId="0" applyFont="1" applyFill="1" applyBorder="1"/>
    <xf numFmtId="0" fontId="12" fillId="7" borderId="2" xfId="0" applyFont="1" applyFill="1" applyBorder="1"/>
    <xf numFmtId="0" fontId="12" fillId="0" borderId="4" xfId="0" quotePrefix="1" applyFont="1" applyBorder="1"/>
    <xf numFmtId="15" fontId="12" fillId="0" borderId="3" xfId="0" applyNumberFormat="1" applyFont="1" applyBorder="1"/>
    <xf numFmtId="3" fontId="12" fillId="0" borderId="4" xfId="0" applyNumberFormat="1" applyFont="1" applyBorder="1"/>
    <xf numFmtId="2" fontId="0" fillId="0" borderId="0" xfId="0" applyNumberFormat="1"/>
    <xf numFmtId="2" fontId="3" fillId="0" borderId="1" xfId="0" applyNumberFormat="1" applyFont="1" applyBorder="1"/>
    <xf numFmtId="2" fontId="3" fillId="0" borderId="1" xfId="0" applyNumberFormat="1" applyFont="1" applyBorder="1" applyAlignment="1">
      <alignment wrapText="1"/>
    </xf>
    <xf numFmtId="2" fontId="3" fillId="0" borderId="1" xfId="0" applyNumberFormat="1" applyFont="1" applyBorder="1" applyAlignment="1">
      <alignment horizontal="right" wrapText="1"/>
    </xf>
    <xf numFmtId="2" fontId="3" fillId="0" borderId="5" xfId="0" applyNumberFormat="1" applyFont="1" applyBorder="1" applyAlignment="1">
      <alignment horizontal="right"/>
    </xf>
    <xf numFmtId="2" fontId="3" fillId="0" borderId="5" xfId="0" applyNumberFormat="1" applyFont="1" applyBorder="1"/>
    <xf numFmtId="2" fontId="3" fillId="0" borderId="18" xfId="0" applyNumberFormat="1" applyFont="1" applyBorder="1" applyAlignment="1">
      <alignment horizontal="right"/>
    </xf>
    <xf numFmtId="2" fontId="17" fillId="0" borderId="0" xfId="0" applyNumberFormat="1" applyFont="1" applyAlignment="1">
      <alignment wrapText="1"/>
    </xf>
    <xf numFmtId="2" fontId="18" fillId="0" borderId="0" xfId="0" applyNumberFormat="1" applyFont="1" applyAlignment="1">
      <alignment readingOrder="1"/>
    </xf>
    <xf numFmtId="2" fontId="18" fillId="0" borderId="0" xfId="0" applyNumberFormat="1" applyFont="1"/>
    <xf numFmtId="2" fontId="19" fillId="0" borderId="0" xfId="0" applyNumberFormat="1" applyFont="1" applyAlignment="1">
      <alignment wrapText="1"/>
    </xf>
    <xf numFmtId="9" fontId="3" fillId="0" borderId="1" xfId="1" applyFont="1" applyBorder="1"/>
    <xf numFmtId="10" fontId="0" fillId="0" borderId="1" xfId="1" applyNumberFormat="1" applyFont="1" applyBorder="1"/>
    <xf numFmtId="10" fontId="2" fillId="5" borderId="2" xfId="0" applyNumberFormat="1" applyFont="1" applyFill="1" applyBorder="1" applyAlignment="1">
      <alignment horizontal="center"/>
    </xf>
    <xf numFmtId="166" fontId="2" fillId="5" borderId="1" xfId="1" applyNumberFormat="1" applyFont="1" applyFill="1" applyBorder="1" applyAlignment="1">
      <alignment horizontal="center"/>
    </xf>
    <xf numFmtId="167" fontId="0" fillId="0" borderId="1" xfId="1" applyNumberFormat="1" applyFont="1" applyBorder="1"/>
    <xf numFmtId="167" fontId="0" fillId="4" borderId="1" xfId="1" applyNumberFormat="1" applyFont="1" applyFill="1" applyBorder="1"/>
    <xf numFmtId="9" fontId="3" fillId="0" borderId="5" xfId="1" applyFont="1" applyBorder="1"/>
    <xf numFmtId="167" fontId="3" fillId="0" borderId="5" xfId="0" applyNumberFormat="1" applyFont="1" applyBorder="1"/>
    <xf numFmtId="44" fontId="3" fillId="0" borderId="1" xfId="3" applyFont="1" applyBorder="1" applyAlignment="1">
      <alignment wrapText="1"/>
    </xf>
    <xf numFmtId="44" fontId="3" fillId="0" borderId="1" xfId="3" applyFont="1" applyBorder="1"/>
    <xf numFmtId="168" fontId="3" fillId="0" borderId="1" xfId="2" applyNumberFormat="1" applyFont="1" applyBorder="1"/>
    <xf numFmtId="2" fontId="3" fillId="0" borderId="0" xfId="0" applyNumberFormat="1" applyFont="1"/>
    <xf numFmtId="2" fontId="3" fillId="0" borderId="0" xfId="0" applyNumberFormat="1" applyFont="1" applyAlignment="1">
      <alignment horizontal="right"/>
    </xf>
    <xf numFmtId="14" fontId="20" fillId="0" borderId="1" xfId="0" applyNumberFormat="1" applyFont="1" applyBorder="1"/>
    <xf numFmtId="0" fontId="20" fillId="0" borderId="1" xfId="0" applyFont="1" applyBorder="1"/>
    <xf numFmtId="0" fontId="0" fillId="0" borderId="1" xfId="0" applyBorder="1"/>
    <xf numFmtId="2" fontId="0" fillId="0" borderId="1" xfId="0" applyNumberFormat="1" applyBorder="1"/>
    <xf numFmtId="2" fontId="0" fillId="0" borderId="2" xfId="0" applyNumberFormat="1" applyBorder="1"/>
    <xf numFmtId="165" fontId="0" fillId="0" borderId="1" xfId="0" applyNumberFormat="1" applyBorder="1"/>
    <xf numFmtId="9" fontId="0" fillId="0" borderId="1" xfId="1" applyFont="1" applyBorder="1"/>
    <xf numFmtId="0" fontId="2" fillId="5" borderId="1" xfId="0" applyFont="1" applyFill="1" applyBorder="1"/>
    <xf numFmtId="0" fontId="2" fillId="5" borderId="2" xfId="0" applyFont="1" applyFill="1" applyBorder="1"/>
    <xf numFmtId="0" fontId="20" fillId="0" borderId="0" xfId="0" applyFont="1"/>
    <xf numFmtId="0" fontId="21" fillId="0" borderId="0" xfId="0" applyFont="1" applyAlignment="1">
      <alignment vertical="top" wrapText="1"/>
    </xf>
    <xf numFmtId="0" fontId="22" fillId="0" borderId="0" xfId="0" applyFont="1"/>
    <xf numFmtId="0" fontId="23" fillId="0" borderId="0" xfId="0" applyFont="1"/>
    <xf numFmtId="0" fontId="23" fillId="0" borderId="22" xfId="0" applyFont="1" applyBorder="1" applyAlignment="1">
      <alignment horizontal="right"/>
    </xf>
    <xf numFmtId="169" fontId="23" fillId="0" borderId="23" xfId="0" applyNumberFormat="1" applyFont="1" applyBorder="1" applyAlignment="1">
      <alignment horizontal="right"/>
    </xf>
    <xf numFmtId="170" fontId="23" fillId="0" borderId="24" xfId="0" applyNumberFormat="1" applyFont="1" applyBorder="1" applyAlignment="1">
      <alignment horizontal="right"/>
    </xf>
    <xf numFmtId="0" fontId="23" fillId="0" borderId="24" xfId="0" applyFont="1" applyBorder="1" applyAlignment="1">
      <alignment horizontal="right"/>
    </xf>
    <xf numFmtId="0" fontId="23" fillId="0" borderId="25" xfId="0" applyFont="1" applyBorder="1" applyAlignment="1">
      <alignment horizontal="right"/>
    </xf>
    <xf numFmtId="169" fontId="23" fillId="0" borderId="26" xfId="0" applyNumberFormat="1" applyFont="1" applyBorder="1" applyAlignment="1">
      <alignment horizontal="right"/>
    </xf>
    <xf numFmtId="170" fontId="23" fillId="0" borderId="27" xfId="0" applyNumberFormat="1" applyFont="1" applyBorder="1" applyAlignment="1">
      <alignment horizontal="right"/>
    </xf>
    <xf numFmtId="0" fontId="23" fillId="0" borderId="27" xfId="0" applyFont="1" applyBorder="1" applyAlignment="1">
      <alignment horizontal="right"/>
    </xf>
    <xf numFmtId="0" fontId="23" fillId="0" borderId="28" xfId="0" applyFont="1" applyBorder="1" applyAlignment="1">
      <alignment horizontal="right"/>
    </xf>
    <xf numFmtId="0" fontId="23" fillId="0" borderId="29" xfId="0" applyFont="1" applyBorder="1" applyAlignment="1">
      <alignment horizontal="right"/>
    </xf>
    <xf numFmtId="169" fontId="23" fillId="0" borderId="30" xfId="0" applyNumberFormat="1" applyFont="1" applyBorder="1" applyAlignment="1">
      <alignment horizontal="right"/>
    </xf>
    <xf numFmtId="0" fontId="22" fillId="5" borderId="31" xfId="0" applyFont="1" applyFill="1" applyBorder="1" applyAlignment="1">
      <alignment horizontal="right"/>
    </xf>
    <xf numFmtId="0" fontId="22" fillId="5" borderId="5" xfId="0" applyFont="1" applyFill="1" applyBorder="1" applyAlignment="1">
      <alignment horizontal="right"/>
    </xf>
    <xf numFmtId="170" fontId="23" fillId="0" borderId="5" xfId="0" applyNumberFormat="1" applyFont="1" applyBorder="1"/>
    <xf numFmtId="169" fontId="23" fillId="0" borderId="5" xfId="0" applyNumberFormat="1" applyFont="1" applyBorder="1"/>
    <xf numFmtId="171" fontId="23" fillId="0" borderId="0" xfId="0" applyNumberFormat="1" applyFont="1"/>
    <xf numFmtId="172" fontId="23" fillId="0" borderId="23" xfId="0" applyNumberFormat="1" applyFont="1" applyBorder="1" applyAlignment="1">
      <alignment horizontal="right"/>
    </xf>
    <xf numFmtId="172" fontId="23" fillId="0" borderId="26" xfId="0" applyNumberFormat="1" applyFont="1" applyBorder="1" applyAlignment="1">
      <alignment horizontal="right"/>
    </xf>
    <xf numFmtId="172" fontId="23" fillId="0" borderId="30" xfId="0" applyNumberFormat="1" applyFont="1" applyBorder="1" applyAlignment="1">
      <alignment horizontal="right"/>
    </xf>
    <xf numFmtId="172" fontId="23" fillId="0" borderId="5" xfId="0" applyNumberFormat="1" applyFont="1" applyBorder="1"/>
    <xf numFmtId="9" fontId="0" fillId="0" borderId="0" xfId="1" applyFont="1" applyBorder="1"/>
    <xf numFmtId="14" fontId="23" fillId="0" borderId="5" xfId="0" applyNumberFormat="1" applyFont="1" applyBorder="1"/>
    <xf numFmtId="43" fontId="0" fillId="0" borderId="1" xfId="2" applyFont="1" applyBorder="1"/>
    <xf numFmtId="43" fontId="0" fillId="0" borderId="2" xfId="2" applyFont="1" applyBorder="1"/>
    <xf numFmtId="0" fontId="12" fillId="0" borderId="17" xfId="0" applyFont="1" applyBorder="1"/>
    <xf numFmtId="0" fontId="12" fillId="0" borderId="2" xfId="0" applyFont="1" applyBorder="1"/>
    <xf numFmtId="0" fontId="12" fillId="0" borderId="17" xfId="0" quotePrefix="1" applyFont="1" applyBorder="1"/>
    <xf numFmtId="0" fontId="15" fillId="0" borderId="0" xfId="0" applyFont="1"/>
    <xf numFmtId="0" fontId="16" fillId="0" borderId="0" xfId="0" applyFont="1"/>
    <xf numFmtId="0" fontId="12" fillId="0" borderId="18" xfId="0" applyFont="1" applyBorder="1"/>
    <xf numFmtId="0" fontId="12" fillId="7" borderId="17" xfId="0" applyFont="1" applyFill="1" applyBorder="1"/>
    <xf numFmtId="0" fontId="12" fillId="7" borderId="2" xfId="0" applyFont="1" applyFill="1" applyBorder="1"/>
    <xf numFmtId="15" fontId="12" fillId="0" borderId="17" xfId="0" applyNumberFormat="1" applyFont="1" applyBorder="1"/>
    <xf numFmtId="0" fontId="12" fillId="0" borderId="0" xfId="0" applyFont="1"/>
    <xf numFmtId="0" fontId="0" fillId="0" borderId="0" xfId="0" applyAlignment="1">
      <alignment horizontal="left" vertical="center" wrapText="1"/>
    </xf>
    <xf numFmtId="2" fontId="2" fillId="5" borderId="18" xfId="0" applyNumberFormat="1" applyFont="1" applyFill="1" applyBorder="1" applyAlignment="1">
      <alignment horizontal="center"/>
    </xf>
    <xf numFmtId="2" fontId="2" fillId="5" borderId="17" xfId="0" applyNumberFormat="1" applyFont="1" applyFill="1" applyBorder="1" applyAlignment="1">
      <alignment horizontal="center"/>
    </xf>
    <xf numFmtId="2" fontId="2" fillId="5" borderId="2" xfId="0" applyNumberFormat="1" applyFont="1" applyFill="1" applyBorder="1" applyAlignment="1">
      <alignment horizontal="center"/>
    </xf>
    <xf numFmtId="0" fontId="0" fillId="0" borderId="0" xfId="0" applyAlignment="1">
      <alignment horizontal="left" vertical="top" wrapText="1"/>
    </xf>
    <xf numFmtId="0" fontId="21" fillId="0" borderId="0" xfId="0" applyFont="1" applyAlignment="1">
      <alignment horizontal="left" vertical="top" wrapText="1"/>
    </xf>
    <xf numFmtId="0" fontId="22" fillId="5" borderId="19" xfId="0" applyFont="1" applyFill="1" applyBorder="1" applyAlignment="1">
      <alignment horizontal="left"/>
    </xf>
    <xf numFmtId="0" fontId="22" fillId="5" borderId="20" xfId="0" applyFont="1" applyFill="1" applyBorder="1"/>
    <xf numFmtId="0" fontId="22" fillId="5" borderId="21" xfId="0" applyFont="1" applyFill="1" applyBorder="1"/>
  </cellXfs>
  <cellStyles count="4">
    <cellStyle name="Comma" xfId="2" builtinId="3"/>
    <cellStyle name="Currency" xfId="3" builtinId="4"/>
    <cellStyle name="Normal" xfId="0" builtinId="0"/>
    <cellStyle name="Percent" xfId="1"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EURCBS5Y</a:t>
            </a:r>
            <a:r>
              <a:rPr lang="zh-CN" altLang="en-US"/>
              <a:t> </a:t>
            </a:r>
            <a:r>
              <a:rPr lang="en-US" altLang="zh-CN"/>
              <a:t>Prices</a:t>
            </a:r>
            <a:r>
              <a:rPr lang="zh-CN" altLang="en-US"/>
              <a:t> </a:t>
            </a:r>
            <a:r>
              <a:rPr lang="en-US" altLang="zh-CN"/>
              <a:t>Change</a:t>
            </a:r>
            <a:r>
              <a:rPr lang="zh-CN" altLang="en-US"/>
              <a:t> </a:t>
            </a:r>
            <a:r>
              <a:rPr lang="en-US" altLang="zh-CN"/>
              <a:t>over</a:t>
            </a:r>
            <a:r>
              <a:rPr lang="zh-CN" altLang="en-US"/>
              <a:t> </a:t>
            </a:r>
            <a:r>
              <a:rPr lang="en-US" altLang="zh-CN"/>
              <a:t>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'EURCBS5Y-Monthly Prices Change'!$B$18</c:f>
              <c:strCache>
                <c:ptCount val="1"/>
                <c:pt idx="0">
                  <c:v>Bid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'EURCBS5Y-Monthly Prices Change'!$A$19:$A$31</c:f>
              <c:numCache>
                <c:formatCode>m/d/yy</c:formatCode>
                <c:ptCount val="13"/>
                <c:pt idx="0">
                  <c:v>45626</c:v>
                </c:pt>
                <c:pt idx="1">
                  <c:v>45596</c:v>
                </c:pt>
                <c:pt idx="2">
                  <c:v>45565</c:v>
                </c:pt>
                <c:pt idx="3">
                  <c:v>45535</c:v>
                </c:pt>
                <c:pt idx="4">
                  <c:v>45504</c:v>
                </c:pt>
                <c:pt idx="5">
                  <c:v>45473</c:v>
                </c:pt>
                <c:pt idx="6">
                  <c:v>45443</c:v>
                </c:pt>
                <c:pt idx="7">
                  <c:v>45412</c:v>
                </c:pt>
                <c:pt idx="8">
                  <c:v>45382</c:v>
                </c:pt>
                <c:pt idx="9">
                  <c:v>45351</c:v>
                </c:pt>
                <c:pt idx="10">
                  <c:v>45322</c:v>
                </c:pt>
                <c:pt idx="11">
                  <c:v>45291</c:v>
                </c:pt>
                <c:pt idx="12">
                  <c:v>45260</c:v>
                </c:pt>
              </c:numCache>
            </c:numRef>
          </c:cat>
          <c:val>
            <c:numRef>
              <c:f>'EURCBS5Y-Monthly Prices Change'!$B$19:$B$31</c:f>
              <c:numCache>
                <c:formatCode>#,##0.000;\-#,##0.000;#,##0.000;"--"</c:formatCode>
                <c:ptCount val="13"/>
                <c:pt idx="0">
                  <c:v>15.988</c:v>
                </c:pt>
                <c:pt idx="1">
                  <c:v>7.8339999999999996</c:v>
                </c:pt>
                <c:pt idx="2">
                  <c:v>3.645</c:v>
                </c:pt>
                <c:pt idx="3">
                  <c:v>3.07</c:v>
                </c:pt>
                <c:pt idx="4">
                  <c:v>2.9849999999999999</c:v>
                </c:pt>
                <c:pt idx="5">
                  <c:v>0.51400000000000001</c:v>
                </c:pt>
                <c:pt idx="6">
                  <c:v>4.2089999999999996</c:v>
                </c:pt>
                <c:pt idx="7">
                  <c:v>0.32900000000000001</c:v>
                </c:pt>
                <c:pt idx="8">
                  <c:v>1.5</c:v>
                </c:pt>
                <c:pt idx="9">
                  <c:v>-1.5389999999999999</c:v>
                </c:pt>
                <c:pt idx="10">
                  <c:v>-6.6589999999999998</c:v>
                </c:pt>
                <c:pt idx="11">
                  <c:v>-5.3460000000000001</c:v>
                </c:pt>
                <c:pt idx="12">
                  <c:v>-8.9860000000000007</c:v>
                </c:pt>
              </c:numCache>
            </c:numRef>
          </c:val>
          <c:smooth val="0"/>
          <c:extLst>
            <c:ext xmlns:c16="http://schemas.microsoft.com/office/drawing/2014/chart" uri="{C3380CC4-5D6E-409C-BE32-E72D297353CC}">
              <c16:uniqueId val="{00000000-AD2F-4748-9B9C-FEB030F0DF71}"/>
            </c:ext>
          </c:extLst>
        </c:ser>
        <c:ser>
          <c:idx val="1"/>
          <c:order val="1"/>
          <c:tx>
            <c:strRef>
              <c:f>'EURCBS5Y-Monthly Prices Change'!$C$18</c:f>
              <c:strCache>
                <c:ptCount val="1"/>
                <c:pt idx="0">
                  <c:v>Ask</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'EURCBS5Y-Monthly Prices Change'!$A$19:$A$31</c:f>
              <c:numCache>
                <c:formatCode>m/d/yy</c:formatCode>
                <c:ptCount val="13"/>
                <c:pt idx="0">
                  <c:v>45626</c:v>
                </c:pt>
                <c:pt idx="1">
                  <c:v>45596</c:v>
                </c:pt>
                <c:pt idx="2">
                  <c:v>45565</c:v>
                </c:pt>
                <c:pt idx="3">
                  <c:v>45535</c:v>
                </c:pt>
                <c:pt idx="4">
                  <c:v>45504</c:v>
                </c:pt>
                <c:pt idx="5">
                  <c:v>45473</c:v>
                </c:pt>
                <c:pt idx="6">
                  <c:v>45443</c:v>
                </c:pt>
                <c:pt idx="7">
                  <c:v>45412</c:v>
                </c:pt>
                <c:pt idx="8">
                  <c:v>45382</c:v>
                </c:pt>
                <c:pt idx="9">
                  <c:v>45351</c:v>
                </c:pt>
                <c:pt idx="10">
                  <c:v>45322</c:v>
                </c:pt>
                <c:pt idx="11">
                  <c:v>45291</c:v>
                </c:pt>
                <c:pt idx="12">
                  <c:v>45260</c:v>
                </c:pt>
              </c:numCache>
            </c:numRef>
          </c:cat>
          <c:val>
            <c:numRef>
              <c:f>'EURCBS5Y-Monthly Prices Change'!$C$19:$C$31</c:f>
              <c:numCache>
                <c:formatCode>#,##0.000;\-#,##0.000;#,##0.000;"--"</c:formatCode>
                <c:ptCount val="13"/>
                <c:pt idx="0">
                  <c:v>19.988</c:v>
                </c:pt>
                <c:pt idx="1">
                  <c:v>11.834</c:v>
                </c:pt>
                <c:pt idx="2">
                  <c:v>7.6449999999999996</c:v>
                </c:pt>
                <c:pt idx="3">
                  <c:v>7.07</c:v>
                </c:pt>
                <c:pt idx="4">
                  <c:v>6.9850000000000003</c:v>
                </c:pt>
                <c:pt idx="5">
                  <c:v>4.5140000000000002</c:v>
                </c:pt>
                <c:pt idx="6">
                  <c:v>8.2089999999999996</c:v>
                </c:pt>
                <c:pt idx="7">
                  <c:v>4.3289999999999997</c:v>
                </c:pt>
                <c:pt idx="8">
                  <c:v>3.5</c:v>
                </c:pt>
                <c:pt idx="9">
                  <c:v>2.4609999999999999</c:v>
                </c:pt>
                <c:pt idx="10">
                  <c:v>-2.6589999999999998</c:v>
                </c:pt>
                <c:pt idx="11">
                  <c:v>-1.3460000000000001</c:v>
                </c:pt>
                <c:pt idx="12">
                  <c:v>-4.9859999999999998</c:v>
                </c:pt>
              </c:numCache>
            </c:numRef>
          </c:val>
          <c:smooth val="0"/>
          <c:extLst>
            <c:ext xmlns:c16="http://schemas.microsoft.com/office/drawing/2014/chart" uri="{C3380CC4-5D6E-409C-BE32-E72D297353CC}">
              <c16:uniqueId val="{00000001-AD2F-4748-9B9C-FEB030F0DF71}"/>
            </c:ext>
          </c:extLst>
        </c:ser>
        <c:dLbls>
          <c:showLegendKey val="0"/>
          <c:showVal val="0"/>
          <c:showCatName val="0"/>
          <c:showSerName val="0"/>
          <c:showPercent val="0"/>
          <c:showBubbleSize val="0"/>
        </c:dLbls>
        <c:marker val="1"/>
        <c:smooth val="0"/>
        <c:axId val="748067552"/>
        <c:axId val="1942752703"/>
      </c:lineChart>
      <c:dateAx>
        <c:axId val="748067552"/>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752703"/>
        <c:crosses val="autoZero"/>
        <c:auto val="1"/>
        <c:lblOffset val="100"/>
        <c:baseTimeUnit val="months"/>
      </c:dateAx>
      <c:valAx>
        <c:axId val="1942752703"/>
        <c:scaling>
          <c:orientation val="minMax"/>
        </c:scaling>
        <c:delete val="0"/>
        <c:axPos val="l"/>
        <c:majorGridlines>
          <c:spPr>
            <a:ln w="9525" cap="flat" cmpd="sng" algn="ctr">
              <a:solidFill>
                <a:schemeClr val="tx1">
                  <a:lumMod val="15000"/>
                  <a:lumOff val="85000"/>
                </a:schemeClr>
              </a:solidFill>
              <a:round/>
            </a:ln>
            <a:effectLst/>
          </c:spPr>
        </c:majorGridlines>
        <c:numFmt formatCode="#,##0.000;\-#,##0.000;#,##0.000;&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067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ltLang="zh-CN" sz="1400" b="0" i="0" u="none" strike="noStrike" kern="1200" spc="0" baseline="0">
                <a:solidFill>
                  <a:sysClr val="windowText" lastClr="000000">
                    <a:lumMod val="65000"/>
                    <a:lumOff val="35000"/>
                  </a:sysClr>
                </a:solidFill>
              </a:rPr>
              <a:t>EURCBS5Y</a:t>
            </a:r>
            <a:r>
              <a:rPr lang="zh-CN" altLang="en-US" sz="1400" b="0" i="0" u="none" strike="noStrike" kern="1200" spc="0" baseline="0">
                <a:solidFill>
                  <a:sysClr val="windowText" lastClr="000000">
                    <a:lumMod val="65000"/>
                    <a:lumOff val="35000"/>
                  </a:sysClr>
                </a:solidFill>
              </a:rPr>
              <a:t> </a:t>
            </a:r>
            <a:r>
              <a:rPr lang="en-US" altLang="zh-CN" sz="1400" b="0" i="0" u="none" strike="noStrike" kern="1200" spc="0" baseline="0">
                <a:solidFill>
                  <a:sysClr val="windowText" lastClr="000000">
                    <a:lumMod val="65000"/>
                    <a:lumOff val="35000"/>
                  </a:sysClr>
                </a:solidFill>
              </a:rPr>
              <a:t>Prices</a:t>
            </a:r>
            <a:r>
              <a:rPr lang="zh-CN" altLang="en-US" sz="1400" b="0" i="0" u="none" strike="noStrike" kern="1200" spc="0" baseline="0">
                <a:solidFill>
                  <a:sysClr val="windowText" lastClr="000000">
                    <a:lumMod val="65000"/>
                    <a:lumOff val="35000"/>
                  </a:sysClr>
                </a:solidFill>
              </a:rPr>
              <a:t> </a:t>
            </a:r>
            <a:r>
              <a:rPr lang="en-US" altLang="zh-CN" sz="1400" b="0" i="0" u="none" strike="noStrike" kern="1200" spc="0" baseline="0">
                <a:solidFill>
                  <a:sysClr val="windowText" lastClr="000000">
                    <a:lumMod val="65000"/>
                    <a:lumOff val="35000"/>
                  </a:sysClr>
                </a:solidFill>
              </a:rPr>
              <a:t>Change</a:t>
            </a:r>
            <a:r>
              <a:rPr lang="zh-CN" altLang="en-US" sz="1400" b="0" i="0" u="none" strike="noStrike" kern="1200" spc="0" baseline="0">
                <a:solidFill>
                  <a:sysClr val="windowText" lastClr="000000">
                    <a:lumMod val="65000"/>
                    <a:lumOff val="35000"/>
                  </a:sysClr>
                </a:solidFill>
              </a:rPr>
              <a:t> </a:t>
            </a:r>
            <a:r>
              <a:rPr lang="en-US" altLang="zh-CN" sz="1400" b="0" i="0" u="none" strike="noStrike" kern="1200" spc="0" baseline="0">
                <a:solidFill>
                  <a:sysClr val="windowText" lastClr="000000">
                    <a:lumMod val="65000"/>
                    <a:lumOff val="35000"/>
                  </a:sysClr>
                </a:solidFill>
              </a:rPr>
              <a:t>over</a:t>
            </a:r>
            <a:r>
              <a:rPr lang="zh-CN" altLang="en-US" sz="1400" b="0" i="0" u="none" strike="noStrike" kern="1200" spc="0" baseline="0">
                <a:solidFill>
                  <a:sysClr val="windowText" lastClr="000000">
                    <a:lumMod val="65000"/>
                    <a:lumOff val="35000"/>
                  </a:sysClr>
                </a:solidFill>
              </a:rPr>
              <a:t> </a:t>
            </a:r>
            <a:r>
              <a:rPr lang="en-US" altLang="zh-CN" sz="1400" b="0" i="0" u="none" strike="noStrike" kern="1200" spc="0" baseline="0">
                <a:solidFill>
                  <a:sysClr val="windowText" lastClr="000000">
                    <a:lumMod val="65000"/>
                    <a:lumOff val="35000"/>
                  </a:sysClr>
                </a:solidFill>
              </a:rPr>
              <a:t>Month</a:t>
            </a:r>
            <a:endParaRPr lang="en-US"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'EURCBS5Y-Daily Prices Change'!$B$18</c:f>
              <c:strCache>
                <c:ptCount val="1"/>
                <c:pt idx="0">
                  <c:v>Bid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'EURCBS5Y-Daily Prices Change'!$A$19:$A$42</c:f>
              <c:numCache>
                <c:formatCode>dd\-mmm\-yyyy</c:formatCode>
                <c:ptCount val="24"/>
                <c:pt idx="0">
                  <c:v>45611</c:v>
                </c:pt>
                <c:pt idx="1">
                  <c:v>45610</c:v>
                </c:pt>
                <c:pt idx="2">
                  <c:v>45609</c:v>
                </c:pt>
                <c:pt idx="3">
                  <c:v>45608</c:v>
                </c:pt>
                <c:pt idx="4">
                  <c:v>45607</c:v>
                </c:pt>
                <c:pt idx="5">
                  <c:v>45604</c:v>
                </c:pt>
                <c:pt idx="6">
                  <c:v>45603</c:v>
                </c:pt>
                <c:pt idx="7">
                  <c:v>45602</c:v>
                </c:pt>
                <c:pt idx="8">
                  <c:v>45601</c:v>
                </c:pt>
                <c:pt idx="9">
                  <c:v>45600</c:v>
                </c:pt>
                <c:pt idx="10">
                  <c:v>45597</c:v>
                </c:pt>
                <c:pt idx="11">
                  <c:v>45596</c:v>
                </c:pt>
                <c:pt idx="12">
                  <c:v>45595</c:v>
                </c:pt>
                <c:pt idx="13">
                  <c:v>45594</c:v>
                </c:pt>
                <c:pt idx="14">
                  <c:v>45593</c:v>
                </c:pt>
                <c:pt idx="15">
                  <c:v>45590</c:v>
                </c:pt>
                <c:pt idx="16">
                  <c:v>45589</c:v>
                </c:pt>
                <c:pt idx="17">
                  <c:v>45588</c:v>
                </c:pt>
                <c:pt idx="18">
                  <c:v>45587</c:v>
                </c:pt>
                <c:pt idx="19">
                  <c:v>45586</c:v>
                </c:pt>
                <c:pt idx="20">
                  <c:v>45583</c:v>
                </c:pt>
                <c:pt idx="21">
                  <c:v>45582</c:v>
                </c:pt>
                <c:pt idx="22">
                  <c:v>45581</c:v>
                </c:pt>
                <c:pt idx="23">
                  <c:v>45580</c:v>
                </c:pt>
              </c:numCache>
            </c:numRef>
          </c:cat>
          <c:val>
            <c:numRef>
              <c:f>'EURCBS5Y-Daily Prices Change'!$B$19:$B$42</c:f>
              <c:numCache>
                <c:formatCode>#,##0.000;\-#,##0.000;#,##0.000;"--"</c:formatCode>
                <c:ptCount val="24"/>
                <c:pt idx="0">
                  <c:v>15.987</c:v>
                </c:pt>
                <c:pt idx="1">
                  <c:v>16.062000000000001</c:v>
                </c:pt>
                <c:pt idx="2">
                  <c:v>13.62</c:v>
                </c:pt>
                <c:pt idx="3">
                  <c:v>13.308</c:v>
                </c:pt>
                <c:pt idx="4">
                  <c:v>11.847</c:v>
                </c:pt>
                <c:pt idx="5">
                  <c:v>11.786</c:v>
                </c:pt>
                <c:pt idx="6">
                  <c:v>10.981999999999999</c:v>
                </c:pt>
                <c:pt idx="7">
                  <c:v>8.952</c:v>
                </c:pt>
                <c:pt idx="8">
                  <c:v>7.9580000000000002</c:v>
                </c:pt>
                <c:pt idx="9">
                  <c:v>8.2409999999999997</c:v>
                </c:pt>
                <c:pt idx="10">
                  <c:v>8.1280000000000001</c:v>
                </c:pt>
                <c:pt idx="11">
                  <c:v>7.8339999999999996</c:v>
                </c:pt>
                <c:pt idx="12">
                  <c:v>7.9969999999999999</c:v>
                </c:pt>
                <c:pt idx="13">
                  <c:v>7.5940000000000003</c:v>
                </c:pt>
                <c:pt idx="14">
                  <c:v>7.5759999999999996</c:v>
                </c:pt>
                <c:pt idx="15">
                  <c:v>7.7060000000000004</c:v>
                </c:pt>
                <c:pt idx="16">
                  <c:v>7.7229999999999999</c:v>
                </c:pt>
                <c:pt idx="17">
                  <c:v>7.6429999999999998</c:v>
                </c:pt>
                <c:pt idx="18">
                  <c:v>7.2279999999999998</c:v>
                </c:pt>
                <c:pt idx="19">
                  <c:v>6.984</c:v>
                </c:pt>
                <c:pt idx="20">
                  <c:v>6.4720000000000004</c:v>
                </c:pt>
                <c:pt idx="21">
                  <c:v>5.6440000000000001</c:v>
                </c:pt>
                <c:pt idx="22">
                  <c:v>4.1710000000000003</c:v>
                </c:pt>
                <c:pt idx="23">
                  <c:v>3.96</c:v>
                </c:pt>
              </c:numCache>
            </c:numRef>
          </c:val>
          <c:smooth val="0"/>
          <c:extLst>
            <c:ext xmlns:c16="http://schemas.microsoft.com/office/drawing/2014/chart" uri="{C3380CC4-5D6E-409C-BE32-E72D297353CC}">
              <c16:uniqueId val="{00000000-DF5A-484E-B859-E2FD1E629010}"/>
            </c:ext>
          </c:extLst>
        </c:ser>
        <c:ser>
          <c:idx val="1"/>
          <c:order val="1"/>
          <c:tx>
            <c:strRef>
              <c:f>'EURCBS5Y-Daily Prices Change'!$C$18</c:f>
              <c:strCache>
                <c:ptCount val="1"/>
                <c:pt idx="0">
                  <c:v>Ask</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'EURCBS5Y-Daily Prices Change'!$A$19:$A$42</c:f>
              <c:numCache>
                <c:formatCode>dd\-mmm\-yyyy</c:formatCode>
                <c:ptCount val="24"/>
                <c:pt idx="0">
                  <c:v>45611</c:v>
                </c:pt>
                <c:pt idx="1">
                  <c:v>45610</c:v>
                </c:pt>
                <c:pt idx="2">
                  <c:v>45609</c:v>
                </c:pt>
                <c:pt idx="3">
                  <c:v>45608</c:v>
                </c:pt>
                <c:pt idx="4">
                  <c:v>45607</c:v>
                </c:pt>
                <c:pt idx="5">
                  <c:v>45604</c:v>
                </c:pt>
                <c:pt idx="6">
                  <c:v>45603</c:v>
                </c:pt>
                <c:pt idx="7">
                  <c:v>45602</c:v>
                </c:pt>
                <c:pt idx="8">
                  <c:v>45601</c:v>
                </c:pt>
                <c:pt idx="9">
                  <c:v>45600</c:v>
                </c:pt>
                <c:pt idx="10">
                  <c:v>45597</c:v>
                </c:pt>
                <c:pt idx="11">
                  <c:v>45596</c:v>
                </c:pt>
                <c:pt idx="12">
                  <c:v>45595</c:v>
                </c:pt>
                <c:pt idx="13">
                  <c:v>45594</c:v>
                </c:pt>
                <c:pt idx="14">
                  <c:v>45593</c:v>
                </c:pt>
                <c:pt idx="15">
                  <c:v>45590</c:v>
                </c:pt>
                <c:pt idx="16">
                  <c:v>45589</c:v>
                </c:pt>
                <c:pt idx="17">
                  <c:v>45588</c:v>
                </c:pt>
                <c:pt idx="18">
                  <c:v>45587</c:v>
                </c:pt>
                <c:pt idx="19">
                  <c:v>45586</c:v>
                </c:pt>
                <c:pt idx="20">
                  <c:v>45583</c:v>
                </c:pt>
                <c:pt idx="21">
                  <c:v>45582</c:v>
                </c:pt>
                <c:pt idx="22">
                  <c:v>45581</c:v>
                </c:pt>
                <c:pt idx="23">
                  <c:v>45580</c:v>
                </c:pt>
              </c:numCache>
            </c:numRef>
          </c:cat>
          <c:val>
            <c:numRef>
              <c:f>'EURCBS5Y-Daily Prices Change'!$C$19:$C$42</c:f>
              <c:numCache>
                <c:formatCode>#,##0.000;\-#,##0.000;#,##0.000;"--"</c:formatCode>
                <c:ptCount val="24"/>
                <c:pt idx="0">
                  <c:v>19.986999999999998</c:v>
                </c:pt>
                <c:pt idx="1">
                  <c:v>20.062000000000001</c:v>
                </c:pt>
                <c:pt idx="2">
                  <c:v>17.62</c:v>
                </c:pt>
                <c:pt idx="3">
                  <c:v>17.308</c:v>
                </c:pt>
                <c:pt idx="4">
                  <c:v>15.847</c:v>
                </c:pt>
                <c:pt idx="5">
                  <c:v>15.786</c:v>
                </c:pt>
                <c:pt idx="6">
                  <c:v>14.981999999999999</c:v>
                </c:pt>
                <c:pt idx="7">
                  <c:v>12.952</c:v>
                </c:pt>
                <c:pt idx="8">
                  <c:v>11.958</c:v>
                </c:pt>
                <c:pt idx="9">
                  <c:v>12.241</c:v>
                </c:pt>
                <c:pt idx="10">
                  <c:v>12.128</c:v>
                </c:pt>
                <c:pt idx="11">
                  <c:v>11.834</c:v>
                </c:pt>
                <c:pt idx="12">
                  <c:v>11.997</c:v>
                </c:pt>
                <c:pt idx="13">
                  <c:v>11.593999999999999</c:v>
                </c:pt>
                <c:pt idx="14">
                  <c:v>11.576000000000001</c:v>
                </c:pt>
                <c:pt idx="15">
                  <c:v>11.706</c:v>
                </c:pt>
                <c:pt idx="16">
                  <c:v>11.723000000000001</c:v>
                </c:pt>
                <c:pt idx="17">
                  <c:v>11.643000000000001</c:v>
                </c:pt>
                <c:pt idx="18">
                  <c:v>11.228</c:v>
                </c:pt>
                <c:pt idx="19">
                  <c:v>10.984</c:v>
                </c:pt>
                <c:pt idx="20">
                  <c:v>10.472</c:v>
                </c:pt>
                <c:pt idx="21">
                  <c:v>9.6440000000000001</c:v>
                </c:pt>
                <c:pt idx="22">
                  <c:v>8.1709999999999994</c:v>
                </c:pt>
                <c:pt idx="23">
                  <c:v>7.96</c:v>
                </c:pt>
              </c:numCache>
            </c:numRef>
          </c:val>
          <c:smooth val="0"/>
          <c:extLst>
            <c:ext xmlns:c16="http://schemas.microsoft.com/office/drawing/2014/chart" uri="{C3380CC4-5D6E-409C-BE32-E72D297353CC}">
              <c16:uniqueId val="{00000001-DF5A-484E-B859-E2FD1E629010}"/>
            </c:ext>
          </c:extLst>
        </c:ser>
        <c:dLbls>
          <c:showLegendKey val="0"/>
          <c:showVal val="0"/>
          <c:showCatName val="0"/>
          <c:showSerName val="0"/>
          <c:showPercent val="0"/>
          <c:showBubbleSize val="0"/>
        </c:dLbls>
        <c:marker val="1"/>
        <c:smooth val="0"/>
        <c:axId val="1049111088"/>
        <c:axId val="358795312"/>
      </c:lineChart>
      <c:dateAx>
        <c:axId val="1049111088"/>
        <c:scaling>
          <c:orientation val="minMax"/>
        </c:scaling>
        <c:delete val="0"/>
        <c:axPos val="b"/>
        <c:numFmt formatCode="dd\-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795312"/>
        <c:crosses val="autoZero"/>
        <c:auto val="1"/>
        <c:lblOffset val="100"/>
        <c:baseTimeUnit val="days"/>
      </c:dateAx>
      <c:valAx>
        <c:axId val="358795312"/>
        <c:scaling>
          <c:orientation val="minMax"/>
        </c:scaling>
        <c:delete val="0"/>
        <c:axPos val="l"/>
        <c:majorGridlines>
          <c:spPr>
            <a:ln w="9525" cap="flat" cmpd="sng" algn="ctr">
              <a:solidFill>
                <a:schemeClr val="tx1">
                  <a:lumMod val="15000"/>
                  <a:lumOff val="85000"/>
                </a:schemeClr>
              </a:solidFill>
              <a:round/>
            </a:ln>
            <a:effectLst/>
          </c:spPr>
        </c:majorGridlines>
        <c:numFmt formatCode="#,##0.000;\-#,##0.000;#,##0.000;&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111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USDSB3L10Y</a:t>
            </a:r>
            <a:r>
              <a:rPr lang="zh-CN" altLang="en-US"/>
              <a:t> </a:t>
            </a:r>
            <a:r>
              <a:rPr lang="en-US" altLang="zh-CN"/>
              <a:t>Daily</a:t>
            </a:r>
            <a:r>
              <a:rPr lang="zh-CN" altLang="en-US" baseline="0"/>
              <a:t> </a:t>
            </a:r>
            <a:r>
              <a:rPr lang="en-US" altLang="zh-CN" baseline="0"/>
              <a:t>Prices</a:t>
            </a:r>
            <a:r>
              <a:rPr lang="zh-CN" altLang="en-US" baseline="0"/>
              <a:t> </a:t>
            </a:r>
            <a:r>
              <a:rPr lang="en-US" altLang="zh-CN" baseline="0"/>
              <a:t>Change</a:t>
            </a:r>
            <a:r>
              <a:rPr lang="zh-CN" altLang="en-US" baseline="0"/>
              <a:t> </a:t>
            </a:r>
            <a:r>
              <a:rPr lang="en-US" altLang="zh-CN" baseline="0"/>
              <a:t>over</a:t>
            </a:r>
            <a:r>
              <a:rPr lang="zh-CN" altLang="en-US" baseline="0"/>
              <a:t> </a:t>
            </a:r>
            <a:r>
              <a:rPr lang="en-US" altLang="zh-CN" baseline="0"/>
              <a:t>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'USDSB3L10Y-Monthly Changes '!$B$18</c:f>
              <c:strCache>
                <c:ptCount val="1"/>
                <c:pt idx="0">
                  <c:v>Bid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'USDSB3L10Y-Monthly Changes '!$A$19:$A$31</c:f>
              <c:numCache>
                <c:formatCode>dd\-mmm\-yyyy</c:formatCode>
                <c:ptCount val="13"/>
                <c:pt idx="0">
                  <c:v>45626</c:v>
                </c:pt>
                <c:pt idx="1">
                  <c:v>45596</c:v>
                </c:pt>
                <c:pt idx="2">
                  <c:v>45565</c:v>
                </c:pt>
                <c:pt idx="3">
                  <c:v>45535</c:v>
                </c:pt>
                <c:pt idx="4">
                  <c:v>45504</c:v>
                </c:pt>
                <c:pt idx="5">
                  <c:v>45473</c:v>
                </c:pt>
                <c:pt idx="6">
                  <c:v>45443</c:v>
                </c:pt>
                <c:pt idx="7">
                  <c:v>45412</c:v>
                </c:pt>
                <c:pt idx="8">
                  <c:v>45382</c:v>
                </c:pt>
                <c:pt idx="9">
                  <c:v>45351</c:v>
                </c:pt>
                <c:pt idx="10">
                  <c:v>45322</c:v>
                </c:pt>
                <c:pt idx="11">
                  <c:v>45291</c:v>
                </c:pt>
                <c:pt idx="12">
                  <c:v>45260</c:v>
                </c:pt>
              </c:numCache>
            </c:numRef>
          </c:cat>
          <c:val>
            <c:numRef>
              <c:f>'USDSB3L10Y-Monthly Changes '!$B$19:$B$31</c:f>
              <c:numCache>
                <c:formatCode>#,##0.0000;\-#,##0.0000;#,##0.0000;"--"</c:formatCode>
                <c:ptCount val="13"/>
                <c:pt idx="0">
                  <c:v>4.22</c:v>
                </c:pt>
                <c:pt idx="1">
                  <c:v>4.0453999999999999</c:v>
                </c:pt>
                <c:pt idx="2">
                  <c:v>3.5859000000000001</c:v>
                </c:pt>
                <c:pt idx="3">
                  <c:v>3.7094999999999998</c:v>
                </c:pt>
                <c:pt idx="4">
                  <c:v>3.8673999999999999</c:v>
                </c:pt>
                <c:pt idx="5">
                  <c:v>4.2477999999999998</c:v>
                </c:pt>
                <c:pt idx="6">
                  <c:v>4.3971999999999998</c:v>
                </c:pt>
                <c:pt idx="7">
                  <c:v>4.5735999999999999</c:v>
                </c:pt>
                <c:pt idx="8">
                  <c:v>4.1070000000000002</c:v>
                </c:pt>
                <c:pt idx="9">
                  <c:v>4.1529999999999996</c:v>
                </c:pt>
                <c:pt idx="10">
                  <c:v>3.8359999999999999</c:v>
                </c:pt>
                <c:pt idx="11">
                  <c:v>3.7505999999999999</c:v>
                </c:pt>
                <c:pt idx="12">
                  <c:v>4.2320000000000002</c:v>
                </c:pt>
              </c:numCache>
            </c:numRef>
          </c:val>
          <c:smooth val="0"/>
          <c:extLst>
            <c:ext xmlns:c16="http://schemas.microsoft.com/office/drawing/2014/chart" uri="{C3380CC4-5D6E-409C-BE32-E72D297353CC}">
              <c16:uniqueId val="{00000000-1932-9640-BB15-7C86C08A2CAA}"/>
            </c:ext>
          </c:extLst>
        </c:ser>
        <c:ser>
          <c:idx val="1"/>
          <c:order val="1"/>
          <c:tx>
            <c:strRef>
              <c:f>'USDSB3L10Y-Monthly Changes '!$C$18</c:f>
              <c:strCache>
                <c:ptCount val="1"/>
                <c:pt idx="0">
                  <c:v>Ask</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'USDSB3L10Y-Monthly Changes '!$A$19:$A$31</c:f>
              <c:numCache>
                <c:formatCode>dd\-mmm\-yyyy</c:formatCode>
                <c:ptCount val="13"/>
                <c:pt idx="0">
                  <c:v>45626</c:v>
                </c:pt>
                <c:pt idx="1">
                  <c:v>45596</c:v>
                </c:pt>
                <c:pt idx="2">
                  <c:v>45565</c:v>
                </c:pt>
                <c:pt idx="3">
                  <c:v>45535</c:v>
                </c:pt>
                <c:pt idx="4">
                  <c:v>45504</c:v>
                </c:pt>
                <c:pt idx="5">
                  <c:v>45473</c:v>
                </c:pt>
                <c:pt idx="6">
                  <c:v>45443</c:v>
                </c:pt>
                <c:pt idx="7">
                  <c:v>45412</c:v>
                </c:pt>
                <c:pt idx="8">
                  <c:v>45382</c:v>
                </c:pt>
                <c:pt idx="9">
                  <c:v>45351</c:v>
                </c:pt>
                <c:pt idx="10">
                  <c:v>45322</c:v>
                </c:pt>
                <c:pt idx="11">
                  <c:v>45291</c:v>
                </c:pt>
                <c:pt idx="12">
                  <c:v>45260</c:v>
                </c:pt>
              </c:numCache>
            </c:numRef>
          </c:cat>
          <c:val>
            <c:numRef>
              <c:f>'USDSB3L10Y-Monthly Changes '!$C$19:$C$31</c:f>
              <c:numCache>
                <c:formatCode>#,##0.0000;\-#,##0.0000;#,##0.0000;"--"</c:formatCode>
                <c:ptCount val="13"/>
                <c:pt idx="0">
                  <c:v>4.26</c:v>
                </c:pt>
                <c:pt idx="1">
                  <c:v>4.0853999999999999</c:v>
                </c:pt>
                <c:pt idx="2">
                  <c:v>3.6259000000000001</c:v>
                </c:pt>
                <c:pt idx="3">
                  <c:v>3.7494999999999998</c:v>
                </c:pt>
                <c:pt idx="4">
                  <c:v>3.9074</c:v>
                </c:pt>
                <c:pt idx="5">
                  <c:v>4.2877999999999998</c:v>
                </c:pt>
                <c:pt idx="6">
                  <c:v>4.4371999999999998</c:v>
                </c:pt>
                <c:pt idx="7">
                  <c:v>4.6135999999999999</c:v>
                </c:pt>
                <c:pt idx="8">
                  <c:v>4.1470000000000002</c:v>
                </c:pt>
                <c:pt idx="9">
                  <c:v>4.1929999999999996</c:v>
                </c:pt>
                <c:pt idx="10">
                  <c:v>3.8759999999999999</c:v>
                </c:pt>
                <c:pt idx="11">
                  <c:v>3.7906</c:v>
                </c:pt>
                <c:pt idx="12">
                  <c:v>4.2720000000000002</c:v>
                </c:pt>
              </c:numCache>
            </c:numRef>
          </c:val>
          <c:smooth val="0"/>
          <c:extLst>
            <c:ext xmlns:c16="http://schemas.microsoft.com/office/drawing/2014/chart" uri="{C3380CC4-5D6E-409C-BE32-E72D297353CC}">
              <c16:uniqueId val="{00000001-1932-9640-BB15-7C86C08A2CAA}"/>
            </c:ext>
          </c:extLst>
        </c:ser>
        <c:dLbls>
          <c:showLegendKey val="0"/>
          <c:showVal val="0"/>
          <c:showCatName val="0"/>
          <c:showSerName val="0"/>
          <c:showPercent val="0"/>
          <c:showBubbleSize val="0"/>
        </c:dLbls>
        <c:marker val="1"/>
        <c:smooth val="0"/>
        <c:axId val="196239312"/>
        <c:axId val="247056272"/>
      </c:lineChart>
      <c:dateAx>
        <c:axId val="196239312"/>
        <c:scaling>
          <c:orientation val="minMax"/>
        </c:scaling>
        <c:delete val="0"/>
        <c:axPos val="b"/>
        <c:numFmt formatCode="dd\-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056272"/>
        <c:crosses val="autoZero"/>
        <c:auto val="1"/>
        <c:lblOffset val="100"/>
        <c:baseTimeUnit val="months"/>
      </c:dateAx>
      <c:valAx>
        <c:axId val="247056272"/>
        <c:scaling>
          <c:orientation val="minMax"/>
        </c:scaling>
        <c:delete val="0"/>
        <c:axPos val="l"/>
        <c:majorGridlines>
          <c:spPr>
            <a:ln w="9525" cap="flat" cmpd="sng" algn="ctr">
              <a:solidFill>
                <a:schemeClr val="tx1">
                  <a:lumMod val="15000"/>
                  <a:lumOff val="85000"/>
                </a:schemeClr>
              </a:solidFill>
              <a:round/>
            </a:ln>
            <a:effectLst/>
          </c:spPr>
        </c:majorGridlines>
        <c:numFmt formatCode="#,##0.0000;\-#,##0.0000;#,##0.0000;&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39312"/>
        <c:crosses val="autoZero"/>
        <c:crossBetween val="between"/>
        <c:majorUnit val="0.5"/>
        <c:min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USDSB3L10Y</a:t>
            </a:r>
            <a:r>
              <a:rPr lang="zh-CN" altLang="en-US" sz="1400" b="0" i="0" u="none" strike="noStrike" kern="1200" spc="0" baseline="0">
                <a:solidFill>
                  <a:sysClr val="windowText" lastClr="000000">
                    <a:lumMod val="65000"/>
                    <a:lumOff val="35000"/>
                  </a:sysClr>
                </a:solidFill>
              </a:rPr>
              <a:t> </a:t>
            </a:r>
            <a:r>
              <a:rPr lang="en-US" altLang="zh-CN" sz="1400" b="0" i="0" u="none" strike="noStrike" kern="1200" spc="0" baseline="0">
                <a:solidFill>
                  <a:sysClr val="windowText" lastClr="000000">
                    <a:lumMod val="65000"/>
                    <a:lumOff val="35000"/>
                  </a:sysClr>
                </a:solidFill>
              </a:rPr>
              <a:t>Daily</a:t>
            </a:r>
            <a:r>
              <a:rPr lang="zh-CN" altLang="en-US" sz="1400" b="0" i="0" u="none" strike="noStrike" kern="1200" spc="0" baseline="0">
                <a:solidFill>
                  <a:sysClr val="windowText" lastClr="000000">
                    <a:lumMod val="65000"/>
                    <a:lumOff val="35000"/>
                  </a:sysClr>
                </a:solidFill>
              </a:rPr>
              <a:t> </a:t>
            </a:r>
            <a:r>
              <a:rPr lang="en-US" altLang="zh-CN" sz="1400" b="0" i="0" u="none" strike="noStrike" kern="1200" spc="0" baseline="0">
                <a:solidFill>
                  <a:sysClr val="windowText" lastClr="000000">
                    <a:lumMod val="65000"/>
                    <a:lumOff val="35000"/>
                  </a:sysClr>
                </a:solidFill>
              </a:rPr>
              <a:t>Prices</a:t>
            </a:r>
            <a:r>
              <a:rPr lang="zh-CN" altLang="en-US" sz="1400" b="0" i="0" u="none" strike="noStrike" kern="1200" spc="0" baseline="0">
                <a:solidFill>
                  <a:sysClr val="windowText" lastClr="000000">
                    <a:lumMod val="65000"/>
                    <a:lumOff val="35000"/>
                  </a:sysClr>
                </a:solidFill>
              </a:rPr>
              <a:t> </a:t>
            </a:r>
            <a:r>
              <a:rPr lang="en-US" altLang="zh-CN" sz="1400" b="0" i="0" u="none" strike="noStrike" kern="1200" spc="0" baseline="0">
                <a:solidFill>
                  <a:sysClr val="windowText" lastClr="000000">
                    <a:lumMod val="65000"/>
                    <a:lumOff val="35000"/>
                  </a:sysClr>
                </a:solidFill>
              </a:rPr>
              <a:t>Change</a:t>
            </a:r>
            <a:r>
              <a:rPr lang="zh-CN" altLang="en-US" sz="1400" b="0" i="0" u="none" strike="noStrike" kern="1200" spc="0" baseline="0">
                <a:solidFill>
                  <a:sysClr val="windowText" lastClr="000000">
                    <a:lumMod val="65000"/>
                    <a:lumOff val="35000"/>
                  </a:sysClr>
                </a:solidFill>
              </a:rPr>
              <a:t> </a:t>
            </a:r>
            <a:r>
              <a:rPr lang="en-US" altLang="zh-CN" sz="1400" b="0" i="0" u="none" strike="noStrike" kern="1200" spc="0" baseline="0">
                <a:solidFill>
                  <a:sysClr val="windowText" lastClr="000000">
                    <a:lumMod val="65000"/>
                    <a:lumOff val="35000"/>
                  </a:sysClr>
                </a:solidFill>
              </a:rPr>
              <a:t>over</a:t>
            </a:r>
            <a:r>
              <a:rPr lang="zh-CN" altLang="en-US" sz="1400" b="0" i="0" u="none" strike="noStrike" kern="1200" spc="0" baseline="0">
                <a:solidFill>
                  <a:sysClr val="windowText" lastClr="000000">
                    <a:lumMod val="65000"/>
                    <a:lumOff val="35000"/>
                  </a:sysClr>
                </a:solidFill>
              </a:rPr>
              <a:t> </a:t>
            </a:r>
            <a:r>
              <a:rPr lang="en-US" altLang="zh-CN" sz="1400" b="0" i="0" u="none" strike="noStrike" kern="1200" spc="0" baseline="0">
                <a:solidFill>
                  <a:sysClr val="windowText" lastClr="000000">
                    <a:lumMod val="65000"/>
                    <a:lumOff val="35000"/>
                  </a:sysClr>
                </a:solidFill>
              </a:rPr>
              <a:t>Month</a:t>
            </a:r>
            <a:endParaRPr lang="en-US"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'USDSB3L10Y-Daily Changes'!$B$18</c:f>
              <c:strCache>
                <c:ptCount val="1"/>
                <c:pt idx="0">
                  <c:v>Bid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'USDSB3L10Y-Daily Changes'!$A$19:$A$42</c:f>
              <c:numCache>
                <c:formatCode>dd\-mmm\-yyyy</c:formatCode>
                <c:ptCount val="24"/>
                <c:pt idx="0">
                  <c:v>45611</c:v>
                </c:pt>
                <c:pt idx="1">
                  <c:v>45610</c:v>
                </c:pt>
                <c:pt idx="2">
                  <c:v>45609</c:v>
                </c:pt>
                <c:pt idx="3">
                  <c:v>45608</c:v>
                </c:pt>
                <c:pt idx="4">
                  <c:v>45607</c:v>
                </c:pt>
                <c:pt idx="5">
                  <c:v>45604</c:v>
                </c:pt>
                <c:pt idx="6">
                  <c:v>45603</c:v>
                </c:pt>
                <c:pt idx="7">
                  <c:v>45602</c:v>
                </c:pt>
                <c:pt idx="8">
                  <c:v>45601</c:v>
                </c:pt>
                <c:pt idx="9">
                  <c:v>45600</c:v>
                </c:pt>
                <c:pt idx="10">
                  <c:v>45597</c:v>
                </c:pt>
                <c:pt idx="11">
                  <c:v>45596</c:v>
                </c:pt>
                <c:pt idx="12">
                  <c:v>45595</c:v>
                </c:pt>
                <c:pt idx="13">
                  <c:v>45594</c:v>
                </c:pt>
                <c:pt idx="14">
                  <c:v>45593</c:v>
                </c:pt>
                <c:pt idx="15">
                  <c:v>45590</c:v>
                </c:pt>
                <c:pt idx="16">
                  <c:v>45589</c:v>
                </c:pt>
                <c:pt idx="17">
                  <c:v>45588</c:v>
                </c:pt>
                <c:pt idx="18">
                  <c:v>45587</c:v>
                </c:pt>
                <c:pt idx="19">
                  <c:v>45586</c:v>
                </c:pt>
                <c:pt idx="20">
                  <c:v>45583</c:v>
                </c:pt>
                <c:pt idx="21">
                  <c:v>45582</c:v>
                </c:pt>
                <c:pt idx="22">
                  <c:v>45581</c:v>
                </c:pt>
                <c:pt idx="23">
                  <c:v>45580</c:v>
                </c:pt>
              </c:numCache>
            </c:numRef>
          </c:cat>
          <c:val>
            <c:numRef>
              <c:f>'USDSB3L10Y-Daily Changes'!$B$19:$B$42</c:f>
              <c:numCache>
                <c:formatCode>#,##0.0000;\-#,##0.0000;#,##0.0000;"--"</c:formatCode>
                <c:ptCount val="24"/>
                <c:pt idx="0">
                  <c:v>4.2220000000000004</c:v>
                </c:pt>
                <c:pt idx="1">
                  <c:v>4.2190000000000003</c:v>
                </c:pt>
                <c:pt idx="2">
                  <c:v>4.2080000000000002</c:v>
                </c:pt>
                <c:pt idx="3">
                  <c:v>4.1920000000000002</c:v>
                </c:pt>
                <c:pt idx="4">
                  <c:v>4.0994999999999999</c:v>
                </c:pt>
                <c:pt idx="5">
                  <c:v>4.0999999999999996</c:v>
                </c:pt>
                <c:pt idx="6">
                  <c:v>4.1180000000000003</c:v>
                </c:pt>
                <c:pt idx="7">
                  <c:v>4.1986999999999997</c:v>
                </c:pt>
                <c:pt idx="8">
                  <c:v>4.0439999999999996</c:v>
                </c:pt>
                <c:pt idx="9">
                  <c:v>4.0462999999999996</c:v>
                </c:pt>
                <c:pt idx="10">
                  <c:v>4.1360000000000001</c:v>
                </c:pt>
                <c:pt idx="11">
                  <c:v>4.0453999999999999</c:v>
                </c:pt>
                <c:pt idx="12">
                  <c:v>4.0750000000000002</c:v>
                </c:pt>
                <c:pt idx="13">
                  <c:v>4.0278</c:v>
                </c:pt>
                <c:pt idx="14">
                  <c:v>4.0624000000000002</c:v>
                </c:pt>
                <c:pt idx="15">
                  <c:v>4.0293999999999999</c:v>
                </c:pt>
                <c:pt idx="16">
                  <c:v>4.0045000000000002</c:v>
                </c:pt>
                <c:pt idx="17">
                  <c:v>4.0403000000000002</c:v>
                </c:pt>
                <c:pt idx="18">
                  <c:v>4.0023</c:v>
                </c:pt>
                <c:pt idx="19">
                  <c:v>4.0006000000000004</c:v>
                </c:pt>
                <c:pt idx="20">
                  <c:v>3.8847999999999998</c:v>
                </c:pt>
                <c:pt idx="21">
                  <c:v>3.8915000000000002</c:v>
                </c:pt>
                <c:pt idx="22">
                  <c:v>3.8151000000000002</c:v>
                </c:pt>
                <c:pt idx="23">
                  <c:v>3.8260999999999998</c:v>
                </c:pt>
              </c:numCache>
            </c:numRef>
          </c:val>
          <c:smooth val="0"/>
          <c:extLst>
            <c:ext xmlns:c16="http://schemas.microsoft.com/office/drawing/2014/chart" uri="{C3380CC4-5D6E-409C-BE32-E72D297353CC}">
              <c16:uniqueId val="{00000000-B78E-E947-9ABD-D9C40808C3CB}"/>
            </c:ext>
          </c:extLst>
        </c:ser>
        <c:ser>
          <c:idx val="1"/>
          <c:order val="1"/>
          <c:tx>
            <c:strRef>
              <c:f>'USDSB3L10Y-Daily Changes'!$C$18</c:f>
              <c:strCache>
                <c:ptCount val="1"/>
                <c:pt idx="0">
                  <c:v>Ask</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'USDSB3L10Y-Daily Changes'!$A$19:$A$42</c:f>
              <c:numCache>
                <c:formatCode>dd\-mmm\-yyyy</c:formatCode>
                <c:ptCount val="24"/>
                <c:pt idx="0">
                  <c:v>45611</c:v>
                </c:pt>
                <c:pt idx="1">
                  <c:v>45610</c:v>
                </c:pt>
                <c:pt idx="2">
                  <c:v>45609</c:v>
                </c:pt>
                <c:pt idx="3">
                  <c:v>45608</c:v>
                </c:pt>
                <c:pt idx="4">
                  <c:v>45607</c:v>
                </c:pt>
                <c:pt idx="5">
                  <c:v>45604</c:v>
                </c:pt>
                <c:pt idx="6">
                  <c:v>45603</c:v>
                </c:pt>
                <c:pt idx="7">
                  <c:v>45602</c:v>
                </c:pt>
                <c:pt idx="8">
                  <c:v>45601</c:v>
                </c:pt>
                <c:pt idx="9">
                  <c:v>45600</c:v>
                </c:pt>
                <c:pt idx="10">
                  <c:v>45597</c:v>
                </c:pt>
                <c:pt idx="11">
                  <c:v>45596</c:v>
                </c:pt>
                <c:pt idx="12">
                  <c:v>45595</c:v>
                </c:pt>
                <c:pt idx="13">
                  <c:v>45594</c:v>
                </c:pt>
                <c:pt idx="14">
                  <c:v>45593</c:v>
                </c:pt>
                <c:pt idx="15">
                  <c:v>45590</c:v>
                </c:pt>
                <c:pt idx="16">
                  <c:v>45589</c:v>
                </c:pt>
                <c:pt idx="17">
                  <c:v>45588</c:v>
                </c:pt>
                <c:pt idx="18">
                  <c:v>45587</c:v>
                </c:pt>
                <c:pt idx="19">
                  <c:v>45586</c:v>
                </c:pt>
                <c:pt idx="20">
                  <c:v>45583</c:v>
                </c:pt>
                <c:pt idx="21">
                  <c:v>45582</c:v>
                </c:pt>
                <c:pt idx="22">
                  <c:v>45581</c:v>
                </c:pt>
                <c:pt idx="23">
                  <c:v>45580</c:v>
                </c:pt>
              </c:numCache>
            </c:numRef>
          </c:cat>
          <c:val>
            <c:numRef>
              <c:f>'USDSB3L10Y-Daily Changes'!$C$19:$C$42</c:f>
              <c:numCache>
                <c:formatCode>#,##0.0000;\-#,##0.0000;#,##0.0000;"--"</c:formatCode>
                <c:ptCount val="24"/>
                <c:pt idx="0">
                  <c:v>4.2619999999999996</c:v>
                </c:pt>
                <c:pt idx="1">
                  <c:v>4.2590000000000003</c:v>
                </c:pt>
                <c:pt idx="2">
                  <c:v>4.2480000000000002</c:v>
                </c:pt>
                <c:pt idx="3">
                  <c:v>4.2320000000000002</c:v>
                </c:pt>
                <c:pt idx="4">
                  <c:v>4.1395</c:v>
                </c:pt>
                <c:pt idx="5">
                  <c:v>4.1399999999999997</c:v>
                </c:pt>
                <c:pt idx="6">
                  <c:v>4.1589999999999998</c:v>
                </c:pt>
                <c:pt idx="7">
                  <c:v>4.2386999999999997</c:v>
                </c:pt>
                <c:pt idx="8">
                  <c:v>4.0839999999999996</c:v>
                </c:pt>
                <c:pt idx="9">
                  <c:v>4.0883000000000003</c:v>
                </c:pt>
                <c:pt idx="10">
                  <c:v>4.1760000000000002</c:v>
                </c:pt>
                <c:pt idx="11">
                  <c:v>4.0853999999999999</c:v>
                </c:pt>
                <c:pt idx="12">
                  <c:v>4.1150000000000002</c:v>
                </c:pt>
                <c:pt idx="13">
                  <c:v>4.0678000000000001</c:v>
                </c:pt>
                <c:pt idx="14">
                  <c:v>4.1024000000000003</c:v>
                </c:pt>
                <c:pt idx="15">
                  <c:v>4.0693999999999999</c:v>
                </c:pt>
                <c:pt idx="16">
                  <c:v>4.0445000000000002</c:v>
                </c:pt>
                <c:pt idx="17">
                  <c:v>4.0803000000000003</c:v>
                </c:pt>
                <c:pt idx="18">
                  <c:v>4.0423</c:v>
                </c:pt>
                <c:pt idx="19">
                  <c:v>4.0406000000000004</c:v>
                </c:pt>
                <c:pt idx="20">
                  <c:v>3.9247999999999998</c:v>
                </c:pt>
                <c:pt idx="21">
                  <c:v>3.9315000000000002</c:v>
                </c:pt>
                <c:pt idx="22">
                  <c:v>3.8551000000000002</c:v>
                </c:pt>
                <c:pt idx="23">
                  <c:v>3.8660999999999999</c:v>
                </c:pt>
              </c:numCache>
            </c:numRef>
          </c:val>
          <c:smooth val="0"/>
          <c:extLst>
            <c:ext xmlns:c16="http://schemas.microsoft.com/office/drawing/2014/chart" uri="{C3380CC4-5D6E-409C-BE32-E72D297353CC}">
              <c16:uniqueId val="{00000001-B78E-E947-9ABD-D9C40808C3CB}"/>
            </c:ext>
          </c:extLst>
        </c:ser>
        <c:dLbls>
          <c:showLegendKey val="0"/>
          <c:showVal val="0"/>
          <c:showCatName val="0"/>
          <c:showSerName val="0"/>
          <c:showPercent val="0"/>
          <c:showBubbleSize val="0"/>
        </c:dLbls>
        <c:marker val="1"/>
        <c:smooth val="0"/>
        <c:axId val="359150656"/>
        <c:axId val="1093027104"/>
      </c:lineChart>
      <c:dateAx>
        <c:axId val="359150656"/>
        <c:scaling>
          <c:orientation val="minMax"/>
        </c:scaling>
        <c:delete val="0"/>
        <c:axPos val="b"/>
        <c:numFmt formatCode="dd\-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027104"/>
        <c:crosses val="autoZero"/>
        <c:auto val="1"/>
        <c:lblOffset val="100"/>
        <c:baseTimeUnit val="days"/>
      </c:dateAx>
      <c:valAx>
        <c:axId val="1093027104"/>
        <c:scaling>
          <c:orientation val="minMax"/>
        </c:scaling>
        <c:delete val="0"/>
        <c:axPos val="l"/>
        <c:majorGridlines>
          <c:spPr>
            <a:ln w="9525" cap="flat" cmpd="sng" algn="ctr">
              <a:solidFill>
                <a:schemeClr val="tx1">
                  <a:lumMod val="15000"/>
                  <a:lumOff val="85000"/>
                </a:schemeClr>
              </a:solidFill>
              <a:round/>
            </a:ln>
            <a:effectLst/>
          </c:spPr>
        </c:majorGridlines>
        <c:numFmt formatCode="#,##0.0000;\-#,##0.0000;#,##0.0000;&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150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10</xdr:row>
      <xdr:rowOff>0</xdr:rowOff>
    </xdr:from>
    <xdr:to>
      <xdr:col>8</xdr:col>
      <xdr:colOff>523103</xdr:colOff>
      <xdr:row>29</xdr:row>
      <xdr:rowOff>47505</xdr:rowOff>
    </xdr:to>
    <xdr:pic>
      <xdr:nvPicPr>
        <xdr:cNvPr id="2" name="Picture 1">
          <a:extLst>
            <a:ext uri="{FF2B5EF4-FFF2-40B4-BE49-F238E27FC236}">
              <a16:creationId xmlns:a16="http://schemas.microsoft.com/office/drawing/2014/main" id="{1B64B248-D946-83D1-4668-4B9C98E38748}"/>
            </a:ext>
          </a:extLst>
        </xdr:cNvPr>
        <xdr:cNvPicPr>
          <a:picLocks noChangeAspect="1"/>
        </xdr:cNvPicPr>
      </xdr:nvPicPr>
      <xdr:blipFill>
        <a:blip xmlns:r="http://schemas.openxmlformats.org/officeDocument/2006/relationships" r:embed="rId1"/>
        <a:stretch>
          <a:fillRect/>
        </a:stretch>
      </xdr:blipFill>
      <xdr:spPr>
        <a:xfrm>
          <a:off x="0" y="1832919"/>
          <a:ext cx="7772400" cy="3438748"/>
        </a:xfrm>
        <a:prstGeom prst="rect">
          <a:avLst/>
        </a:prstGeom>
      </xdr:spPr>
    </xdr:pic>
    <xdr:clientData/>
  </xdr:twoCellAnchor>
  <xdr:twoCellAnchor editAs="oneCell">
    <xdr:from>
      <xdr:col>0</xdr:col>
      <xdr:colOff>0</xdr:colOff>
      <xdr:row>30</xdr:row>
      <xdr:rowOff>0</xdr:rowOff>
    </xdr:from>
    <xdr:to>
      <xdr:col>8</xdr:col>
      <xdr:colOff>523103</xdr:colOff>
      <xdr:row>53</xdr:row>
      <xdr:rowOff>12962</xdr:rowOff>
    </xdr:to>
    <xdr:pic>
      <xdr:nvPicPr>
        <xdr:cNvPr id="3" name="Picture 2">
          <a:extLst>
            <a:ext uri="{FF2B5EF4-FFF2-40B4-BE49-F238E27FC236}">
              <a16:creationId xmlns:a16="http://schemas.microsoft.com/office/drawing/2014/main" id="{6B0CDEE3-1CFF-9FC7-5E96-1B5A462D74F6}"/>
            </a:ext>
          </a:extLst>
        </xdr:cNvPr>
        <xdr:cNvPicPr>
          <a:picLocks noChangeAspect="1"/>
        </xdr:cNvPicPr>
      </xdr:nvPicPr>
      <xdr:blipFill>
        <a:blip xmlns:r="http://schemas.openxmlformats.org/officeDocument/2006/relationships" r:embed="rId2"/>
        <a:stretch>
          <a:fillRect/>
        </a:stretch>
      </xdr:blipFill>
      <xdr:spPr>
        <a:xfrm>
          <a:off x="0" y="5402649"/>
          <a:ext cx="7772400" cy="41181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32</xdr:row>
      <xdr:rowOff>12700</xdr:rowOff>
    </xdr:from>
    <xdr:to>
      <xdr:col>5</xdr:col>
      <xdr:colOff>520700</xdr:colOff>
      <xdr:row>47</xdr:row>
      <xdr:rowOff>88900</xdr:rowOff>
    </xdr:to>
    <xdr:graphicFrame macro="">
      <xdr:nvGraphicFramePr>
        <xdr:cNvPr id="2" name="Chart 1">
          <a:extLst>
            <a:ext uri="{FF2B5EF4-FFF2-40B4-BE49-F238E27FC236}">
              <a16:creationId xmlns:a16="http://schemas.microsoft.com/office/drawing/2014/main" id="{B3076492-E067-4743-BEB2-24039A808E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43</xdr:row>
      <xdr:rowOff>25400</xdr:rowOff>
    </xdr:from>
    <xdr:to>
      <xdr:col>5</xdr:col>
      <xdr:colOff>558800</xdr:colOff>
      <xdr:row>58</xdr:row>
      <xdr:rowOff>101600</xdr:rowOff>
    </xdr:to>
    <xdr:graphicFrame macro="">
      <xdr:nvGraphicFramePr>
        <xdr:cNvPr id="2" name="Chart 1">
          <a:extLst>
            <a:ext uri="{FF2B5EF4-FFF2-40B4-BE49-F238E27FC236}">
              <a16:creationId xmlns:a16="http://schemas.microsoft.com/office/drawing/2014/main" id="{F652A0EE-681D-0F4C-B6BE-2854DBE455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32</xdr:row>
      <xdr:rowOff>15992</xdr:rowOff>
    </xdr:from>
    <xdr:to>
      <xdr:col>7</xdr:col>
      <xdr:colOff>94073</xdr:colOff>
      <xdr:row>49</xdr:row>
      <xdr:rowOff>117591</xdr:rowOff>
    </xdr:to>
    <xdr:graphicFrame macro="">
      <xdr:nvGraphicFramePr>
        <xdr:cNvPr id="2" name="Chart 1">
          <a:extLst>
            <a:ext uri="{FF2B5EF4-FFF2-40B4-BE49-F238E27FC236}">
              <a16:creationId xmlns:a16="http://schemas.microsoft.com/office/drawing/2014/main" id="{BCCB682E-CF12-2747-8382-ECE670BC57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107950</xdr:colOff>
      <xdr:row>44</xdr:row>
      <xdr:rowOff>63500</xdr:rowOff>
    </xdr:from>
    <xdr:to>
      <xdr:col>5</xdr:col>
      <xdr:colOff>514350</xdr:colOff>
      <xdr:row>59</xdr:row>
      <xdr:rowOff>139700</xdr:rowOff>
    </xdr:to>
    <xdr:graphicFrame macro="">
      <xdr:nvGraphicFramePr>
        <xdr:cNvPr id="2" name="Chart 1">
          <a:extLst>
            <a:ext uri="{FF2B5EF4-FFF2-40B4-BE49-F238E27FC236}">
              <a16:creationId xmlns:a16="http://schemas.microsoft.com/office/drawing/2014/main" id="{66DB2D3A-C1A9-E946-9FE5-9CB0DF5CC4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mcmasteru365-my.sharepoint.com/personal/shi134_mcmaster_ca/Documents/Valuation%20Project/602%20TERM%20PROJECT/Term%20Project_602_data%20-%20Copy.xlsx" TargetMode="External"/><Relationship Id="rId1" Type="http://schemas.openxmlformats.org/officeDocument/2006/relationships/externalLinkPath" Target="/personal/shi134_mcmaster_ca/Documents/Valuation%20Project/602%20TERM%20PROJECT/Term%20Project_602_data%20-%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art A Stocks information"/>
      <sheetName val="2&amp;3.Stock List we choose"/>
      <sheetName val="Stock return"/>
      <sheetName val="S &amp; P 1000 Market Return"/>
      <sheetName val="4.Beta"/>
      <sheetName val="5.Weighted Beta"/>
      <sheetName val="6.EPS"/>
      <sheetName val="Return"/>
      <sheetName val="SPX Return"/>
      <sheetName val="7 Returns"/>
      <sheetName val="10. Porfolio Summary"/>
      <sheetName val="Part B "/>
      <sheetName val="1. solver"/>
      <sheetName val="2. The 2-year Treasury Note"/>
      <sheetName val="3. The 6-month Treasury Bill"/>
      <sheetName val="4.Final portofolio"/>
    </sheetNames>
    <sheetDataSet>
      <sheetData sheetId="0" refreshError="1"/>
      <sheetData sheetId="1" refreshError="1"/>
      <sheetData sheetId="2" refreshError="1"/>
      <sheetData sheetId="3" refreshError="1"/>
      <sheetData sheetId="4" refreshError="1">
        <row r="2">
          <cell r="L2" t="str">
            <v>CEIX US Equity</v>
          </cell>
          <cell r="M2" t="str">
            <v>HP US Equity</v>
          </cell>
          <cell r="N2" t="str">
            <v>LPG US Equity</v>
          </cell>
          <cell r="O2" t="str">
            <v>MTDR US Equity</v>
          </cell>
          <cell r="P2" t="str">
            <v>MUR US Equity</v>
          </cell>
          <cell r="Q2" t="str">
            <v>SM US Equity</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69A8F90-BEE1-D64A-9B39-774CF64849CD}">
  <we:reference id="wa200000565" version="1.0.0.76" store="zh-CN" storeType="OMEX"/>
  <we:alternateReferences>
    <we:reference id="wa200000565" version="1.0.0.76" store=""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RDP.Data</we:customFunctionIds>
        <we:customFunctionIds>RDP.Price</we:customFunctionIds>
        <we:customFunctionIds>RDP.HistoricalPricing</we:customFunctionIds>
        <we:customFunctionIds>RDP.Analytics</we:customFunctionIds>
        <we:customFunctionIds>RDP.Search</we:customFunctionIds>
        <we:customFunctionIds>RDP.Now</we:customFunctionIds>
        <we:customFunctionIds>RDP.Today</we:customFunctionIds>
        <we:customFunctionIds>RDP.Aggregate</we:customFunctionIds>
      </we:customFunctionIdList>
    </a:ext>
  </we:extLst>
</we:webextension>
</file>

<file path=xl/worksheets/_rels/sheet1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03D29-1FCE-4F1C-A766-2596B01E6248}">
  <dimension ref="A1:AE267"/>
  <sheetViews>
    <sheetView topLeftCell="A227" workbookViewId="0">
      <selection activeCell="A267" sqref="A267"/>
    </sheetView>
  </sheetViews>
  <sheetFormatPr baseColWidth="10" defaultColWidth="8.83203125" defaultRowHeight="15"/>
  <cols>
    <col min="1" max="1" width="10.5" bestFit="1" customWidth="1"/>
    <col min="2" max="2" width="18.1640625" bestFit="1" customWidth="1"/>
    <col min="3" max="3" width="32.6640625" bestFit="1" customWidth="1"/>
    <col min="4" max="4" width="18.1640625" bestFit="1" customWidth="1"/>
    <col min="5" max="5" width="39.1640625" bestFit="1" customWidth="1"/>
    <col min="6" max="6" width="12.83203125" bestFit="1" customWidth="1"/>
    <col min="7" max="7" width="15.6640625" bestFit="1" customWidth="1"/>
    <col min="8" max="8" width="32.6640625" bestFit="1" customWidth="1"/>
    <col min="9" max="9" width="17.5" bestFit="1" customWidth="1"/>
    <col min="10" max="10" width="39.1640625" bestFit="1" customWidth="1"/>
    <col min="11" max="11" width="12.83203125" bestFit="1" customWidth="1"/>
    <col min="12" max="12" width="17.33203125" bestFit="1" customWidth="1"/>
    <col min="13" max="13" width="32.6640625" bestFit="1" customWidth="1"/>
    <col min="14" max="14" width="17.5" bestFit="1" customWidth="1"/>
    <col min="15" max="15" width="39.1640625" bestFit="1" customWidth="1"/>
    <col min="16" max="16" width="12.83203125" bestFit="1" customWidth="1"/>
    <col min="17" max="17" width="19.5" bestFit="1" customWidth="1"/>
    <col min="18" max="18" width="32.6640625" bestFit="1" customWidth="1"/>
    <col min="19" max="19" width="19.5" bestFit="1" customWidth="1"/>
    <col min="20" max="20" width="39.1640625" bestFit="1" customWidth="1"/>
    <col min="21" max="21" width="12.83203125" bestFit="1" customWidth="1"/>
    <col min="22" max="22" width="18" bestFit="1" customWidth="1"/>
    <col min="23" max="23" width="32.6640625" bestFit="1" customWidth="1"/>
    <col min="24" max="24" width="18" bestFit="1" customWidth="1"/>
    <col min="25" max="25" width="39.1640625" bestFit="1" customWidth="1"/>
    <col min="26" max="26" width="12.83203125" bestFit="1" customWidth="1"/>
    <col min="27" max="27" width="15.83203125" bestFit="1" customWidth="1"/>
    <col min="28" max="28" width="32.6640625" bestFit="1" customWidth="1"/>
    <col min="29" max="29" width="17.5" bestFit="1" customWidth="1"/>
    <col min="30" max="30" width="39.1640625" bestFit="1" customWidth="1"/>
    <col min="31" max="31" width="12.83203125" bestFit="1" customWidth="1"/>
  </cols>
  <sheetData>
    <row r="1" spans="1:31" ht="16">
      <c r="A1" s="1"/>
      <c r="B1" s="1" t="s">
        <v>30</v>
      </c>
      <c r="C1" s="1"/>
      <c r="D1" s="1"/>
      <c r="E1" s="1"/>
      <c r="F1" s="1"/>
      <c r="G1" s="1" t="s">
        <v>31</v>
      </c>
      <c r="H1" s="1"/>
      <c r="I1" s="1"/>
      <c r="J1" s="1"/>
      <c r="K1" s="1"/>
      <c r="L1" s="1" t="s">
        <v>32</v>
      </c>
      <c r="M1" s="1"/>
      <c r="N1" s="1"/>
      <c r="O1" s="1"/>
      <c r="P1" s="1"/>
      <c r="Q1" s="1" t="s">
        <v>33</v>
      </c>
      <c r="R1" s="1"/>
      <c r="S1" s="1"/>
      <c r="T1" s="1"/>
      <c r="U1" s="1"/>
      <c r="V1" s="1" t="s">
        <v>34</v>
      </c>
      <c r="W1" s="1"/>
      <c r="X1" s="1"/>
      <c r="Y1" s="1"/>
      <c r="Z1" s="1"/>
      <c r="AA1" s="1" t="s">
        <v>35</v>
      </c>
      <c r="AB1" s="1"/>
      <c r="AC1" s="1"/>
      <c r="AD1" s="1"/>
      <c r="AE1" s="1"/>
    </row>
    <row r="2" spans="1:31" s="13" customFormat="1" ht="18">
      <c r="A2" s="1" t="s">
        <v>52</v>
      </c>
      <c r="B2" s="1" t="s">
        <v>0</v>
      </c>
      <c r="C2" s="1" t="s">
        <v>52</v>
      </c>
      <c r="D2" s="1" t="s">
        <v>0</v>
      </c>
      <c r="E2" s="1" t="s">
        <v>52</v>
      </c>
      <c r="F2" s="1" t="s">
        <v>52</v>
      </c>
      <c r="G2" s="1" t="s">
        <v>1</v>
      </c>
      <c r="H2" s="1" t="s">
        <v>52</v>
      </c>
      <c r="I2" s="1" t="s">
        <v>1</v>
      </c>
      <c r="J2" s="1" t="s">
        <v>52</v>
      </c>
      <c r="K2" s="1" t="s">
        <v>52</v>
      </c>
      <c r="L2" s="1" t="s">
        <v>2</v>
      </c>
      <c r="M2" s="1" t="s">
        <v>52</v>
      </c>
      <c r="N2" s="1" t="s">
        <v>2</v>
      </c>
      <c r="O2" s="1" t="s">
        <v>52</v>
      </c>
      <c r="P2" s="1" t="s">
        <v>52</v>
      </c>
      <c r="Q2" s="1" t="s">
        <v>3</v>
      </c>
      <c r="R2" s="1" t="s">
        <v>52</v>
      </c>
      <c r="S2" s="1" t="s">
        <v>3</v>
      </c>
      <c r="T2" s="1" t="s">
        <v>52</v>
      </c>
      <c r="U2" s="1" t="s">
        <v>52</v>
      </c>
      <c r="V2" s="1" t="s">
        <v>4</v>
      </c>
      <c r="W2" s="1" t="s">
        <v>52</v>
      </c>
      <c r="X2" s="1" t="s">
        <v>4</v>
      </c>
      <c r="Y2" s="1" t="s">
        <v>52</v>
      </c>
      <c r="Z2" s="1" t="s">
        <v>52</v>
      </c>
      <c r="AA2" s="1" t="s">
        <v>5</v>
      </c>
      <c r="AB2" s="1" t="s">
        <v>52</v>
      </c>
      <c r="AC2" s="1" t="s">
        <v>5</v>
      </c>
      <c r="AD2" s="1" t="s">
        <v>52</v>
      </c>
      <c r="AE2" s="1" t="s">
        <v>52</v>
      </c>
    </row>
    <row r="3" spans="1:31" s="14" customFormat="1" ht="24" customHeight="1">
      <c r="A3" s="1" t="s">
        <v>21</v>
      </c>
      <c r="B3" s="1" t="s">
        <v>6</v>
      </c>
      <c r="C3" s="1" t="s">
        <v>7</v>
      </c>
      <c r="D3" s="1" t="s">
        <v>8</v>
      </c>
      <c r="E3" s="1" t="s">
        <v>9</v>
      </c>
      <c r="F3" s="1" t="s">
        <v>10</v>
      </c>
      <c r="G3" s="1" t="s">
        <v>6</v>
      </c>
      <c r="H3" s="1" t="s">
        <v>7</v>
      </c>
      <c r="I3" s="1" t="s">
        <v>8</v>
      </c>
      <c r="J3" s="1" t="s">
        <v>9</v>
      </c>
      <c r="K3" s="1" t="s">
        <v>10</v>
      </c>
      <c r="L3" s="1" t="s">
        <v>6</v>
      </c>
      <c r="M3" s="1" t="s">
        <v>7</v>
      </c>
      <c r="N3" s="1" t="s">
        <v>8</v>
      </c>
      <c r="O3" s="1" t="s">
        <v>9</v>
      </c>
      <c r="P3" s="1" t="s">
        <v>10</v>
      </c>
      <c r="Q3" s="1" t="s">
        <v>6</v>
      </c>
      <c r="R3" s="1" t="s">
        <v>7</v>
      </c>
      <c r="S3" s="1" t="s">
        <v>8</v>
      </c>
      <c r="T3" s="1" t="s">
        <v>9</v>
      </c>
      <c r="U3" s="1" t="s">
        <v>10</v>
      </c>
      <c r="V3" s="1" t="s">
        <v>6</v>
      </c>
      <c r="W3" s="1" t="s">
        <v>7</v>
      </c>
      <c r="X3" s="1" t="s">
        <v>8</v>
      </c>
      <c r="Y3" s="1" t="s">
        <v>9</v>
      </c>
      <c r="Z3" s="1" t="s">
        <v>10</v>
      </c>
      <c r="AA3" s="1" t="s">
        <v>6</v>
      </c>
      <c r="AB3" s="1" t="s">
        <v>7</v>
      </c>
      <c r="AC3" s="1" t="s">
        <v>8</v>
      </c>
      <c r="AD3" s="1" t="s">
        <v>9</v>
      </c>
      <c r="AE3" s="1" t="s">
        <v>10</v>
      </c>
    </row>
    <row r="4" spans="1:31">
      <c r="A4" s="7">
        <v>45230</v>
      </c>
      <c r="B4" s="6">
        <v>35.304200000000002</v>
      </c>
      <c r="C4" s="6">
        <v>66.499899999999997</v>
      </c>
      <c r="D4" s="6">
        <v>102.17</v>
      </c>
      <c r="E4" s="6">
        <v>2.5531999999999999</v>
      </c>
      <c r="F4" s="6">
        <v>4.7142999999999997</v>
      </c>
      <c r="G4" s="6">
        <v>39.9816</v>
      </c>
      <c r="H4" s="6">
        <v>11.7843</v>
      </c>
      <c r="I4" s="6">
        <v>39.33</v>
      </c>
      <c r="J4" s="6">
        <v>4.4306999999999999</v>
      </c>
      <c r="K4" s="6">
        <v>9.9539000000000009</v>
      </c>
      <c r="L4" s="6">
        <v>62.230600000000003</v>
      </c>
      <c r="M4" s="6">
        <v>35.446100000000001</v>
      </c>
      <c r="N4" s="6">
        <v>30.37</v>
      </c>
      <c r="O4" s="6">
        <v>5.6459000000000001</v>
      </c>
      <c r="P4" s="6">
        <v>5.0910000000000002</v>
      </c>
      <c r="Q4" s="6">
        <v>51.583300000000001</v>
      </c>
      <c r="R4" s="6">
        <v>18.544899999999998</v>
      </c>
      <c r="S4" s="6">
        <v>60.21</v>
      </c>
      <c r="T4" s="6">
        <v>5.3464999999999998</v>
      </c>
      <c r="U4" s="6">
        <v>8.9962</v>
      </c>
      <c r="V4" s="6">
        <v>45.672800000000002</v>
      </c>
      <c r="W4" s="6">
        <v>17.271799999999999</v>
      </c>
      <c r="X4" s="6">
        <v>44.92</v>
      </c>
      <c r="Y4" s="6">
        <v>3.5493000000000001</v>
      </c>
      <c r="Z4" s="6">
        <v>9.1844999999999999</v>
      </c>
      <c r="AA4" s="6">
        <v>49.033299999999997</v>
      </c>
      <c r="AB4" s="6">
        <v>36.752899999999997</v>
      </c>
      <c r="AC4" s="6">
        <v>39.82</v>
      </c>
      <c r="AD4" s="6">
        <v>3.5998000000000001</v>
      </c>
      <c r="AE4" s="6">
        <v>7.2394999999999996</v>
      </c>
    </row>
    <row r="5" spans="1:31">
      <c r="A5" s="7">
        <v>45231</v>
      </c>
      <c r="B5" s="6">
        <v>43.2485</v>
      </c>
      <c r="C5" s="6">
        <v>66.044399999999996</v>
      </c>
      <c r="D5" s="6">
        <v>91.89</v>
      </c>
      <c r="E5" s="6">
        <v>2.6808999999999998</v>
      </c>
      <c r="F5" s="6">
        <v>4.9477000000000002</v>
      </c>
      <c r="G5" s="6">
        <v>38.728299999999997</v>
      </c>
      <c r="H5" s="6">
        <v>12.6167</v>
      </c>
      <c r="I5" s="6">
        <v>39.57</v>
      </c>
      <c r="J5" s="6">
        <v>4.4001999999999999</v>
      </c>
      <c r="K5" s="6">
        <v>9.8809000000000005</v>
      </c>
      <c r="L5" s="6">
        <v>72.1113</v>
      </c>
      <c r="M5" s="6">
        <v>36.495800000000003</v>
      </c>
      <c r="N5" s="6">
        <v>31.97</v>
      </c>
      <c r="O5" s="6">
        <v>5.9752999999999998</v>
      </c>
      <c r="P5" s="6">
        <v>5.5369000000000002</v>
      </c>
      <c r="Q5" s="6">
        <v>49.003599999999999</v>
      </c>
      <c r="R5" s="6">
        <v>19.709099999999999</v>
      </c>
      <c r="S5" s="6">
        <v>61.69</v>
      </c>
      <c r="T5" s="6">
        <v>5.2957999999999998</v>
      </c>
      <c r="U5" s="6">
        <v>8.8825000000000003</v>
      </c>
      <c r="V5" s="6">
        <v>45.261200000000002</v>
      </c>
      <c r="W5" s="6">
        <v>18.155899999999999</v>
      </c>
      <c r="X5" s="6">
        <v>44.87</v>
      </c>
      <c r="Y5" s="6">
        <v>3.5457000000000001</v>
      </c>
      <c r="Z5" s="6">
        <v>9.1722000000000001</v>
      </c>
      <c r="AA5" s="6">
        <v>45.117699999999999</v>
      </c>
      <c r="AB5" s="6">
        <v>37.846299999999999</v>
      </c>
      <c r="AC5" s="6">
        <v>40.32</v>
      </c>
      <c r="AD5" s="6">
        <v>3.5461</v>
      </c>
      <c r="AE5" s="6">
        <v>7.1048</v>
      </c>
    </row>
    <row r="6" spans="1:31">
      <c r="A6" s="7">
        <v>45232</v>
      </c>
      <c r="B6" s="6">
        <v>45.588900000000002</v>
      </c>
      <c r="C6" s="6">
        <v>65.391999999999996</v>
      </c>
      <c r="D6" s="6">
        <v>96.44</v>
      </c>
      <c r="E6" s="6">
        <v>2.7225000000000001</v>
      </c>
      <c r="F6" s="6">
        <v>5.0236999999999998</v>
      </c>
      <c r="G6" s="6">
        <v>49.440399999999997</v>
      </c>
      <c r="H6" s="6">
        <v>13.4125</v>
      </c>
      <c r="I6" s="6">
        <v>39.28</v>
      </c>
      <c r="J6" s="6">
        <v>4.5918000000000001</v>
      </c>
      <c r="K6" s="6">
        <v>10.338800000000001</v>
      </c>
      <c r="L6" s="6">
        <v>80.143100000000004</v>
      </c>
      <c r="M6" s="6">
        <v>38.08</v>
      </c>
      <c r="N6" s="6">
        <v>34.770000000000003</v>
      </c>
      <c r="O6" s="6">
        <v>6.4726999999999997</v>
      </c>
      <c r="P6" s="6">
        <v>6.1771000000000003</v>
      </c>
      <c r="Q6" s="6">
        <v>56.018700000000003</v>
      </c>
      <c r="R6" s="6">
        <v>20.838000000000001</v>
      </c>
      <c r="S6" s="6">
        <v>60.91</v>
      </c>
      <c r="T6" s="6">
        <v>5.4459999999999997</v>
      </c>
      <c r="U6" s="6">
        <v>9.2193000000000005</v>
      </c>
      <c r="V6" s="6">
        <v>54.953499999999998</v>
      </c>
      <c r="W6" s="6">
        <v>18.887</v>
      </c>
      <c r="X6" s="6">
        <v>44.81</v>
      </c>
      <c r="Y6" s="6">
        <v>3.5956999999999999</v>
      </c>
      <c r="Z6" s="6">
        <v>9.4443999999999999</v>
      </c>
      <c r="AA6" s="6">
        <v>53.445300000000003</v>
      </c>
      <c r="AB6" s="6">
        <v>38.994900000000001</v>
      </c>
      <c r="AC6" s="6">
        <v>39.57</v>
      </c>
      <c r="AD6" s="6">
        <v>3.6579000000000002</v>
      </c>
      <c r="AE6" s="6">
        <v>7.3849</v>
      </c>
    </row>
    <row r="7" spans="1:31">
      <c r="A7" s="7">
        <v>45233</v>
      </c>
      <c r="B7" s="6">
        <v>45.452500000000001</v>
      </c>
      <c r="C7" s="6">
        <v>65.247</v>
      </c>
      <c r="D7" s="6">
        <v>97.92</v>
      </c>
      <c r="E7" s="6">
        <v>2.7195999999999998</v>
      </c>
      <c r="F7" s="6">
        <v>5.0185000000000004</v>
      </c>
      <c r="G7" s="6">
        <v>50.764699999999998</v>
      </c>
      <c r="H7" s="6">
        <v>13.6105</v>
      </c>
      <c r="I7" s="6">
        <v>41.1</v>
      </c>
      <c r="J7" s="6">
        <v>4.6192000000000002</v>
      </c>
      <c r="K7" s="6">
        <v>10.404199999999999</v>
      </c>
      <c r="L7" s="6">
        <v>75.9255</v>
      </c>
      <c r="M7" s="6">
        <v>40.1967</v>
      </c>
      <c r="N7" s="6">
        <v>38.79</v>
      </c>
      <c r="O7" s="6">
        <v>6.3875999999999999</v>
      </c>
      <c r="P7" s="6">
        <v>6.0624000000000002</v>
      </c>
      <c r="Q7" s="6">
        <v>53.415300000000002</v>
      </c>
      <c r="R7" s="6">
        <v>21.458600000000001</v>
      </c>
      <c r="S7" s="6">
        <v>63.22</v>
      </c>
      <c r="T7" s="6">
        <v>5.3966000000000003</v>
      </c>
      <c r="U7" s="6">
        <v>9.1084999999999994</v>
      </c>
      <c r="V7" s="6">
        <v>53.273099999999999</v>
      </c>
      <c r="W7" s="6">
        <v>19.171099999999999</v>
      </c>
      <c r="X7" s="6">
        <v>46.14</v>
      </c>
      <c r="Y7" s="6">
        <v>3.5825999999999998</v>
      </c>
      <c r="Z7" s="6">
        <v>9.3994</v>
      </c>
      <c r="AA7" s="6">
        <v>49.9893</v>
      </c>
      <c r="AB7" s="6">
        <v>39.4876</v>
      </c>
      <c r="AC7" s="6">
        <v>41.13</v>
      </c>
      <c r="AD7" s="6">
        <v>3.5531000000000001</v>
      </c>
      <c r="AE7" s="6">
        <v>7.2664</v>
      </c>
    </row>
    <row r="8" spans="1:31">
      <c r="A8" s="7">
        <v>45236</v>
      </c>
      <c r="B8" s="6">
        <v>43.250700000000002</v>
      </c>
      <c r="C8" s="6">
        <v>63.997799999999998</v>
      </c>
      <c r="D8" s="6">
        <v>97.82</v>
      </c>
      <c r="E8" s="6">
        <v>2.6753</v>
      </c>
      <c r="F8" s="6">
        <v>4.9375</v>
      </c>
      <c r="G8" s="6">
        <v>43.216200000000001</v>
      </c>
      <c r="H8" s="6">
        <v>15.458500000000001</v>
      </c>
      <c r="I8" s="6">
        <v>41.36</v>
      </c>
      <c r="J8" s="6">
        <v>4.4497</v>
      </c>
      <c r="K8" s="6">
        <v>9.9992000000000001</v>
      </c>
      <c r="L8" s="6">
        <v>73.889899999999997</v>
      </c>
      <c r="M8" s="6">
        <v>42.055599999999998</v>
      </c>
      <c r="N8" s="6">
        <v>38.07</v>
      </c>
      <c r="O8" s="6">
        <v>6.3461999999999996</v>
      </c>
      <c r="P8" s="6">
        <v>6.0067000000000004</v>
      </c>
      <c r="Q8" s="6">
        <v>46.844499999999996</v>
      </c>
      <c r="R8" s="6">
        <v>24.102</v>
      </c>
      <c r="S8" s="6">
        <v>62.46</v>
      </c>
      <c r="T8" s="6">
        <v>5.2580999999999998</v>
      </c>
      <c r="U8" s="6">
        <v>8.7979000000000003</v>
      </c>
      <c r="V8" s="6">
        <v>46.037700000000001</v>
      </c>
      <c r="W8" s="6">
        <v>20.872399999999999</v>
      </c>
      <c r="X8" s="6">
        <v>45.92</v>
      </c>
      <c r="Y8" s="6">
        <v>3.5203000000000002</v>
      </c>
      <c r="Z8" s="6">
        <v>9.1844999999999999</v>
      </c>
      <c r="AA8" s="6">
        <v>43.237499999999997</v>
      </c>
      <c r="AB8" s="6">
        <v>41.723500000000001</v>
      </c>
      <c r="AC8" s="6">
        <v>40.47</v>
      </c>
      <c r="AD8" s="6">
        <v>3.4491000000000001</v>
      </c>
      <c r="AE8" s="6">
        <v>7.0007000000000001</v>
      </c>
    </row>
    <row r="9" spans="1:31">
      <c r="A9" s="7">
        <v>45237</v>
      </c>
      <c r="B9" s="6">
        <v>38.862299999999998</v>
      </c>
      <c r="C9" s="6">
        <v>62.988199999999999</v>
      </c>
      <c r="D9" s="6">
        <v>96.24</v>
      </c>
      <c r="E9" s="6">
        <v>2.5792999999999999</v>
      </c>
      <c r="F9" s="6">
        <v>4.7619999999999996</v>
      </c>
      <c r="G9" s="6">
        <v>37.867899999999999</v>
      </c>
      <c r="H9" s="6">
        <v>15.995900000000001</v>
      </c>
      <c r="I9" s="6">
        <v>39.75</v>
      </c>
      <c r="J9" s="6">
        <v>4.3000999999999996</v>
      </c>
      <c r="K9" s="6">
        <v>9.6419999999999995</v>
      </c>
      <c r="L9" s="6">
        <v>69.6387</v>
      </c>
      <c r="M9" s="6">
        <v>42.389200000000002</v>
      </c>
      <c r="N9" s="6">
        <v>37.72</v>
      </c>
      <c r="O9" s="6">
        <v>6.2586000000000004</v>
      </c>
      <c r="P9" s="6">
        <v>5.8887999999999998</v>
      </c>
      <c r="Q9" s="6">
        <v>40.259099999999997</v>
      </c>
      <c r="R9" s="6">
        <v>24.655000000000001</v>
      </c>
      <c r="S9" s="6">
        <v>60.33</v>
      </c>
      <c r="T9" s="6">
        <v>5.0869999999999997</v>
      </c>
      <c r="U9" s="6">
        <v>8.4144000000000005</v>
      </c>
      <c r="V9" s="6">
        <v>39.680999999999997</v>
      </c>
      <c r="W9" s="6">
        <v>21.4406</v>
      </c>
      <c r="X9" s="6">
        <v>44.87</v>
      </c>
      <c r="Y9" s="6">
        <v>3.452</v>
      </c>
      <c r="Z9" s="6">
        <v>8.9490999999999996</v>
      </c>
      <c r="AA9" s="6">
        <v>37.909599999999998</v>
      </c>
      <c r="AB9" s="6">
        <v>41.985599999999998</v>
      </c>
      <c r="AC9" s="6">
        <v>38.99</v>
      </c>
      <c r="AD9" s="6">
        <v>3.3485999999999998</v>
      </c>
      <c r="AE9" s="6">
        <v>6.7439</v>
      </c>
    </row>
    <row r="10" spans="1:31">
      <c r="A10" s="7">
        <v>45238</v>
      </c>
      <c r="B10" s="6">
        <v>38.825099999999999</v>
      </c>
      <c r="C10" s="6">
        <v>61.944400000000002</v>
      </c>
      <c r="D10" s="6">
        <v>92.82</v>
      </c>
      <c r="E10" s="6">
        <v>2.5785</v>
      </c>
      <c r="F10" s="6">
        <v>4.7605000000000004</v>
      </c>
      <c r="G10" s="6">
        <v>36.898200000000003</v>
      </c>
      <c r="H10" s="6">
        <v>16.558800000000002</v>
      </c>
      <c r="I10" s="6">
        <v>38.33</v>
      </c>
      <c r="J10" s="6">
        <v>4.2706999999999997</v>
      </c>
      <c r="K10" s="6">
        <v>9.5715000000000003</v>
      </c>
      <c r="L10" s="6">
        <v>63.376899999999999</v>
      </c>
      <c r="M10" s="6">
        <v>43.272199999999998</v>
      </c>
      <c r="N10" s="6">
        <v>36.979999999999997</v>
      </c>
      <c r="O10" s="6">
        <v>6.1189999999999998</v>
      </c>
      <c r="P10" s="6">
        <v>5.7008999999999999</v>
      </c>
      <c r="Q10" s="6">
        <v>35.624600000000001</v>
      </c>
      <c r="R10" s="6">
        <v>25.2715</v>
      </c>
      <c r="S10" s="6">
        <v>57.7</v>
      </c>
      <c r="T10" s="6">
        <v>4.9400000000000004</v>
      </c>
      <c r="U10" s="6">
        <v>8.0847999999999995</v>
      </c>
      <c r="V10" s="6">
        <v>35.218299999999999</v>
      </c>
      <c r="W10" s="6">
        <v>22.006599999999999</v>
      </c>
      <c r="X10" s="6">
        <v>43.72</v>
      </c>
      <c r="Y10" s="6">
        <v>3.3938999999999999</v>
      </c>
      <c r="Z10" s="6">
        <v>8.7484999999999999</v>
      </c>
      <c r="AA10" s="6">
        <v>34.139600000000002</v>
      </c>
      <c r="AB10" s="6">
        <v>42.416800000000002</v>
      </c>
      <c r="AC10" s="6">
        <v>37.56</v>
      </c>
      <c r="AD10" s="6">
        <v>3.2648999999999999</v>
      </c>
      <c r="AE10" s="6">
        <v>6.5303000000000004</v>
      </c>
    </row>
    <row r="11" spans="1:31">
      <c r="A11" s="7">
        <v>45239</v>
      </c>
      <c r="B11" s="6">
        <v>39.879100000000001</v>
      </c>
      <c r="C11" s="6">
        <v>60.807400000000001</v>
      </c>
      <c r="D11" s="6">
        <v>92.79</v>
      </c>
      <c r="E11" s="6">
        <v>2.5928</v>
      </c>
      <c r="F11" s="6">
        <v>4.7866</v>
      </c>
      <c r="G11" s="6">
        <v>34.017000000000003</v>
      </c>
      <c r="H11" s="6">
        <v>17.474900000000002</v>
      </c>
      <c r="I11" s="6">
        <v>38.049999999999997</v>
      </c>
      <c r="J11" s="6">
        <v>4.1801000000000004</v>
      </c>
      <c r="K11" s="6">
        <v>9.3552</v>
      </c>
      <c r="L11" s="6">
        <v>61.265300000000003</v>
      </c>
      <c r="M11" s="6">
        <v>43.946599999999997</v>
      </c>
      <c r="N11" s="6">
        <v>35.799999999999997</v>
      </c>
      <c r="O11" s="6">
        <v>6.0693000000000001</v>
      </c>
      <c r="P11" s="6">
        <v>5.6341000000000001</v>
      </c>
      <c r="Q11" s="6">
        <v>35.585500000000003</v>
      </c>
      <c r="R11" s="6">
        <v>26.546199999999999</v>
      </c>
      <c r="S11" s="6">
        <v>55.44</v>
      </c>
      <c r="T11" s="6">
        <v>4.9386999999999999</v>
      </c>
      <c r="U11" s="6">
        <v>8.0818999999999992</v>
      </c>
      <c r="V11" s="6">
        <v>33.5593</v>
      </c>
      <c r="W11" s="6">
        <v>22.9864</v>
      </c>
      <c r="X11" s="6">
        <v>42.74</v>
      </c>
      <c r="Y11" s="6">
        <v>3.3700999999999999</v>
      </c>
      <c r="Z11" s="6">
        <v>8.6666000000000007</v>
      </c>
      <c r="AA11" s="6">
        <v>33.865299999999998</v>
      </c>
      <c r="AB11" s="6">
        <v>43.886699999999998</v>
      </c>
      <c r="AC11" s="6">
        <v>36.369999999999997</v>
      </c>
      <c r="AD11" s="6">
        <v>3.2585999999999999</v>
      </c>
      <c r="AE11" s="6">
        <v>6.5141</v>
      </c>
    </row>
    <row r="12" spans="1:31">
      <c r="A12" s="7">
        <v>45240</v>
      </c>
      <c r="B12" s="6">
        <v>44.409399999999998</v>
      </c>
      <c r="C12" s="6">
        <v>59.975700000000003</v>
      </c>
      <c r="D12" s="6">
        <v>93.3</v>
      </c>
      <c r="E12" s="6">
        <v>2.6556999999999999</v>
      </c>
      <c r="F12" s="6">
        <v>4.9016000000000002</v>
      </c>
      <c r="G12" s="6">
        <v>38.187399999999997</v>
      </c>
      <c r="H12" s="6">
        <v>16.817599999999999</v>
      </c>
      <c r="I12" s="6">
        <v>37.19</v>
      </c>
      <c r="J12" s="6">
        <v>4.2527999999999997</v>
      </c>
      <c r="K12" s="6">
        <v>9.5288000000000004</v>
      </c>
      <c r="L12" s="6">
        <v>63.772300000000001</v>
      </c>
      <c r="M12" s="6">
        <v>44.932000000000002</v>
      </c>
      <c r="N12" s="6">
        <v>35.380000000000003</v>
      </c>
      <c r="O12" s="6">
        <v>6.1651999999999996</v>
      </c>
      <c r="P12" s="6">
        <v>5.7629999999999999</v>
      </c>
      <c r="Q12" s="6">
        <v>39.343800000000002</v>
      </c>
      <c r="R12" s="6">
        <v>26.241099999999999</v>
      </c>
      <c r="S12" s="6">
        <v>55.42</v>
      </c>
      <c r="T12" s="6">
        <v>5.0069999999999997</v>
      </c>
      <c r="U12" s="6">
        <v>8.2349999999999994</v>
      </c>
      <c r="V12" s="6">
        <v>38.257599999999996</v>
      </c>
      <c r="W12" s="6">
        <v>22.742100000000001</v>
      </c>
      <c r="X12" s="6">
        <v>42.34</v>
      </c>
      <c r="Y12" s="6">
        <v>3.4056999999999999</v>
      </c>
      <c r="Z12" s="6">
        <v>8.7894000000000005</v>
      </c>
      <c r="AA12" s="6">
        <v>36.782699999999998</v>
      </c>
      <c r="AB12" s="6">
        <v>43.420699999999997</v>
      </c>
      <c r="AC12" s="6">
        <v>36.28</v>
      </c>
      <c r="AD12" s="6">
        <v>3.2923</v>
      </c>
      <c r="AE12" s="6">
        <v>6.6002999999999998</v>
      </c>
    </row>
    <row r="13" spans="1:31">
      <c r="A13" s="7">
        <v>45243</v>
      </c>
      <c r="B13" s="6">
        <v>43.541800000000002</v>
      </c>
      <c r="C13" s="6">
        <v>59.480200000000004</v>
      </c>
      <c r="D13" s="6">
        <v>95.54</v>
      </c>
      <c r="E13" s="6">
        <v>2.6402000000000001</v>
      </c>
      <c r="F13" s="6">
        <v>4.8733000000000004</v>
      </c>
      <c r="G13" s="6">
        <v>39.207000000000001</v>
      </c>
      <c r="H13" s="6">
        <v>17.121400000000001</v>
      </c>
      <c r="I13" s="6">
        <v>37.880000000000003</v>
      </c>
      <c r="J13" s="6">
        <v>4.2706999999999997</v>
      </c>
      <c r="K13" s="6">
        <v>9.5715000000000003</v>
      </c>
      <c r="L13" s="6">
        <v>66.982699999999994</v>
      </c>
      <c r="M13" s="6">
        <v>47.141199999999998</v>
      </c>
      <c r="N13" s="6">
        <v>36.19</v>
      </c>
      <c r="O13" s="6">
        <v>6.2988</v>
      </c>
      <c r="P13" s="6">
        <v>5.9429999999999996</v>
      </c>
      <c r="Q13" s="6">
        <v>43.721899999999998</v>
      </c>
      <c r="R13" s="6">
        <v>27.198799999999999</v>
      </c>
      <c r="S13" s="6">
        <v>56.47</v>
      </c>
      <c r="T13" s="6">
        <v>5.0914999999999999</v>
      </c>
      <c r="U13" s="6">
        <v>8.4245999999999999</v>
      </c>
      <c r="V13" s="6">
        <v>39.934800000000003</v>
      </c>
      <c r="W13" s="6">
        <v>23.345800000000001</v>
      </c>
      <c r="X13" s="6">
        <v>42.94</v>
      </c>
      <c r="Y13" s="6">
        <v>3.4188000000000001</v>
      </c>
      <c r="Z13" s="6">
        <v>8.8344000000000005</v>
      </c>
      <c r="AA13" s="6">
        <v>42.005800000000001</v>
      </c>
      <c r="AB13" s="6">
        <v>43.875300000000003</v>
      </c>
      <c r="AC13" s="6">
        <v>36.76</v>
      </c>
      <c r="AD13" s="6">
        <v>3.3563000000000001</v>
      </c>
      <c r="AE13" s="6">
        <v>6.7637</v>
      </c>
    </row>
    <row r="14" spans="1:31">
      <c r="A14" s="7">
        <v>45244</v>
      </c>
      <c r="B14" s="6">
        <v>51.958399999999997</v>
      </c>
      <c r="C14" s="6">
        <v>59.669800000000002</v>
      </c>
      <c r="D14" s="6">
        <v>94.99</v>
      </c>
      <c r="E14" s="6">
        <v>2.7688000000000001</v>
      </c>
      <c r="F14" s="6">
        <v>5.1082999999999998</v>
      </c>
      <c r="G14" s="6">
        <v>47.061399999999999</v>
      </c>
      <c r="H14" s="6">
        <v>17.463799999999999</v>
      </c>
      <c r="I14" s="6">
        <v>38.049999999999997</v>
      </c>
      <c r="J14" s="6">
        <v>4.4202000000000004</v>
      </c>
      <c r="K14" s="6">
        <v>9.9286999999999992</v>
      </c>
      <c r="L14" s="6">
        <v>65.220100000000002</v>
      </c>
      <c r="M14" s="6">
        <v>47.565300000000001</v>
      </c>
      <c r="N14" s="6">
        <v>37.32</v>
      </c>
      <c r="O14" s="6">
        <v>6.2610000000000001</v>
      </c>
      <c r="P14" s="6">
        <v>5.8920000000000003</v>
      </c>
      <c r="Q14" s="6">
        <v>45.323900000000002</v>
      </c>
      <c r="R14" s="6">
        <v>27.531300000000002</v>
      </c>
      <c r="S14" s="6">
        <v>57.77</v>
      </c>
      <c r="T14" s="6">
        <v>5.1234000000000002</v>
      </c>
      <c r="U14" s="6">
        <v>8.4960000000000004</v>
      </c>
      <c r="V14" s="6">
        <v>45.905099999999997</v>
      </c>
      <c r="W14" s="6">
        <v>23.530899999999999</v>
      </c>
      <c r="X14" s="6">
        <v>43.16</v>
      </c>
      <c r="Y14" s="6">
        <v>3.4681000000000002</v>
      </c>
      <c r="Z14" s="6">
        <v>9.0043000000000006</v>
      </c>
      <c r="AA14" s="6">
        <v>45.621400000000001</v>
      </c>
      <c r="AB14" s="6">
        <v>43.977600000000002</v>
      </c>
      <c r="AC14" s="6">
        <v>37.67</v>
      </c>
      <c r="AD14" s="6">
        <v>3.4041000000000001</v>
      </c>
      <c r="AE14" s="6">
        <v>6.8857999999999997</v>
      </c>
    </row>
    <row r="15" spans="1:31">
      <c r="A15" s="7">
        <v>45245</v>
      </c>
      <c r="B15" s="6">
        <v>52.375700000000002</v>
      </c>
      <c r="C15" s="6">
        <v>59.3508</v>
      </c>
      <c r="D15" s="6">
        <v>99.57</v>
      </c>
      <c r="E15" s="6">
        <v>2.7757999999999998</v>
      </c>
      <c r="F15" s="6">
        <v>5.1211000000000002</v>
      </c>
      <c r="G15" s="6">
        <v>44.738</v>
      </c>
      <c r="H15" s="6">
        <v>17.554600000000001</v>
      </c>
      <c r="I15" s="6">
        <v>39.47</v>
      </c>
      <c r="J15" s="6">
        <v>4.3643999999999998</v>
      </c>
      <c r="K15" s="6">
        <v>9.7954000000000008</v>
      </c>
      <c r="L15" s="6">
        <v>65.855099999999993</v>
      </c>
      <c r="M15" s="6">
        <v>47.9617</v>
      </c>
      <c r="N15" s="6">
        <v>37</v>
      </c>
      <c r="O15" s="6">
        <v>6.2858000000000001</v>
      </c>
      <c r="P15" s="6">
        <v>5.9255000000000004</v>
      </c>
      <c r="Q15" s="6">
        <v>45.494399999999999</v>
      </c>
      <c r="R15" s="6">
        <v>27.584800000000001</v>
      </c>
      <c r="S15" s="6">
        <v>58.26</v>
      </c>
      <c r="T15" s="6">
        <v>5.1266999999999996</v>
      </c>
      <c r="U15" s="6">
        <v>8.5032999999999994</v>
      </c>
      <c r="V15" s="6">
        <v>44.250100000000003</v>
      </c>
      <c r="W15" s="6">
        <v>23.479199999999999</v>
      </c>
      <c r="X15" s="6">
        <v>43.99</v>
      </c>
      <c r="Y15" s="6">
        <v>3.4508000000000001</v>
      </c>
      <c r="Z15" s="6">
        <v>8.9450000000000003</v>
      </c>
      <c r="AA15" s="6">
        <v>43.680599999999998</v>
      </c>
      <c r="AB15" s="6">
        <v>43.752499999999998</v>
      </c>
      <c r="AC15" s="6">
        <v>38.35</v>
      </c>
      <c r="AD15" s="6">
        <v>3.3725000000000001</v>
      </c>
      <c r="AE15" s="6">
        <v>6.8049999999999997</v>
      </c>
    </row>
    <row r="16" spans="1:31">
      <c r="A16" s="7">
        <v>45246</v>
      </c>
      <c r="B16" s="6">
        <v>49.1738</v>
      </c>
      <c r="C16" s="6">
        <v>58.156399999999998</v>
      </c>
      <c r="D16" s="6">
        <v>99.82</v>
      </c>
      <c r="E16" s="6">
        <v>2.7269000000000001</v>
      </c>
      <c r="F16" s="6">
        <v>5.0319000000000003</v>
      </c>
      <c r="G16" s="6">
        <v>37.513100000000001</v>
      </c>
      <c r="H16" s="6">
        <v>17.7226</v>
      </c>
      <c r="I16" s="6">
        <v>38.94</v>
      </c>
      <c r="J16" s="6">
        <v>4.1622000000000003</v>
      </c>
      <c r="K16" s="6">
        <v>9.3124000000000002</v>
      </c>
      <c r="L16" s="6">
        <v>66.358999999999995</v>
      </c>
      <c r="M16" s="6">
        <v>48.287500000000001</v>
      </c>
      <c r="N16" s="6">
        <v>37.21</v>
      </c>
      <c r="O16" s="6">
        <v>6.3047000000000004</v>
      </c>
      <c r="P16" s="6">
        <v>5.9508999999999999</v>
      </c>
      <c r="Q16" s="6">
        <v>39.753999999999998</v>
      </c>
      <c r="R16" s="6">
        <v>27.545000000000002</v>
      </c>
      <c r="S16" s="6">
        <v>58.31</v>
      </c>
      <c r="T16" s="6">
        <v>4.9867999999999997</v>
      </c>
      <c r="U16" s="6">
        <v>8.1898</v>
      </c>
      <c r="V16" s="6">
        <v>37.776400000000002</v>
      </c>
      <c r="W16" s="6">
        <v>23.3842</v>
      </c>
      <c r="X16" s="6">
        <v>43.7</v>
      </c>
      <c r="Y16" s="6">
        <v>3.3748999999999998</v>
      </c>
      <c r="Z16" s="6">
        <v>8.6829999999999998</v>
      </c>
      <c r="AA16" s="6">
        <v>37.994599999999998</v>
      </c>
      <c r="AB16" s="6">
        <v>42.881</v>
      </c>
      <c r="AC16" s="6">
        <v>37.9</v>
      </c>
      <c r="AD16" s="6">
        <v>3.2690999999999999</v>
      </c>
      <c r="AE16" s="6">
        <v>6.5410000000000004</v>
      </c>
    </row>
    <row r="17" spans="1:31">
      <c r="A17" s="7">
        <v>45247</v>
      </c>
      <c r="B17" s="6">
        <v>54.447899999999997</v>
      </c>
      <c r="C17" s="6">
        <v>57.2652</v>
      </c>
      <c r="D17" s="6">
        <v>98.08</v>
      </c>
      <c r="E17" s="6">
        <v>2.8128000000000002</v>
      </c>
      <c r="F17" s="6">
        <v>5.1889000000000003</v>
      </c>
      <c r="G17" s="6">
        <v>42.845599999999997</v>
      </c>
      <c r="H17" s="6">
        <v>16.664100000000001</v>
      </c>
      <c r="I17" s="6">
        <v>37.020000000000003</v>
      </c>
      <c r="J17" s="6">
        <v>4.2706999999999997</v>
      </c>
      <c r="K17" s="6">
        <v>9.5715000000000003</v>
      </c>
      <c r="L17" s="6">
        <v>71.2684</v>
      </c>
      <c r="M17" s="6">
        <v>49.512999999999998</v>
      </c>
      <c r="N17" s="6">
        <v>37.369999999999997</v>
      </c>
      <c r="O17" s="6">
        <v>6.5082000000000004</v>
      </c>
      <c r="P17" s="6">
        <v>6.2248000000000001</v>
      </c>
      <c r="Q17" s="6">
        <v>46.3643</v>
      </c>
      <c r="R17" s="6">
        <v>26.609000000000002</v>
      </c>
      <c r="S17" s="6">
        <v>56.16</v>
      </c>
      <c r="T17" s="6">
        <v>5.1136999999999997</v>
      </c>
      <c r="U17" s="6">
        <v>8.4741999999999997</v>
      </c>
      <c r="V17" s="6">
        <v>46.130899999999997</v>
      </c>
      <c r="W17" s="6">
        <v>22.6509</v>
      </c>
      <c r="X17" s="6">
        <v>42.42</v>
      </c>
      <c r="Y17" s="6">
        <v>3.4497</v>
      </c>
      <c r="Z17" s="6">
        <v>8.9408999999999992</v>
      </c>
      <c r="AA17" s="6">
        <v>45.663600000000002</v>
      </c>
      <c r="AB17" s="6">
        <v>41.91</v>
      </c>
      <c r="AC17" s="6">
        <v>36.43</v>
      </c>
      <c r="AD17" s="6">
        <v>3.3732000000000002</v>
      </c>
      <c r="AE17" s="6">
        <v>6.8068</v>
      </c>
    </row>
    <row r="18" spans="1:31">
      <c r="A18" s="7">
        <v>45250</v>
      </c>
      <c r="B18" s="6">
        <v>54.092300000000002</v>
      </c>
      <c r="C18" s="6">
        <v>56.053699999999999</v>
      </c>
      <c r="D18" s="6">
        <v>101.14</v>
      </c>
      <c r="E18" s="6">
        <v>2.8077999999999999</v>
      </c>
      <c r="F18" s="6">
        <v>5.1795999999999998</v>
      </c>
      <c r="G18" s="6">
        <v>44.815100000000001</v>
      </c>
      <c r="H18" s="6">
        <v>15.6813</v>
      </c>
      <c r="I18" s="6">
        <v>38.049999999999997</v>
      </c>
      <c r="J18" s="6">
        <v>4.3128000000000002</v>
      </c>
      <c r="K18" s="6">
        <v>9.6722000000000001</v>
      </c>
      <c r="L18" s="6">
        <v>78.424599999999998</v>
      </c>
      <c r="M18" s="6">
        <v>51.617800000000003</v>
      </c>
      <c r="N18" s="6">
        <v>39.090000000000003</v>
      </c>
      <c r="O18" s="6">
        <v>6.9375999999999998</v>
      </c>
      <c r="P18" s="6">
        <v>6.8029000000000002</v>
      </c>
      <c r="Q18" s="6">
        <v>47.259099999999997</v>
      </c>
      <c r="R18" s="6">
        <v>24.820599999999999</v>
      </c>
      <c r="S18" s="6">
        <v>58.11</v>
      </c>
      <c r="T18" s="6">
        <v>5.1318999999999999</v>
      </c>
      <c r="U18" s="6">
        <v>8.5150000000000006</v>
      </c>
      <c r="V18" s="6">
        <v>45.146599999999999</v>
      </c>
      <c r="W18" s="6">
        <v>21.03</v>
      </c>
      <c r="X18" s="6">
        <v>43.68</v>
      </c>
      <c r="Y18" s="6">
        <v>3.4384000000000001</v>
      </c>
      <c r="Z18" s="6">
        <v>8.9019999999999992</v>
      </c>
      <c r="AA18" s="6">
        <v>46.196300000000001</v>
      </c>
      <c r="AB18" s="6">
        <v>39.370699999999999</v>
      </c>
      <c r="AC18" s="6">
        <v>37.909999999999997</v>
      </c>
      <c r="AD18" s="6">
        <v>3.3809</v>
      </c>
      <c r="AE18" s="6">
        <v>6.8265000000000002</v>
      </c>
    </row>
    <row r="19" spans="1:31">
      <c r="A19" s="7">
        <v>45251</v>
      </c>
      <c r="B19" s="6">
        <v>54.781300000000002</v>
      </c>
      <c r="C19" s="6">
        <v>56.090400000000002</v>
      </c>
      <c r="D19" s="6">
        <v>100.96</v>
      </c>
      <c r="E19" s="6">
        <v>2.8187000000000002</v>
      </c>
      <c r="F19" s="6">
        <v>5.1996000000000002</v>
      </c>
      <c r="G19" s="6">
        <v>43.095799999999997</v>
      </c>
      <c r="H19" s="6">
        <v>15.712199999999999</v>
      </c>
      <c r="I19" s="6">
        <v>38.450000000000003</v>
      </c>
      <c r="J19" s="6">
        <v>4.2675000000000001</v>
      </c>
      <c r="K19" s="6">
        <v>9.5640000000000001</v>
      </c>
      <c r="L19" s="6">
        <v>74.410799999999995</v>
      </c>
      <c r="M19" s="6">
        <v>51.8249</v>
      </c>
      <c r="N19" s="6">
        <v>42.72</v>
      </c>
      <c r="O19" s="6">
        <v>6.8513000000000002</v>
      </c>
      <c r="P19" s="6">
        <v>6.6867000000000001</v>
      </c>
      <c r="Q19" s="6">
        <v>47.561900000000001</v>
      </c>
      <c r="R19" s="6">
        <v>24.980399999999999</v>
      </c>
      <c r="S19" s="6">
        <v>58.39</v>
      </c>
      <c r="T19" s="6">
        <v>5.1376999999999997</v>
      </c>
      <c r="U19" s="6">
        <v>8.5281000000000002</v>
      </c>
      <c r="V19" s="6">
        <v>41.53</v>
      </c>
      <c r="W19" s="6">
        <v>20.742699999999999</v>
      </c>
      <c r="X19" s="6">
        <v>43.49</v>
      </c>
      <c r="Y19" s="6">
        <v>3.3956</v>
      </c>
      <c r="Z19" s="6">
        <v>8.7545999999999999</v>
      </c>
      <c r="AA19" s="6">
        <v>45.029499999999999</v>
      </c>
      <c r="AB19" s="6">
        <v>38.943899999999999</v>
      </c>
      <c r="AC19" s="6">
        <v>38.020000000000003</v>
      </c>
      <c r="AD19" s="6">
        <v>3.3618999999999999</v>
      </c>
      <c r="AE19" s="6">
        <v>6.7781000000000002</v>
      </c>
    </row>
    <row r="20" spans="1:31">
      <c r="A20" s="7">
        <v>45252</v>
      </c>
      <c r="B20" s="6">
        <v>59.072800000000001</v>
      </c>
      <c r="C20" s="6">
        <v>55.968000000000004</v>
      </c>
      <c r="D20" s="6">
        <v>101.35</v>
      </c>
      <c r="E20" s="6">
        <v>2.8896999999999999</v>
      </c>
      <c r="F20" s="6">
        <v>5.3293999999999997</v>
      </c>
      <c r="G20" s="6">
        <v>41.158099999999997</v>
      </c>
      <c r="H20" s="6">
        <v>15.3521</v>
      </c>
      <c r="I20" s="6">
        <v>38.020000000000003</v>
      </c>
      <c r="J20" s="6">
        <v>4.2159000000000004</v>
      </c>
      <c r="K20" s="6">
        <v>9.4406999999999996</v>
      </c>
      <c r="L20" s="6">
        <v>74.995999999999995</v>
      </c>
      <c r="M20" s="6">
        <v>53.000799999999998</v>
      </c>
      <c r="N20" s="6">
        <v>41.99</v>
      </c>
      <c r="O20" s="6">
        <v>6.8879999999999999</v>
      </c>
      <c r="P20" s="6">
        <v>6.7359999999999998</v>
      </c>
      <c r="Q20" s="6">
        <v>47.076799999999999</v>
      </c>
      <c r="R20" s="6">
        <v>24.362200000000001</v>
      </c>
      <c r="S20" s="6">
        <v>58.48</v>
      </c>
      <c r="T20" s="6">
        <v>5.1280000000000001</v>
      </c>
      <c r="U20" s="6">
        <v>8.5061999999999998</v>
      </c>
      <c r="V20" s="6">
        <v>40.088999999999999</v>
      </c>
      <c r="W20" s="6">
        <v>19.895299999999999</v>
      </c>
      <c r="X20" s="6">
        <v>42.77</v>
      </c>
      <c r="Y20" s="6">
        <v>3.3778000000000001</v>
      </c>
      <c r="Z20" s="6">
        <v>8.6931999999999992</v>
      </c>
      <c r="AA20" s="6">
        <v>44.669499999999999</v>
      </c>
      <c r="AB20" s="6">
        <v>37.705500000000001</v>
      </c>
      <c r="AC20" s="6">
        <v>37.75</v>
      </c>
      <c r="AD20" s="6">
        <v>3.3563000000000001</v>
      </c>
      <c r="AE20" s="6">
        <v>6.7637</v>
      </c>
    </row>
    <row r="21" spans="1:31">
      <c r="A21" s="7">
        <v>45253</v>
      </c>
      <c r="B21" s="6">
        <v>59.072800000000001</v>
      </c>
      <c r="C21" s="6">
        <v>55.968000000000004</v>
      </c>
      <c r="D21" s="6">
        <v>101.35</v>
      </c>
      <c r="E21" s="6">
        <v>2.8896999999999999</v>
      </c>
      <c r="F21" s="6">
        <v>5.3293999999999997</v>
      </c>
      <c r="G21" s="6">
        <v>41.158099999999997</v>
      </c>
      <c r="H21" s="6">
        <v>15.3521</v>
      </c>
      <c r="I21" s="6">
        <v>38.020000000000003</v>
      </c>
      <c r="J21" s="6">
        <v>4.2159000000000004</v>
      </c>
      <c r="K21" s="6">
        <v>9.4406999999999996</v>
      </c>
      <c r="L21" s="6">
        <v>74.995999999999995</v>
      </c>
      <c r="M21" s="6">
        <v>53.000799999999998</v>
      </c>
      <c r="N21" s="6">
        <v>41.99</v>
      </c>
      <c r="O21" s="6">
        <v>6.8879999999999999</v>
      </c>
      <c r="P21" s="6">
        <v>6.7359999999999998</v>
      </c>
      <c r="Q21" s="6">
        <v>47.076799999999999</v>
      </c>
      <c r="R21" s="6">
        <v>24.362200000000001</v>
      </c>
      <c r="S21" s="6">
        <v>58.48</v>
      </c>
      <c r="T21" s="6">
        <v>5.1280000000000001</v>
      </c>
      <c r="U21" s="6">
        <v>8.5061999999999998</v>
      </c>
      <c r="V21" s="6">
        <v>40.088999999999999</v>
      </c>
      <c r="W21" s="6">
        <v>19.895299999999999</v>
      </c>
      <c r="X21" s="6">
        <v>42.77</v>
      </c>
      <c r="Y21" s="6">
        <v>3.3778000000000001</v>
      </c>
      <c r="Z21" s="6">
        <v>8.6931999999999992</v>
      </c>
      <c r="AA21" s="6">
        <v>44.669499999999999</v>
      </c>
      <c r="AB21" s="6">
        <v>37.705500000000001</v>
      </c>
      <c r="AC21" s="6">
        <v>37.75</v>
      </c>
      <c r="AD21" s="6">
        <v>3.3563000000000001</v>
      </c>
      <c r="AE21" s="6">
        <v>6.7637</v>
      </c>
    </row>
    <row r="22" spans="1:31">
      <c r="A22" s="7">
        <v>45254</v>
      </c>
      <c r="B22" s="6">
        <v>59.883099999999999</v>
      </c>
      <c r="C22" s="6">
        <v>55.386099999999999</v>
      </c>
      <c r="D22" s="6">
        <v>103.88</v>
      </c>
      <c r="E22" s="6">
        <v>2.9037000000000002</v>
      </c>
      <c r="F22" s="6">
        <v>5.3551000000000002</v>
      </c>
      <c r="G22" s="6">
        <v>41.619599999999998</v>
      </c>
      <c r="H22" s="6">
        <v>14.4564</v>
      </c>
      <c r="I22" s="6">
        <v>37.53</v>
      </c>
      <c r="J22" s="6">
        <v>4.2243000000000004</v>
      </c>
      <c r="K22" s="6">
        <v>9.4609000000000005</v>
      </c>
      <c r="L22" s="6">
        <v>78.048199999999994</v>
      </c>
      <c r="M22" s="6">
        <v>55.312100000000001</v>
      </c>
      <c r="N22" s="6">
        <v>42.3</v>
      </c>
      <c r="O22" s="6">
        <v>7.0949999999999998</v>
      </c>
      <c r="P22" s="6">
        <v>7.0147000000000004</v>
      </c>
      <c r="Q22" s="6">
        <v>48.028300000000002</v>
      </c>
      <c r="R22" s="6">
        <v>23.9194</v>
      </c>
      <c r="S22" s="6">
        <v>58.33</v>
      </c>
      <c r="T22" s="6">
        <v>5.1441999999999997</v>
      </c>
      <c r="U22" s="6">
        <v>8.5427</v>
      </c>
      <c r="V22" s="6">
        <v>43.930199999999999</v>
      </c>
      <c r="W22" s="6">
        <v>19.157699999999998</v>
      </c>
      <c r="X22" s="6">
        <v>42.47</v>
      </c>
      <c r="Y22" s="6">
        <v>3.4104999999999999</v>
      </c>
      <c r="Z22" s="6">
        <v>8.8057999999999996</v>
      </c>
      <c r="AA22" s="6">
        <v>46.843400000000003</v>
      </c>
      <c r="AB22" s="6">
        <v>36.3063</v>
      </c>
      <c r="AC22" s="6">
        <v>37.67</v>
      </c>
      <c r="AD22" s="6">
        <v>3.383</v>
      </c>
      <c r="AE22" s="6">
        <v>6.8319000000000001</v>
      </c>
    </row>
    <row r="23" spans="1:31">
      <c r="A23" s="7">
        <v>45257</v>
      </c>
      <c r="B23" s="6">
        <v>60.373199999999997</v>
      </c>
      <c r="C23" s="6">
        <v>54.747399999999999</v>
      </c>
      <c r="D23" s="6">
        <v>104.38</v>
      </c>
      <c r="E23" s="6">
        <v>2.9119000000000002</v>
      </c>
      <c r="F23" s="6">
        <v>5.37</v>
      </c>
      <c r="G23" s="6">
        <v>38.831600000000002</v>
      </c>
      <c r="H23" s="6">
        <v>13.4384</v>
      </c>
      <c r="I23" s="6">
        <v>37.61</v>
      </c>
      <c r="J23" s="6">
        <v>4.1527000000000003</v>
      </c>
      <c r="K23" s="6">
        <v>9.2897999999999996</v>
      </c>
      <c r="L23" s="6">
        <v>78.195599999999999</v>
      </c>
      <c r="M23" s="6">
        <v>57.681600000000003</v>
      </c>
      <c r="N23" s="6">
        <v>44.05</v>
      </c>
      <c r="O23" s="6">
        <v>7.1055999999999999</v>
      </c>
      <c r="P23" s="6">
        <v>7.0289999999999999</v>
      </c>
      <c r="Q23" s="6">
        <v>44.736600000000003</v>
      </c>
      <c r="R23" s="6">
        <v>23.106000000000002</v>
      </c>
      <c r="S23" s="6">
        <v>58.58</v>
      </c>
      <c r="T23" s="6">
        <v>5.0823999999999998</v>
      </c>
      <c r="U23" s="6">
        <v>8.4041999999999994</v>
      </c>
      <c r="V23" s="6">
        <v>41.729900000000001</v>
      </c>
      <c r="W23" s="6">
        <v>17.897300000000001</v>
      </c>
      <c r="X23" s="6">
        <v>43.02</v>
      </c>
      <c r="Y23" s="6">
        <v>3.3855</v>
      </c>
      <c r="Z23" s="6">
        <v>8.7197999999999993</v>
      </c>
      <c r="AA23" s="6">
        <v>43.144300000000001</v>
      </c>
      <c r="AB23" s="6">
        <v>34.686100000000003</v>
      </c>
      <c r="AC23" s="6">
        <v>38.049999999999997</v>
      </c>
      <c r="AD23" s="6">
        <v>3.3289</v>
      </c>
      <c r="AE23" s="6">
        <v>6.6936999999999998</v>
      </c>
    </row>
    <row r="24" spans="1:31">
      <c r="A24" s="7">
        <v>45258</v>
      </c>
      <c r="B24" s="6">
        <v>57.011099999999999</v>
      </c>
      <c r="C24" s="6">
        <v>56.140900000000002</v>
      </c>
      <c r="D24" s="6">
        <v>104.67</v>
      </c>
      <c r="E24" s="6">
        <v>2.8754</v>
      </c>
      <c r="F24" s="6">
        <v>5.3033000000000001</v>
      </c>
      <c r="G24" s="6">
        <v>36.6539</v>
      </c>
      <c r="H24" s="6">
        <v>13.013400000000001</v>
      </c>
      <c r="I24" s="6">
        <v>36.93</v>
      </c>
      <c r="J24" s="6">
        <v>4.0937999999999999</v>
      </c>
      <c r="K24" s="6">
        <v>9.1488999999999994</v>
      </c>
      <c r="L24" s="6">
        <v>67.791300000000007</v>
      </c>
      <c r="M24" s="6">
        <v>57.771900000000002</v>
      </c>
      <c r="N24" s="6">
        <v>44.14</v>
      </c>
      <c r="O24" s="6">
        <v>6.8796999999999997</v>
      </c>
      <c r="P24" s="6">
        <v>6.7248999999999999</v>
      </c>
      <c r="Q24" s="6">
        <v>46.036299999999997</v>
      </c>
      <c r="R24" s="6">
        <v>22.991499999999998</v>
      </c>
      <c r="S24" s="6">
        <v>57.63</v>
      </c>
      <c r="T24" s="6">
        <v>5.1025999999999998</v>
      </c>
      <c r="U24" s="6">
        <v>8.4494000000000007</v>
      </c>
      <c r="V24" s="6">
        <v>42.686799999999998</v>
      </c>
      <c r="W24" s="6">
        <v>17.4969</v>
      </c>
      <c r="X24" s="6">
        <v>42.6</v>
      </c>
      <c r="Y24" s="6">
        <v>3.3933</v>
      </c>
      <c r="Z24" s="6">
        <v>8.7463999999999995</v>
      </c>
      <c r="AA24" s="6">
        <v>43.456499999999998</v>
      </c>
      <c r="AB24" s="6">
        <v>34.387599999999999</v>
      </c>
      <c r="AC24" s="6">
        <v>37.28</v>
      </c>
      <c r="AD24" s="6">
        <v>3.3323999999999998</v>
      </c>
      <c r="AE24" s="6">
        <v>6.7026000000000003</v>
      </c>
    </row>
    <row r="25" spans="1:31">
      <c r="A25" s="7">
        <v>45259</v>
      </c>
      <c r="B25" s="6">
        <v>56.645299999999999</v>
      </c>
      <c r="C25" s="6">
        <v>56.2834</v>
      </c>
      <c r="D25" s="6">
        <v>103.37</v>
      </c>
      <c r="E25" s="6">
        <v>2.8715000000000002</v>
      </c>
      <c r="F25" s="6">
        <v>5.2961</v>
      </c>
      <c r="G25" s="6">
        <v>37.329799999999999</v>
      </c>
      <c r="H25" s="6">
        <v>11.976000000000001</v>
      </c>
      <c r="I25" s="6">
        <v>36.369999999999997</v>
      </c>
      <c r="J25" s="6">
        <v>4.1043000000000003</v>
      </c>
      <c r="K25" s="6">
        <v>9.1740999999999993</v>
      </c>
      <c r="L25" s="6">
        <v>64.964500000000001</v>
      </c>
      <c r="M25" s="6">
        <v>59.051000000000002</v>
      </c>
      <c r="N25" s="6">
        <v>42.23</v>
      </c>
      <c r="O25" s="6">
        <v>6.8110999999999997</v>
      </c>
      <c r="P25" s="6">
        <v>6.6325000000000003</v>
      </c>
      <c r="Q25" s="6">
        <v>46.473599999999998</v>
      </c>
      <c r="R25" s="6">
        <v>21.9907</v>
      </c>
      <c r="S25" s="6">
        <v>57.94</v>
      </c>
      <c r="T25" s="6">
        <v>5.1090999999999998</v>
      </c>
      <c r="U25" s="6">
        <v>8.4639000000000006</v>
      </c>
      <c r="V25" s="6">
        <v>42.4557</v>
      </c>
      <c r="W25" s="6">
        <v>16.382100000000001</v>
      </c>
      <c r="X25" s="6">
        <v>42.73</v>
      </c>
      <c r="Y25" s="6">
        <v>3.3908999999999998</v>
      </c>
      <c r="Z25" s="6">
        <v>8.7382000000000009</v>
      </c>
      <c r="AA25" s="6">
        <v>43.302799999999998</v>
      </c>
      <c r="AB25" s="6">
        <v>33.079900000000002</v>
      </c>
      <c r="AC25" s="6">
        <v>37.33</v>
      </c>
      <c r="AD25" s="6">
        <v>3.3302999999999998</v>
      </c>
      <c r="AE25" s="6">
        <v>6.6973000000000003</v>
      </c>
    </row>
    <row r="26" spans="1:31">
      <c r="A26" s="7">
        <v>45260</v>
      </c>
      <c r="B26" s="6">
        <v>62.938499999999998</v>
      </c>
      <c r="C26" s="6">
        <v>57.939399999999999</v>
      </c>
      <c r="D26" s="6">
        <v>103.23</v>
      </c>
      <c r="E26" s="6">
        <v>2.968</v>
      </c>
      <c r="F26" s="6">
        <v>5.4725999999999999</v>
      </c>
      <c r="G26" s="6">
        <v>36.328000000000003</v>
      </c>
      <c r="H26" s="6">
        <v>11.142899999999999</v>
      </c>
      <c r="I26" s="6">
        <v>36.47</v>
      </c>
      <c r="J26" s="6">
        <v>4.0789999999999997</v>
      </c>
      <c r="K26" s="6">
        <v>9.1136999999999997</v>
      </c>
      <c r="L26" s="6">
        <v>66.790099999999995</v>
      </c>
      <c r="M26" s="6">
        <v>59.832599999999999</v>
      </c>
      <c r="N26" s="6">
        <v>41.65</v>
      </c>
      <c r="O26" s="6">
        <v>6.8951000000000002</v>
      </c>
      <c r="P26" s="6">
        <v>6.7455999999999996</v>
      </c>
      <c r="Q26" s="6">
        <v>45.833599999999997</v>
      </c>
      <c r="R26" s="6">
        <v>20.795200000000001</v>
      </c>
      <c r="S26" s="6">
        <v>58.04</v>
      </c>
      <c r="T26" s="6">
        <v>5.0987</v>
      </c>
      <c r="U26" s="6">
        <v>8.4405999999999999</v>
      </c>
      <c r="V26" s="6">
        <v>43.1188</v>
      </c>
      <c r="W26" s="6">
        <v>15.3424</v>
      </c>
      <c r="X26" s="6">
        <v>42.69</v>
      </c>
      <c r="Y26" s="6">
        <v>3.3956</v>
      </c>
      <c r="Z26" s="6">
        <v>8.7545999999999999</v>
      </c>
      <c r="AA26" s="6">
        <v>44.362200000000001</v>
      </c>
      <c r="AB26" s="6">
        <v>31.9619</v>
      </c>
      <c r="AC26" s="6">
        <v>37.299999999999997</v>
      </c>
      <c r="AD26" s="6">
        <v>3.3408000000000002</v>
      </c>
      <c r="AE26" s="6">
        <v>6.7241999999999997</v>
      </c>
    </row>
    <row r="27" spans="1:31">
      <c r="A27" s="7">
        <v>45261</v>
      </c>
      <c r="B27" s="6">
        <v>71.308800000000005</v>
      </c>
      <c r="C27" s="6">
        <v>58.566899999999997</v>
      </c>
      <c r="D27" s="6">
        <v>106.67</v>
      </c>
      <c r="E27" s="6">
        <v>3.1482000000000001</v>
      </c>
      <c r="F27" s="6">
        <v>5.8018999999999998</v>
      </c>
      <c r="G27" s="6">
        <v>38.619300000000003</v>
      </c>
      <c r="H27" s="6">
        <v>10.330299999999999</v>
      </c>
      <c r="I27" s="6">
        <v>36.229999999999997</v>
      </c>
      <c r="J27" s="6">
        <v>4.1116999999999999</v>
      </c>
      <c r="K27" s="6">
        <v>9.1917000000000009</v>
      </c>
      <c r="L27" s="6">
        <v>70.055999999999997</v>
      </c>
      <c r="M27" s="6">
        <v>60.9726</v>
      </c>
      <c r="N27" s="6">
        <v>42.36</v>
      </c>
      <c r="O27" s="6">
        <v>7.0583</v>
      </c>
      <c r="P27" s="6">
        <v>6.9653</v>
      </c>
      <c r="Q27" s="6">
        <v>47.0124</v>
      </c>
      <c r="R27" s="6">
        <v>20.038399999999999</v>
      </c>
      <c r="S27" s="6">
        <v>57.88</v>
      </c>
      <c r="T27" s="6">
        <v>5.1143000000000001</v>
      </c>
      <c r="U27" s="6">
        <v>8.4756</v>
      </c>
      <c r="V27" s="6">
        <v>47.136400000000002</v>
      </c>
      <c r="W27" s="6">
        <v>14.690200000000001</v>
      </c>
      <c r="X27" s="6">
        <v>42.77</v>
      </c>
      <c r="Y27" s="6">
        <v>3.4247000000000001</v>
      </c>
      <c r="Z27" s="6">
        <v>8.8549000000000007</v>
      </c>
      <c r="AA27" s="6">
        <v>47.595999999999997</v>
      </c>
      <c r="AB27" s="6">
        <v>31.159500000000001</v>
      </c>
      <c r="AC27" s="6">
        <v>37.450000000000003</v>
      </c>
      <c r="AD27" s="6">
        <v>3.3732000000000002</v>
      </c>
      <c r="AE27" s="6">
        <v>6.8068</v>
      </c>
    </row>
    <row r="28" spans="1:31">
      <c r="A28" s="7">
        <v>45264</v>
      </c>
      <c r="B28" s="6">
        <v>68.306899999999999</v>
      </c>
      <c r="C28" s="6">
        <v>59.173299999999998</v>
      </c>
      <c r="D28" s="6">
        <v>113.09</v>
      </c>
      <c r="E28" s="6">
        <v>3.1156000000000001</v>
      </c>
      <c r="F28" s="6">
        <v>5.7423999999999999</v>
      </c>
      <c r="G28" s="6">
        <v>40.838200000000001</v>
      </c>
      <c r="H28" s="6">
        <v>8.4537999999999993</v>
      </c>
      <c r="I28" s="6">
        <v>36.54</v>
      </c>
      <c r="J28" s="6">
        <v>4.1432000000000002</v>
      </c>
      <c r="K28" s="6">
        <v>9.2672000000000008</v>
      </c>
      <c r="L28" s="6">
        <v>71.183800000000005</v>
      </c>
      <c r="M28" s="6">
        <v>61.619399999999999</v>
      </c>
      <c r="N28" s="6">
        <v>43.74</v>
      </c>
      <c r="O28" s="6">
        <v>7.1185999999999998</v>
      </c>
      <c r="P28" s="6">
        <v>7.0465</v>
      </c>
      <c r="Q28" s="6">
        <v>44.865600000000001</v>
      </c>
      <c r="R28" s="6">
        <v>17.574400000000001</v>
      </c>
      <c r="S28" s="6">
        <v>58.12</v>
      </c>
      <c r="T28" s="6">
        <v>5.0823999999999998</v>
      </c>
      <c r="U28" s="6">
        <v>8.4041999999999994</v>
      </c>
      <c r="V28" s="6">
        <v>44.251300000000001</v>
      </c>
      <c r="W28" s="6">
        <v>12.7036</v>
      </c>
      <c r="X28" s="6">
        <v>43.26</v>
      </c>
      <c r="Y28" s="6">
        <v>3.3997999999999999</v>
      </c>
      <c r="Z28" s="6">
        <v>8.7689000000000004</v>
      </c>
      <c r="AA28" s="6">
        <v>43.948099999999997</v>
      </c>
      <c r="AB28" s="6">
        <v>28.8141</v>
      </c>
      <c r="AC28" s="6">
        <v>37.909999999999997</v>
      </c>
      <c r="AD28" s="6">
        <v>3.3302999999999998</v>
      </c>
      <c r="AE28" s="6">
        <v>6.6973000000000003</v>
      </c>
    </row>
    <row r="29" spans="1:31">
      <c r="A29" s="7">
        <v>45265</v>
      </c>
      <c r="B29" s="6">
        <v>65.961100000000002</v>
      </c>
      <c r="C29" s="6">
        <v>60.2881</v>
      </c>
      <c r="D29" s="6">
        <v>111.93</v>
      </c>
      <c r="E29" s="6">
        <v>3.0901000000000001</v>
      </c>
      <c r="F29" s="6">
        <v>5.6957000000000004</v>
      </c>
      <c r="G29" s="6">
        <v>35.495199999999997</v>
      </c>
      <c r="H29" s="6">
        <v>7.8137999999999996</v>
      </c>
      <c r="I29" s="6">
        <v>36.840000000000003</v>
      </c>
      <c r="J29" s="6">
        <v>4.0210999999999997</v>
      </c>
      <c r="K29" s="6">
        <v>8.9754000000000005</v>
      </c>
      <c r="L29" s="6">
        <v>70.014399999999995</v>
      </c>
      <c r="M29" s="6">
        <v>61.927399999999999</v>
      </c>
      <c r="N29" s="6">
        <v>44.25</v>
      </c>
      <c r="O29" s="6">
        <v>7.0937999999999999</v>
      </c>
      <c r="P29" s="6">
        <v>7.0130999999999997</v>
      </c>
      <c r="Q29" s="6">
        <v>38.326599999999999</v>
      </c>
      <c r="R29" s="6">
        <v>16.6599</v>
      </c>
      <c r="S29" s="6">
        <v>57.63</v>
      </c>
      <c r="T29" s="6">
        <v>4.9718999999999998</v>
      </c>
      <c r="U29" s="6">
        <v>8.1562000000000001</v>
      </c>
      <c r="V29" s="6">
        <v>38.042000000000002</v>
      </c>
      <c r="W29" s="6">
        <v>12.078200000000001</v>
      </c>
      <c r="X29" s="6">
        <v>42.84</v>
      </c>
      <c r="Y29" s="6">
        <v>3.3380999999999998</v>
      </c>
      <c r="Z29" s="6">
        <v>8.5561000000000007</v>
      </c>
      <c r="AA29" s="6">
        <v>38.119799999999998</v>
      </c>
      <c r="AB29" s="6">
        <v>27.9892</v>
      </c>
      <c r="AC29" s="6">
        <v>37.299999999999997</v>
      </c>
      <c r="AD29" s="6">
        <v>3.2509000000000001</v>
      </c>
      <c r="AE29" s="6">
        <v>6.4943999999999997</v>
      </c>
    </row>
    <row r="30" spans="1:31">
      <c r="A30" s="7">
        <v>45266</v>
      </c>
      <c r="B30" s="6">
        <v>48.194899999999997</v>
      </c>
      <c r="C30" s="6">
        <v>60.978400000000001</v>
      </c>
      <c r="D30" s="6">
        <v>111.02</v>
      </c>
      <c r="E30" s="6">
        <v>2.8355000000000001</v>
      </c>
      <c r="F30" s="6">
        <v>5.2304000000000004</v>
      </c>
      <c r="G30" s="6">
        <v>33.694400000000002</v>
      </c>
      <c r="H30" s="6">
        <v>6.6196000000000002</v>
      </c>
      <c r="I30" s="6">
        <v>35.68</v>
      </c>
      <c r="J30" s="6">
        <v>3.9748000000000001</v>
      </c>
      <c r="K30" s="6">
        <v>8.8646999999999991</v>
      </c>
      <c r="L30" s="6">
        <v>61.835799999999999</v>
      </c>
      <c r="M30" s="6">
        <v>62.232900000000001</v>
      </c>
      <c r="N30" s="6">
        <v>44.04</v>
      </c>
      <c r="O30" s="6">
        <v>6.9081000000000001</v>
      </c>
      <c r="P30" s="6">
        <v>6.7630999999999997</v>
      </c>
      <c r="Q30" s="6">
        <v>31.2562</v>
      </c>
      <c r="R30" s="6">
        <v>15.163600000000001</v>
      </c>
      <c r="S30" s="6">
        <v>55.93</v>
      </c>
      <c r="T30" s="6">
        <v>4.8125</v>
      </c>
      <c r="U30" s="6">
        <v>7.7990000000000004</v>
      </c>
      <c r="V30" s="6">
        <v>31.497499999999999</v>
      </c>
      <c r="W30" s="6">
        <v>10.8507</v>
      </c>
      <c r="X30" s="6">
        <v>41.8</v>
      </c>
      <c r="Y30" s="6">
        <v>3.2532000000000001</v>
      </c>
      <c r="Z30" s="6">
        <v>8.2632999999999992</v>
      </c>
      <c r="AA30" s="6">
        <v>33.063299999999998</v>
      </c>
      <c r="AB30" s="6">
        <v>26.629100000000001</v>
      </c>
      <c r="AC30" s="6">
        <v>36.17</v>
      </c>
      <c r="AD30" s="6">
        <v>3.1657999999999999</v>
      </c>
      <c r="AE30" s="6">
        <v>6.2770999999999999</v>
      </c>
    </row>
    <row r="31" spans="1:31">
      <c r="A31" s="7">
        <v>45267</v>
      </c>
      <c r="B31" s="6">
        <v>51.338500000000003</v>
      </c>
      <c r="C31" s="6">
        <v>62.346699999999998</v>
      </c>
      <c r="D31" s="6">
        <v>101.95</v>
      </c>
      <c r="E31" s="6">
        <v>2.8921999999999999</v>
      </c>
      <c r="F31" s="6">
        <v>5.3341000000000003</v>
      </c>
      <c r="G31" s="6">
        <v>36.757100000000001</v>
      </c>
      <c r="H31" s="6">
        <v>5.6828000000000003</v>
      </c>
      <c r="I31" s="6">
        <v>35.24</v>
      </c>
      <c r="J31" s="6">
        <v>4.0157999999999996</v>
      </c>
      <c r="K31" s="6">
        <v>8.9627999999999997</v>
      </c>
      <c r="L31" s="6">
        <v>47.460799999999999</v>
      </c>
      <c r="M31" s="6">
        <v>61.753999999999998</v>
      </c>
      <c r="N31" s="6">
        <v>42.47</v>
      </c>
      <c r="O31" s="6">
        <v>6.4608999999999996</v>
      </c>
      <c r="P31" s="6">
        <v>6.1612</v>
      </c>
      <c r="Q31" s="6">
        <v>29.600100000000001</v>
      </c>
      <c r="R31" s="6">
        <v>13.6982</v>
      </c>
      <c r="S31" s="6">
        <v>53.48</v>
      </c>
      <c r="T31" s="6">
        <v>4.7675999999999998</v>
      </c>
      <c r="U31" s="6">
        <v>7.6982999999999997</v>
      </c>
      <c r="V31" s="6">
        <v>33.1432</v>
      </c>
      <c r="W31" s="6">
        <v>9.4783000000000008</v>
      </c>
      <c r="X31" s="6">
        <v>40.369999999999997</v>
      </c>
      <c r="Y31" s="6">
        <v>3.2644000000000002</v>
      </c>
      <c r="Z31" s="6">
        <v>8.3021999999999991</v>
      </c>
      <c r="AA31" s="6">
        <v>32.639499999999998</v>
      </c>
      <c r="AB31" s="6">
        <v>25.476299999999998</v>
      </c>
      <c r="AC31" s="6">
        <v>34.96</v>
      </c>
      <c r="AD31" s="6">
        <v>3.1581000000000001</v>
      </c>
      <c r="AE31" s="6">
        <v>6.2573999999999996</v>
      </c>
    </row>
    <row r="32" spans="1:31">
      <c r="A32" s="7">
        <v>45268</v>
      </c>
      <c r="B32" s="6">
        <v>47.855200000000004</v>
      </c>
      <c r="C32" s="6">
        <v>62.661499999999997</v>
      </c>
      <c r="D32" s="6">
        <v>103.97</v>
      </c>
      <c r="E32" s="6">
        <v>2.8290999999999999</v>
      </c>
      <c r="F32" s="6">
        <v>5.2186000000000003</v>
      </c>
      <c r="G32" s="6">
        <v>39.162500000000001</v>
      </c>
      <c r="H32" s="6">
        <v>5.1482999999999999</v>
      </c>
      <c r="I32" s="6">
        <v>35.630000000000003</v>
      </c>
      <c r="J32" s="6">
        <v>4.0484999999999998</v>
      </c>
      <c r="K32" s="6">
        <v>9.0408000000000008</v>
      </c>
      <c r="L32" s="6">
        <v>49.693100000000001</v>
      </c>
      <c r="M32" s="6">
        <v>62.081000000000003</v>
      </c>
      <c r="N32" s="6">
        <v>38.69</v>
      </c>
      <c r="O32" s="6">
        <v>6.5401999999999996</v>
      </c>
      <c r="P32" s="6">
        <v>6.2678000000000003</v>
      </c>
      <c r="Q32" s="6">
        <v>36.576000000000001</v>
      </c>
      <c r="R32" s="6">
        <v>13.3147</v>
      </c>
      <c r="S32" s="6">
        <v>52.79</v>
      </c>
      <c r="T32" s="6">
        <v>4.8540999999999999</v>
      </c>
      <c r="U32" s="6">
        <v>7.8922999999999996</v>
      </c>
      <c r="V32" s="6">
        <v>39.5625</v>
      </c>
      <c r="W32" s="6">
        <v>9.0517000000000003</v>
      </c>
      <c r="X32" s="6">
        <v>40.56</v>
      </c>
      <c r="Y32" s="6">
        <v>3.3108</v>
      </c>
      <c r="Z32" s="6">
        <v>8.4619</v>
      </c>
      <c r="AA32" s="6">
        <v>38.222099999999998</v>
      </c>
      <c r="AB32" s="6">
        <v>25.059799999999999</v>
      </c>
      <c r="AC32" s="6">
        <v>34.85</v>
      </c>
      <c r="AD32" s="6">
        <v>3.2086999999999999</v>
      </c>
      <c r="AE32" s="6">
        <v>6.3865999999999996</v>
      </c>
    </row>
    <row r="33" spans="1:31">
      <c r="A33" s="7">
        <v>45271</v>
      </c>
      <c r="B33" s="6">
        <v>43.350200000000001</v>
      </c>
      <c r="C33" s="6">
        <v>63.419699999999999</v>
      </c>
      <c r="D33" s="6">
        <v>101.72</v>
      </c>
      <c r="E33" s="6">
        <v>2.7393000000000001</v>
      </c>
      <c r="F33" s="6">
        <v>5.0544000000000002</v>
      </c>
      <c r="G33" s="6">
        <v>39.561799999999998</v>
      </c>
      <c r="H33" s="6">
        <v>4.1746999999999996</v>
      </c>
      <c r="I33" s="6">
        <v>35.94</v>
      </c>
      <c r="J33" s="6">
        <v>4.0537000000000001</v>
      </c>
      <c r="K33" s="6">
        <v>9.0533000000000001</v>
      </c>
      <c r="L33" s="6">
        <v>44.226199999999999</v>
      </c>
      <c r="M33" s="6">
        <v>62.309699999999999</v>
      </c>
      <c r="N33" s="6">
        <v>39.36</v>
      </c>
      <c r="O33" s="6">
        <v>6.3259999999999996</v>
      </c>
      <c r="P33" s="6">
        <v>5.9795999999999996</v>
      </c>
      <c r="Q33" s="6">
        <v>35.632599999999996</v>
      </c>
      <c r="R33" s="6">
        <v>12.1066</v>
      </c>
      <c r="S33" s="6">
        <v>54.12</v>
      </c>
      <c r="T33" s="6">
        <v>4.8327</v>
      </c>
      <c r="U33" s="6">
        <v>7.8441999999999998</v>
      </c>
      <c r="V33" s="6">
        <v>38.791200000000003</v>
      </c>
      <c r="W33" s="6">
        <v>8.0737000000000005</v>
      </c>
      <c r="X33" s="6">
        <v>41.34</v>
      </c>
      <c r="Y33" s="6">
        <v>3.3018000000000001</v>
      </c>
      <c r="Z33" s="6">
        <v>8.4312000000000005</v>
      </c>
      <c r="AA33" s="6">
        <v>38.602699999999999</v>
      </c>
      <c r="AB33" s="6">
        <v>24.3462</v>
      </c>
      <c r="AC33" s="6">
        <v>35.57</v>
      </c>
      <c r="AD33" s="6">
        <v>3.2122000000000002</v>
      </c>
      <c r="AE33" s="6">
        <v>6.3956</v>
      </c>
    </row>
    <row r="34" spans="1:31">
      <c r="A34" s="7">
        <v>45272</v>
      </c>
      <c r="B34" s="6">
        <v>36.967399999999998</v>
      </c>
      <c r="C34" s="6">
        <v>62.048000000000002</v>
      </c>
      <c r="D34" s="6">
        <v>98.52</v>
      </c>
      <c r="E34" s="6">
        <v>2.5863999999999998</v>
      </c>
      <c r="F34" s="6">
        <v>4.7747999999999999</v>
      </c>
      <c r="G34" s="6">
        <v>35.953299999999999</v>
      </c>
      <c r="H34" s="6">
        <v>3.5710999999999999</v>
      </c>
      <c r="I34" s="6">
        <v>35.99</v>
      </c>
      <c r="J34" s="6">
        <v>3.9790000000000001</v>
      </c>
      <c r="K34" s="6">
        <v>8.8747000000000007</v>
      </c>
      <c r="L34" s="6">
        <v>45.822000000000003</v>
      </c>
      <c r="M34" s="6">
        <v>60.994100000000003</v>
      </c>
      <c r="N34" s="6">
        <v>37.549999999999997</v>
      </c>
      <c r="O34" s="6">
        <v>6.3792999999999997</v>
      </c>
      <c r="P34" s="6">
        <v>6.0513000000000003</v>
      </c>
      <c r="Q34" s="6">
        <v>31.171800000000001</v>
      </c>
      <c r="R34" s="6">
        <v>11.0685</v>
      </c>
      <c r="S34" s="6">
        <v>53.79</v>
      </c>
      <c r="T34" s="6">
        <v>4.7221000000000002</v>
      </c>
      <c r="U34" s="6">
        <v>7.5963000000000003</v>
      </c>
      <c r="V34" s="6">
        <v>33.132899999999999</v>
      </c>
      <c r="W34" s="6">
        <v>7.2912999999999997</v>
      </c>
      <c r="X34" s="6">
        <v>41.19</v>
      </c>
      <c r="Y34" s="6">
        <v>3.2294</v>
      </c>
      <c r="Z34" s="6">
        <v>8.1814999999999998</v>
      </c>
      <c r="AA34" s="6">
        <v>33.377299999999998</v>
      </c>
      <c r="AB34" s="6">
        <v>23.592199999999998</v>
      </c>
      <c r="AC34" s="6">
        <v>35.619999999999997</v>
      </c>
      <c r="AD34" s="6">
        <v>3.1293000000000002</v>
      </c>
      <c r="AE34" s="6">
        <v>6.1837</v>
      </c>
    </row>
    <row r="35" spans="1:31">
      <c r="A35" s="7">
        <v>45273</v>
      </c>
      <c r="B35" s="6">
        <v>41.001199999999997</v>
      </c>
      <c r="C35" s="6">
        <v>61.05</v>
      </c>
      <c r="D35" s="6">
        <v>93.07</v>
      </c>
      <c r="E35" s="6">
        <v>2.6522999999999999</v>
      </c>
      <c r="F35" s="6">
        <v>4.8954000000000004</v>
      </c>
      <c r="G35" s="6">
        <v>42.904600000000002</v>
      </c>
      <c r="H35" s="6">
        <v>2.8645999999999998</v>
      </c>
      <c r="I35" s="6">
        <v>35.28</v>
      </c>
      <c r="J35" s="6">
        <v>4.0716000000000001</v>
      </c>
      <c r="K35" s="6">
        <v>9.0960999999999999</v>
      </c>
      <c r="L35" s="6">
        <v>50.807400000000001</v>
      </c>
      <c r="M35" s="6">
        <v>60.5535</v>
      </c>
      <c r="N35" s="6">
        <v>38</v>
      </c>
      <c r="O35" s="6">
        <v>6.5544000000000002</v>
      </c>
      <c r="P35" s="6">
        <v>6.2869999999999999</v>
      </c>
      <c r="Q35" s="6">
        <v>41.158000000000001</v>
      </c>
      <c r="R35" s="6">
        <v>10.072100000000001</v>
      </c>
      <c r="S35" s="6">
        <v>52.09</v>
      </c>
      <c r="T35" s="6">
        <v>4.8613</v>
      </c>
      <c r="U35" s="6">
        <v>7.9082999999999997</v>
      </c>
      <c r="V35" s="6">
        <v>42.339100000000002</v>
      </c>
      <c r="W35" s="6">
        <v>6.4767000000000001</v>
      </c>
      <c r="X35" s="6">
        <v>39.97</v>
      </c>
      <c r="Y35" s="6">
        <v>3.3029999999999999</v>
      </c>
      <c r="Z35" s="6">
        <v>8.4352999999999998</v>
      </c>
      <c r="AA35" s="6">
        <v>42.0411</v>
      </c>
      <c r="AB35" s="6">
        <v>22.739599999999999</v>
      </c>
      <c r="AC35" s="6">
        <v>34.44</v>
      </c>
      <c r="AD35" s="6">
        <v>3.2143000000000002</v>
      </c>
      <c r="AE35" s="6">
        <v>6.4009999999999998</v>
      </c>
    </row>
    <row r="36" spans="1:31">
      <c r="A36" s="7">
        <v>45274</v>
      </c>
      <c r="B36" s="6">
        <v>44.316299999999998</v>
      </c>
      <c r="C36" s="6">
        <v>59.4495</v>
      </c>
      <c r="D36" s="6">
        <v>95.42</v>
      </c>
      <c r="E36" s="6">
        <v>2.7092999999999998</v>
      </c>
      <c r="F36" s="6">
        <v>4.9996</v>
      </c>
      <c r="G36" s="6">
        <v>51.964399999999998</v>
      </c>
      <c r="H36" s="6">
        <v>2.3567</v>
      </c>
      <c r="I36" s="6">
        <v>36.159999999999997</v>
      </c>
      <c r="J36" s="6">
        <v>4.2211999999999996</v>
      </c>
      <c r="K36" s="6">
        <v>9.4533000000000005</v>
      </c>
      <c r="L36" s="6">
        <v>54.465899999999998</v>
      </c>
      <c r="M36" s="6">
        <v>60.753999999999998</v>
      </c>
      <c r="N36" s="6">
        <v>39.479999999999997</v>
      </c>
      <c r="O36" s="6">
        <v>6.6962999999999999</v>
      </c>
      <c r="P36" s="6">
        <v>6.4779999999999998</v>
      </c>
      <c r="Q36" s="6">
        <v>48.883699999999997</v>
      </c>
      <c r="R36" s="6">
        <v>9.1959</v>
      </c>
      <c r="S36" s="6">
        <v>54.23</v>
      </c>
      <c r="T36" s="6">
        <v>4.9958999999999998</v>
      </c>
      <c r="U36" s="6">
        <v>8.2102000000000004</v>
      </c>
      <c r="V36" s="6">
        <v>51.354799999999997</v>
      </c>
      <c r="W36" s="6">
        <v>5.726</v>
      </c>
      <c r="X36" s="6">
        <v>41.21</v>
      </c>
      <c r="Y36" s="6">
        <v>3.395</v>
      </c>
      <c r="Z36" s="6">
        <v>8.7525999999999993</v>
      </c>
      <c r="AA36" s="6">
        <v>52.125799999999998</v>
      </c>
      <c r="AB36" s="6">
        <v>22.139500000000002</v>
      </c>
      <c r="AC36" s="6">
        <v>35.65</v>
      </c>
      <c r="AD36" s="6">
        <v>3.3422000000000001</v>
      </c>
      <c r="AE36" s="6">
        <v>6.7278000000000002</v>
      </c>
    </row>
    <row r="37" spans="1:31">
      <c r="A37" s="7">
        <v>45275</v>
      </c>
      <c r="B37" s="6">
        <v>45.1663</v>
      </c>
      <c r="C37" s="6">
        <v>58.972900000000003</v>
      </c>
      <c r="D37" s="6">
        <v>97.45</v>
      </c>
      <c r="E37" s="6">
        <v>2.7239</v>
      </c>
      <c r="F37" s="6">
        <v>5.0262000000000002</v>
      </c>
      <c r="G37" s="6">
        <v>49.634900000000002</v>
      </c>
      <c r="H37" s="6">
        <v>1.8915999999999999</v>
      </c>
      <c r="I37" s="6">
        <v>37.58</v>
      </c>
      <c r="J37" s="6">
        <v>4.1801000000000004</v>
      </c>
      <c r="K37" s="6">
        <v>9.3552</v>
      </c>
      <c r="L37" s="6">
        <v>60.063600000000001</v>
      </c>
      <c r="M37" s="6">
        <v>61.436900000000001</v>
      </c>
      <c r="N37" s="6">
        <v>40.68</v>
      </c>
      <c r="O37" s="6">
        <v>6.9447000000000001</v>
      </c>
      <c r="P37" s="6">
        <v>6.8125</v>
      </c>
      <c r="Q37" s="6">
        <v>48.552</v>
      </c>
      <c r="R37" s="6">
        <v>8.7576999999999998</v>
      </c>
      <c r="S37" s="6">
        <v>56.3</v>
      </c>
      <c r="T37" s="6">
        <v>4.9893999999999998</v>
      </c>
      <c r="U37" s="6">
        <v>8.1956000000000007</v>
      </c>
      <c r="V37" s="6">
        <v>49.012099999999997</v>
      </c>
      <c r="W37" s="6">
        <v>5.3242000000000003</v>
      </c>
      <c r="X37" s="6">
        <v>42.76</v>
      </c>
      <c r="Y37" s="6">
        <v>3.3689</v>
      </c>
      <c r="Z37" s="6">
        <v>8.6624999999999996</v>
      </c>
      <c r="AA37" s="6">
        <v>54.064799999999998</v>
      </c>
      <c r="AB37" s="6">
        <v>21.857500000000002</v>
      </c>
      <c r="AC37" s="6">
        <v>37.47</v>
      </c>
      <c r="AD37" s="6">
        <v>3.3711000000000002</v>
      </c>
      <c r="AE37" s="6">
        <v>6.8014000000000001</v>
      </c>
    </row>
    <row r="38" spans="1:31">
      <c r="A38" s="7">
        <v>45278</v>
      </c>
      <c r="B38" s="6">
        <v>41.956600000000002</v>
      </c>
      <c r="C38" s="6">
        <v>57.332999999999998</v>
      </c>
      <c r="D38" s="6">
        <v>97.97</v>
      </c>
      <c r="E38" s="6">
        <v>2.6558999999999999</v>
      </c>
      <c r="F38" s="6">
        <v>4.9020999999999999</v>
      </c>
      <c r="G38" s="6">
        <v>49.573500000000003</v>
      </c>
      <c r="H38" s="6">
        <v>1.4212</v>
      </c>
      <c r="I38" s="6">
        <v>37.19</v>
      </c>
      <c r="J38" s="6">
        <v>4.1790000000000003</v>
      </c>
      <c r="K38" s="6">
        <v>9.3527000000000005</v>
      </c>
      <c r="L38" s="6">
        <v>62.094799999999999</v>
      </c>
      <c r="M38" s="6">
        <v>62.6646</v>
      </c>
      <c r="N38" s="6">
        <v>42.78</v>
      </c>
      <c r="O38" s="6">
        <v>7.0453000000000001</v>
      </c>
      <c r="P38" s="6">
        <v>6.9478</v>
      </c>
      <c r="Q38" s="6">
        <v>53.356999999999999</v>
      </c>
      <c r="R38" s="6">
        <v>8.2293000000000003</v>
      </c>
      <c r="S38" s="6">
        <v>56.2</v>
      </c>
      <c r="T38" s="6">
        <v>5.0811000000000002</v>
      </c>
      <c r="U38" s="6">
        <v>8.4011999999999993</v>
      </c>
      <c r="V38" s="6">
        <v>52.012599999999999</v>
      </c>
      <c r="W38" s="6">
        <v>4.7503000000000002</v>
      </c>
      <c r="X38" s="6">
        <v>42.32</v>
      </c>
      <c r="Y38" s="6">
        <v>3.4022000000000001</v>
      </c>
      <c r="Z38" s="6">
        <v>8.7771000000000008</v>
      </c>
      <c r="AA38" s="6">
        <v>56.296500000000002</v>
      </c>
      <c r="AB38" s="6">
        <v>21.4892</v>
      </c>
      <c r="AC38" s="6">
        <v>37.880000000000003</v>
      </c>
      <c r="AD38" s="6">
        <v>3.4047999999999998</v>
      </c>
      <c r="AE38" s="6">
        <v>6.8875999999999999</v>
      </c>
    </row>
    <row r="39" spans="1:31">
      <c r="A39" s="7">
        <v>45279</v>
      </c>
      <c r="B39" s="6">
        <v>50.702500000000001</v>
      </c>
      <c r="C39" s="6">
        <v>56.203699999999998</v>
      </c>
      <c r="D39" s="6">
        <v>95.55</v>
      </c>
      <c r="E39" s="6">
        <v>2.8134000000000001</v>
      </c>
      <c r="F39" s="6">
        <v>5.1898999999999997</v>
      </c>
      <c r="G39" s="6">
        <v>53.361499999999999</v>
      </c>
      <c r="H39" s="6">
        <v>1.6660999999999999</v>
      </c>
      <c r="I39" s="6">
        <v>37.18</v>
      </c>
      <c r="J39" s="6">
        <v>4.2432999999999996</v>
      </c>
      <c r="K39" s="6">
        <v>9.5061</v>
      </c>
      <c r="L39" s="6">
        <v>64.085099999999997</v>
      </c>
      <c r="M39" s="6">
        <v>62.898499999999999</v>
      </c>
      <c r="N39" s="6">
        <v>43.63</v>
      </c>
      <c r="O39" s="6">
        <v>7.1470000000000002</v>
      </c>
      <c r="P39" s="6">
        <v>7.0848000000000004</v>
      </c>
      <c r="Q39" s="6">
        <v>54.901200000000003</v>
      </c>
      <c r="R39" s="6">
        <v>8.3045000000000009</v>
      </c>
      <c r="S39" s="6">
        <v>57.61</v>
      </c>
      <c r="T39" s="6">
        <v>5.1124000000000001</v>
      </c>
      <c r="U39" s="6">
        <v>8.4711999999999996</v>
      </c>
      <c r="V39" s="6">
        <v>56.537599999999998</v>
      </c>
      <c r="W39" s="6">
        <v>4.8973000000000004</v>
      </c>
      <c r="X39" s="6">
        <v>42.88</v>
      </c>
      <c r="Y39" s="6">
        <v>3.4567999999999999</v>
      </c>
      <c r="Z39" s="6">
        <v>8.9654000000000007</v>
      </c>
      <c r="AA39" s="6">
        <v>57.9467</v>
      </c>
      <c r="AB39" s="6">
        <v>21.8308</v>
      </c>
      <c r="AC39" s="6">
        <v>38.36</v>
      </c>
      <c r="AD39" s="6">
        <v>3.4300999999999999</v>
      </c>
      <c r="AE39" s="6">
        <v>6.9522000000000004</v>
      </c>
    </row>
    <row r="40" spans="1:31">
      <c r="A40" s="7">
        <v>45280</v>
      </c>
      <c r="B40" s="6">
        <v>47.462600000000002</v>
      </c>
      <c r="C40" s="6">
        <v>55.353900000000003</v>
      </c>
      <c r="D40" s="6">
        <v>101.16</v>
      </c>
      <c r="E40" s="6">
        <v>2.7471999999999999</v>
      </c>
      <c r="F40" s="6">
        <v>5.0688000000000004</v>
      </c>
      <c r="G40" s="6">
        <v>47.841700000000003</v>
      </c>
      <c r="H40" s="6">
        <v>1.571</v>
      </c>
      <c r="I40" s="6">
        <v>37.79</v>
      </c>
      <c r="J40" s="6">
        <v>4.1516999999999999</v>
      </c>
      <c r="K40" s="6">
        <v>9.2873000000000001</v>
      </c>
      <c r="L40" s="6">
        <v>64.202799999999996</v>
      </c>
      <c r="M40" s="6">
        <v>63.1295</v>
      </c>
      <c r="N40" s="6">
        <v>44.49</v>
      </c>
      <c r="O40" s="6">
        <v>7.1528999999999998</v>
      </c>
      <c r="P40" s="6">
        <v>7.0926999999999998</v>
      </c>
      <c r="Q40" s="6">
        <v>50.5807</v>
      </c>
      <c r="R40" s="6">
        <v>8.1997</v>
      </c>
      <c r="S40" s="6">
        <v>58.09</v>
      </c>
      <c r="T40" s="6">
        <v>5.0376000000000003</v>
      </c>
      <c r="U40" s="6">
        <v>8.3034999999999997</v>
      </c>
      <c r="V40" s="6">
        <v>52.268300000000004</v>
      </c>
      <c r="W40" s="6">
        <v>4.9627999999999997</v>
      </c>
      <c r="X40" s="6">
        <v>43.8</v>
      </c>
      <c r="Y40" s="6">
        <v>3.4129</v>
      </c>
      <c r="Z40" s="6">
        <v>8.8140000000000001</v>
      </c>
      <c r="AA40" s="6">
        <v>53.034500000000001</v>
      </c>
      <c r="AB40" s="6">
        <v>21.896799999999999</v>
      </c>
      <c r="AC40" s="6">
        <v>38.72</v>
      </c>
      <c r="AD40" s="6">
        <v>3.3725000000000001</v>
      </c>
      <c r="AE40" s="6">
        <v>6.8049999999999997</v>
      </c>
    </row>
    <row r="41" spans="1:31">
      <c r="A41" s="7">
        <v>45281</v>
      </c>
      <c r="B41" s="6">
        <v>50.275500000000001</v>
      </c>
      <c r="C41" s="6">
        <v>54.177500000000002</v>
      </c>
      <c r="D41" s="6">
        <v>98.8</v>
      </c>
      <c r="E41" s="6">
        <v>2.8016000000000001</v>
      </c>
      <c r="F41" s="6">
        <v>5.1683000000000003</v>
      </c>
      <c r="G41" s="6">
        <v>48.305</v>
      </c>
      <c r="H41" s="6">
        <v>1.1771</v>
      </c>
      <c r="I41" s="6">
        <v>36.92</v>
      </c>
      <c r="J41" s="6">
        <v>4.1589999999999998</v>
      </c>
      <c r="K41" s="6">
        <v>9.3048999999999999</v>
      </c>
      <c r="L41" s="6">
        <v>66.606700000000004</v>
      </c>
      <c r="M41" s="6">
        <v>64.210899999999995</v>
      </c>
      <c r="N41" s="6">
        <v>44.54</v>
      </c>
      <c r="O41" s="6">
        <v>7.2736000000000001</v>
      </c>
      <c r="P41" s="6">
        <v>7.2552000000000003</v>
      </c>
      <c r="Q41" s="6">
        <v>53.005000000000003</v>
      </c>
      <c r="R41" s="6">
        <v>7.5014000000000003</v>
      </c>
      <c r="S41" s="6">
        <v>56.94</v>
      </c>
      <c r="T41" s="6">
        <v>5.0831</v>
      </c>
      <c r="U41" s="6">
        <v>8.4055999999999997</v>
      </c>
      <c r="V41" s="6">
        <v>55.404800000000002</v>
      </c>
      <c r="W41" s="6">
        <v>4.7742000000000004</v>
      </c>
      <c r="X41" s="6">
        <v>43.06</v>
      </c>
      <c r="Y41" s="6">
        <v>3.4508000000000001</v>
      </c>
      <c r="Z41" s="6">
        <v>8.9450000000000003</v>
      </c>
      <c r="AA41" s="6">
        <v>56.0212</v>
      </c>
      <c r="AB41" s="6">
        <v>21.381699999999999</v>
      </c>
      <c r="AC41" s="6">
        <v>37.9</v>
      </c>
      <c r="AD41" s="6">
        <v>3.4152999999999998</v>
      </c>
      <c r="AE41" s="6">
        <v>6.9145000000000003</v>
      </c>
    </row>
    <row r="42" spans="1:31">
      <c r="A42" s="7">
        <v>45282</v>
      </c>
      <c r="B42" s="6">
        <v>53.104799999999997</v>
      </c>
      <c r="C42" s="6">
        <v>53.784999999999997</v>
      </c>
      <c r="D42" s="6">
        <v>100.74</v>
      </c>
      <c r="E42" s="6">
        <v>2.8586</v>
      </c>
      <c r="F42" s="6">
        <v>5.2725</v>
      </c>
      <c r="G42" s="6">
        <v>45.920200000000001</v>
      </c>
      <c r="H42" s="6">
        <v>0.85009999999999997</v>
      </c>
      <c r="I42" s="6">
        <v>36.99</v>
      </c>
      <c r="J42" s="6">
        <v>4.1189999999999998</v>
      </c>
      <c r="K42" s="6">
        <v>9.2093000000000007</v>
      </c>
      <c r="L42" s="6">
        <v>68.567899999999995</v>
      </c>
      <c r="M42" s="6">
        <v>64.626000000000005</v>
      </c>
      <c r="N42" s="6">
        <v>45.56</v>
      </c>
      <c r="O42" s="6">
        <v>7.3776999999999999</v>
      </c>
      <c r="P42" s="6">
        <v>7.3952999999999998</v>
      </c>
      <c r="Q42" s="6">
        <v>52.885300000000001</v>
      </c>
      <c r="R42" s="6">
        <v>7.2137000000000002</v>
      </c>
      <c r="S42" s="6">
        <v>57.64</v>
      </c>
      <c r="T42" s="6">
        <v>5.0811000000000002</v>
      </c>
      <c r="U42" s="6">
        <v>8.4011999999999993</v>
      </c>
      <c r="V42" s="6">
        <v>55.160800000000002</v>
      </c>
      <c r="W42" s="6">
        <v>4.6989000000000001</v>
      </c>
      <c r="X42" s="6">
        <v>43.7</v>
      </c>
      <c r="Y42" s="6">
        <v>3.4485000000000001</v>
      </c>
      <c r="Z42" s="6">
        <v>8.9367999999999999</v>
      </c>
      <c r="AA42" s="6">
        <v>56.509500000000003</v>
      </c>
      <c r="AB42" s="6">
        <v>21.275600000000001</v>
      </c>
      <c r="AC42" s="6">
        <v>38.51</v>
      </c>
      <c r="AD42" s="6">
        <v>3.4224000000000001</v>
      </c>
      <c r="AE42" s="6">
        <v>6.9325000000000001</v>
      </c>
    </row>
    <row r="43" spans="1:31">
      <c r="A43" s="7">
        <v>45285</v>
      </c>
      <c r="B43" s="6">
        <v>53.104799999999997</v>
      </c>
      <c r="C43" s="6">
        <v>53.784999999999997</v>
      </c>
      <c r="D43" s="6">
        <v>100.74</v>
      </c>
      <c r="E43" s="6">
        <v>2.8586</v>
      </c>
      <c r="F43" s="6">
        <v>5.2725</v>
      </c>
      <c r="G43" s="6">
        <v>45.920200000000001</v>
      </c>
      <c r="H43" s="6">
        <v>0.85009999999999997</v>
      </c>
      <c r="I43" s="6">
        <v>36.99</v>
      </c>
      <c r="J43" s="6">
        <v>4.1189999999999998</v>
      </c>
      <c r="K43" s="6">
        <v>9.2093000000000007</v>
      </c>
      <c r="L43" s="6">
        <v>68.567899999999995</v>
      </c>
      <c r="M43" s="6">
        <v>64.626000000000005</v>
      </c>
      <c r="N43" s="6">
        <v>45.56</v>
      </c>
      <c r="O43" s="6">
        <v>7.3776999999999999</v>
      </c>
      <c r="P43" s="6">
        <v>7.3952999999999998</v>
      </c>
      <c r="Q43" s="6">
        <v>52.885300000000001</v>
      </c>
      <c r="R43" s="6">
        <v>7.2137000000000002</v>
      </c>
      <c r="S43" s="6">
        <v>57.64</v>
      </c>
      <c r="T43" s="6">
        <v>5.0811000000000002</v>
      </c>
      <c r="U43" s="6">
        <v>8.4011999999999993</v>
      </c>
      <c r="V43" s="6">
        <v>55.160800000000002</v>
      </c>
      <c r="W43" s="6">
        <v>4.6989000000000001</v>
      </c>
      <c r="X43" s="6">
        <v>43.7</v>
      </c>
      <c r="Y43" s="6">
        <v>3.4485000000000001</v>
      </c>
      <c r="Z43" s="6">
        <v>8.9367999999999999</v>
      </c>
      <c r="AA43" s="6">
        <v>56.509500000000003</v>
      </c>
      <c r="AB43" s="6">
        <v>21.275600000000001</v>
      </c>
      <c r="AC43" s="6">
        <v>38.51</v>
      </c>
      <c r="AD43" s="6">
        <v>3.4224000000000001</v>
      </c>
      <c r="AE43" s="6">
        <v>6.9325000000000001</v>
      </c>
    </row>
    <row r="44" spans="1:31">
      <c r="A44" s="7">
        <v>45286</v>
      </c>
      <c r="B44" s="6">
        <v>54.2241</v>
      </c>
      <c r="C44" s="6">
        <v>51.807099999999998</v>
      </c>
      <c r="D44" s="6">
        <v>102.77</v>
      </c>
      <c r="E44" s="6">
        <v>2.8813</v>
      </c>
      <c r="F44" s="6">
        <v>5.3140000000000001</v>
      </c>
      <c r="G44" s="6">
        <v>51.546999999999997</v>
      </c>
      <c r="H44" s="6">
        <v>0.42909999999999998</v>
      </c>
      <c r="I44" s="6">
        <v>36.61</v>
      </c>
      <c r="J44" s="6">
        <v>4.2064000000000004</v>
      </c>
      <c r="K44" s="6">
        <v>9.4181000000000008</v>
      </c>
      <c r="L44" s="6">
        <v>68.030100000000004</v>
      </c>
      <c r="M44" s="6">
        <v>64.476200000000006</v>
      </c>
      <c r="N44" s="6">
        <v>46.44</v>
      </c>
      <c r="O44" s="6">
        <v>7.3647</v>
      </c>
      <c r="P44" s="6">
        <v>7.3777999999999997</v>
      </c>
      <c r="Q44" s="6">
        <v>58.445500000000003</v>
      </c>
      <c r="R44" s="6">
        <v>6.4349999999999996</v>
      </c>
      <c r="S44" s="6">
        <v>57.61</v>
      </c>
      <c r="T44" s="6">
        <v>5.1885000000000003</v>
      </c>
      <c r="U44" s="6">
        <v>8.6418999999999997</v>
      </c>
      <c r="V44" s="6">
        <v>58.866900000000001</v>
      </c>
      <c r="W44" s="6">
        <v>4.4471999999999996</v>
      </c>
      <c r="X44" s="6">
        <v>43.66</v>
      </c>
      <c r="Y44" s="6">
        <v>3.4935999999999998</v>
      </c>
      <c r="Z44" s="6">
        <v>9.0922999999999998</v>
      </c>
      <c r="AA44" s="6">
        <v>61.926699999999997</v>
      </c>
      <c r="AB44" s="6">
        <v>19.867100000000001</v>
      </c>
      <c r="AC44" s="6">
        <v>38.61</v>
      </c>
      <c r="AD44" s="6">
        <v>3.5059999999999998</v>
      </c>
      <c r="AE44" s="6">
        <v>7.1460999999999997</v>
      </c>
    </row>
    <row r="45" spans="1:31">
      <c r="A45" s="7">
        <v>45287</v>
      </c>
      <c r="B45" s="6">
        <v>53.527700000000003</v>
      </c>
      <c r="C45" s="6">
        <v>50.191200000000002</v>
      </c>
      <c r="D45" s="6">
        <v>103.58</v>
      </c>
      <c r="E45" s="6">
        <v>2.8698000000000001</v>
      </c>
      <c r="F45" s="6">
        <v>5.2930000000000001</v>
      </c>
      <c r="G45" s="6">
        <v>48.287599999999998</v>
      </c>
      <c r="H45" s="6">
        <v>-0.1593</v>
      </c>
      <c r="I45" s="6">
        <v>37.44</v>
      </c>
      <c r="J45" s="6">
        <v>4.1538000000000004</v>
      </c>
      <c r="K45" s="6">
        <v>9.2922999999999991</v>
      </c>
      <c r="L45" s="6">
        <v>65.514499999999998</v>
      </c>
      <c r="M45" s="6">
        <v>64.037599999999998</v>
      </c>
      <c r="N45" s="6">
        <v>46.33</v>
      </c>
      <c r="O45" s="6">
        <v>7.3055000000000003</v>
      </c>
      <c r="P45" s="6">
        <v>7.2981999999999996</v>
      </c>
      <c r="Q45" s="6">
        <v>57.168500000000002</v>
      </c>
      <c r="R45" s="6">
        <v>5.7496999999999998</v>
      </c>
      <c r="S45" s="6">
        <v>59.26</v>
      </c>
      <c r="T45" s="6">
        <v>5.1696</v>
      </c>
      <c r="U45" s="6">
        <v>8.5996000000000006</v>
      </c>
      <c r="V45" s="6">
        <v>57.322800000000001</v>
      </c>
      <c r="W45" s="6">
        <v>4.2224000000000004</v>
      </c>
      <c r="X45" s="6">
        <v>44.42</v>
      </c>
      <c r="Y45" s="6">
        <v>3.4799000000000002</v>
      </c>
      <c r="Z45" s="6">
        <v>9.0452999999999992</v>
      </c>
      <c r="AA45" s="6">
        <v>62.642600000000002</v>
      </c>
      <c r="AB45" s="6">
        <v>19.288799999999998</v>
      </c>
      <c r="AC45" s="6">
        <v>39.799999999999997</v>
      </c>
      <c r="AD45" s="6">
        <v>3.5179999999999998</v>
      </c>
      <c r="AE45" s="6">
        <v>7.1767000000000003</v>
      </c>
    </row>
    <row r="46" spans="1:31">
      <c r="A46" s="7">
        <v>45288</v>
      </c>
      <c r="B46" s="6">
        <v>50.576000000000001</v>
      </c>
      <c r="C46" s="6">
        <v>48.015000000000001</v>
      </c>
      <c r="D46" s="6">
        <v>103.17</v>
      </c>
      <c r="E46" s="6">
        <v>2.8212000000000002</v>
      </c>
      <c r="F46" s="6">
        <v>5.2042999999999999</v>
      </c>
      <c r="G46" s="6">
        <v>44.752499999999998</v>
      </c>
      <c r="H46" s="6">
        <v>-0.76559999999999995</v>
      </c>
      <c r="I46" s="6">
        <v>36.94</v>
      </c>
      <c r="J46" s="6">
        <v>4.0926999999999998</v>
      </c>
      <c r="K46" s="6">
        <v>9.1463999999999999</v>
      </c>
      <c r="L46" s="6">
        <v>58.356999999999999</v>
      </c>
      <c r="M46" s="6">
        <v>63.893500000000003</v>
      </c>
      <c r="N46" s="6">
        <v>45.83</v>
      </c>
      <c r="O46" s="6">
        <v>7.1234000000000002</v>
      </c>
      <c r="P46" s="6">
        <v>7.0529000000000002</v>
      </c>
      <c r="Q46" s="6">
        <v>51.039499999999997</v>
      </c>
      <c r="R46" s="6">
        <v>4.7831000000000001</v>
      </c>
      <c r="S46" s="6">
        <v>58.97</v>
      </c>
      <c r="T46" s="6">
        <v>5.0732999999999997</v>
      </c>
      <c r="U46" s="6">
        <v>8.3836999999999993</v>
      </c>
      <c r="V46" s="6">
        <v>50.445500000000003</v>
      </c>
      <c r="W46" s="6">
        <v>4.0190000000000001</v>
      </c>
      <c r="X46" s="6">
        <v>44.19</v>
      </c>
      <c r="Y46" s="6">
        <v>3.4140000000000001</v>
      </c>
      <c r="Z46" s="6">
        <v>8.8180999999999994</v>
      </c>
      <c r="AA46" s="6">
        <v>56.577399999999997</v>
      </c>
      <c r="AB46" s="6">
        <v>18.4391</v>
      </c>
      <c r="AC46" s="6">
        <v>39.97</v>
      </c>
      <c r="AD46" s="6">
        <v>3.4546999999999999</v>
      </c>
      <c r="AE46" s="6">
        <v>7.0151000000000003</v>
      </c>
    </row>
    <row r="47" spans="1:31">
      <c r="A47" s="7">
        <v>45289</v>
      </c>
      <c r="B47" s="6">
        <v>49.0441</v>
      </c>
      <c r="C47" s="6">
        <v>47.496699999999997</v>
      </c>
      <c r="D47" s="6">
        <v>101.44</v>
      </c>
      <c r="E47" s="6">
        <v>2.9157000000000002</v>
      </c>
      <c r="F47" s="6">
        <v>5.1409000000000002</v>
      </c>
      <c r="G47" s="6">
        <v>43.916699999999999</v>
      </c>
      <c r="H47" s="6">
        <v>-1.0198</v>
      </c>
      <c r="I47" s="6">
        <v>36.36</v>
      </c>
      <c r="J47" s="6">
        <v>4.1794000000000002</v>
      </c>
      <c r="K47" s="6">
        <v>9.1875</v>
      </c>
      <c r="L47" s="6">
        <v>56.542700000000004</v>
      </c>
      <c r="M47" s="6">
        <v>63.931699999999999</v>
      </c>
      <c r="N47" s="6">
        <v>44.29</v>
      </c>
      <c r="O47" s="6">
        <v>6.0137</v>
      </c>
      <c r="P47" s="6">
        <v>5.7632000000000003</v>
      </c>
      <c r="Q47" s="6">
        <v>48.648499999999999</v>
      </c>
      <c r="R47" s="6">
        <v>4.4386999999999999</v>
      </c>
      <c r="S47" s="6">
        <v>57.49</v>
      </c>
      <c r="T47" s="6">
        <v>4.7708000000000004</v>
      </c>
      <c r="U47" s="6">
        <v>8.4055999999999997</v>
      </c>
      <c r="V47" s="6">
        <v>48.094299999999997</v>
      </c>
      <c r="W47" s="6">
        <v>3.7808000000000002</v>
      </c>
      <c r="X47" s="6">
        <v>43.08</v>
      </c>
      <c r="Y47" s="6">
        <v>3.1802000000000001</v>
      </c>
      <c r="Z47" s="6">
        <v>9.1814999999999998</v>
      </c>
      <c r="AA47" s="6">
        <v>54.372599999999998</v>
      </c>
      <c r="AB47" s="6">
        <v>18.383299999999998</v>
      </c>
      <c r="AC47" s="6">
        <v>39.07</v>
      </c>
      <c r="AD47" s="6">
        <v>3.2997999999999998</v>
      </c>
      <c r="AE47" s="6">
        <v>6.4097999999999997</v>
      </c>
    </row>
    <row r="48" spans="1:31">
      <c r="A48" s="7">
        <v>45292</v>
      </c>
      <c r="B48" s="6">
        <v>49.0441</v>
      </c>
      <c r="C48" s="6">
        <v>47.496699999999997</v>
      </c>
      <c r="D48" s="6">
        <v>101.44</v>
      </c>
      <c r="E48" s="6">
        <v>2.9157000000000002</v>
      </c>
      <c r="F48" s="6">
        <v>5.1409000000000002</v>
      </c>
      <c r="G48" s="6">
        <v>43.916699999999999</v>
      </c>
      <c r="H48" s="6">
        <v>-1.0198</v>
      </c>
      <c r="I48" s="6">
        <v>36.36</v>
      </c>
      <c r="J48" s="6">
        <v>4.1794000000000002</v>
      </c>
      <c r="K48" s="6">
        <v>9.1875</v>
      </c>
      <c r="L48" s="6">
        <v>56.542700000000004</v>
      </c>
      <c r="M48" s="6">
        <v>63.931699999999999</v>
      </c>
      <c r="N48" s="6">
        <v>44.29</v>
      </c>
      <c r="O48" s="6">
        <v>6.0137</v>
      </c>
      <c r="P48" s="6">
        <v>5.7632000000000003</v>
      </c>
      <c r="Q48" s="6">
        <v>48.648499999999999</v>
      </c>
      <c r="R48" s="6">
        <v>4.4386999999999999</v>
      </c>
      <c r="S48" s="6">
        <v>57.49</v>
      </c>
      <c r="T48" s="6">
        <v>4.7708000000000004</v>
      </c>
      <c r="U48" s="6">
        <v>8.4055999999999997</v>
      </c>
      <c r="V48" s="6">
        <v>48.094299999999997</v>
      </c>
      <c r="W48" s="6">
        <v>3.7808000000000002</v>
      </c>
      <c r="X48" s="6">
        <v>43.08</v>
      </c>
      <c r="Y48" s="6">
        <v>3.1802000000000001</v>
      </c>
      <c r="Z48" s="6">
        <v>9.1814999999999998</v>
      </c>
      <c r="AA48" s="6">
        <v>54.372599999999998</v>
      </c>
      <c r="AB48" s="6">
        <v>18.383299999999998</v>
      </c>
      <c r="AC48" s="6">
        <v>39.07</v>
      </c>
      <c r="AD48" s="6">
        <v>3.2997999999999998</v>
      </c>
      <c r="AE48" s="6">
        <v>6.4097999999999997</v>
      </c>
    </row>
    <row r="49" spans="1:31">
      <c r="A49" s="7">
        <v>45293</v>
      </c>
      <c r="B49" s="6">
        <v>50.116999999999997</v>
      </c>
      <c r="C49" s="6">
        <v>44.8551</v>
      </c>
      <c r="D49" s="6">
        <v>100.53</v>
      </c>
      <c r="E49" s="6">
        <v>2.9335</v>
      </c>
      <c r="F49" s="6">
        <v>5.1715</v>
      </c>
      <c r="G49" s="6">
        <v>45.330399999999997</v>
      </c>
      <c r="H49" s="6">
        <v>-1.5121</v>
      </c>
      <c r="I49" s="6">
        <v>36.22</v>
      </c>
      <c r="J49" s="6">
        <v>4.1988000000000003</v>
      </c>
      <c r="K49" s="6">
        <v>9.2332000000000001</v>
      </c>
      <c r="L49" s="6">
        <v>56.051200000000001</v>
      </c>
      <c r="M49" s="6">
        <v>62.381300000000003</v>
      </c>
      <c r="N49" s="6">
        <v>43.87</v>
      </c>
      <c r="O49" s="6">
        <v>6.0025000000000004</v>
      </c>
      <c r="P49" s="6">
        <v>5.7487000000000004</v>
      </c>
      <c r="Q49" s="6">
        <v>50.701300000000003</v>
      </c>
      <c r="R49" s="6">
        <v>3.6181999999999999</v>
      </c>
      <c r="S49" s="6">
        <v>56.86</v>
      </c>
      <c r="T49" s="6">
        <v>4.8029999999999999</v>
      </c>
      <c r="U49" s="6">
        <v>8.4824999999999999</v>
      </c>
      <c r="V49" s="6">
        <v>48.707299999999996</v>
      </c>
      <c r="W49" s="6">
        <v>3.6469999999999998</v>
      </c>
      <c r="X49" s="6">
        <v>42.66</v>
      </c>
      <c r="Y49" s="6">
        <v>3.1859000000000002</v>
      </c>
      <c r="Z49" s="6">
        <v>9.2029999999999994</v>
      </c>
      <c r="AA49" s="6">
        <v>55.597200000000001</v>
      </c>
      <c r="AB49" s="6">
        <v>17.3248</v>
      </c>
      <c r="AC49" s="6">
        <v>38.72</v>
      </c>
      <c r="AD49" s="6">
        <v>3.3157999999999999</v>
      </c>
      <c r="AE49" s="6">
        <v>6.4478999999999997</v>
      </c>
    </row>
    <row r="50" spans="1:31">
      <c r="A50" s="7">
        <v>45294</v>
      </c>
      <c r="B50" s="6">
        <v>52.384300000000003</v>
      </c>
      <c r="C50" s="6">
        <v>43.637500000000003</v>
      </c>
      <c r="D50" s="6">
        <v>101.13</v>
      </c>
      <c r="E50" s="6">
        <v>2.9708999999999999</v>
      </c>
      <c r="F50" s="6">
        <v>5.2359999999999998</v>
      </c>
      <c r="G50" s="6">
        <v>45.901499999999999</v>
      </c>
      <c r="H50" s="6">
        <v>-1.7473000000000001</v>
      </c>
      <c r="I50" s="6">
        <v>36.4</v>
      </c>
      <c r="J50" s="6">
        <v>4.2064000000000004</v>
      </c>
      <c r="K50" s="6">
        <v>9.2509999999999994</v>
      </c>
      <c r="L50" s="6">
        <v>61.8611</v>
      </c>
      <c r="M50" s="6">
        <v>61.743200000000002</v>
      </c>
      <c r="N50" s="6">
        <v>43.76</v>
      </c>
      <c r="O50" s="6">
        <v>6.1852999999999998</v>
      </c>
      <c r="P50" s="6">
        <v>5.9839000000000002</v>
      </c>
      <c r="Q50" s="6">
        <v>52.922899999999998</v>
      </c>
      <c r="R50" s="6">
        <v>3.6819999999999999</v>
      </c>
      <c r="S50" s="6">
        <v>57.38</v>
      </c>
      <c r="T50" s="6">
        <v>4.8381999999999996</v>
      </c>
      <c r="U50" s="6">
        <v>8.5668000000000006</v>
      </c>
      <c r="V50" s="6">
        <v>51.4255</v>
      </c>
      <c r="W50" s="6">
        <v>3.7986</v>
      </c>
      <c r="X50" s="6">
        <v>42.76</v>
      </c>
      <c r="Y50" s="6">
        <v>3.2111999999999998</v>
      </c>
      <c r="Z50" s="6">
        <v>9.2977000000000007</v>
      </c>
      <c r="AA50" s="6">
        <v>57.722299999999997</v>
      </c>
      <c r="AB50" s="6">
        <v>17.142099999999999</v>
      </c>
      <c r="AC50" s="6">
        <v>38.950000000000003</v>
      </c>
      <c r="AD50" s="6">
        <v>3.3437000000000001</v>
      </c>
      <c r="AE50" s="6">
        <v>6.5141</v>
      </c>
    </row>
    <row r="51" spans="1:31">
      <c r="A51" s="7">
        <v>45295</v>
      </c>
      <c r="B51" s="6">
        <v>56.149099999999997</v>
      </c>
      <c r="C51" s="6">
        <v>42.438400000000001</v>
      </c>
      <c r="D51" s="6">
        <v>102.39</v>
      </c>
      <c r="E51" s="6">
        <v>3.0365000000000002</v>
      </c>
      <c r="F51" s="6">
        <v>5.3490000000000002</v>
      </c>
      <c r="G51" s="6">
        <v>38.222999999999999</v>
      </c>
      <c r="H51" s="6">
        <v>-1.8278000000000001</v>
      </c>
      <c r="I51" s="6">
        <v>36.47</v>
      </c>
      <c r="J51" s="6">
        <v>4.0713999999999997</v>
      </c>
      <c r="K51" s="6">
        <v>8.9338999999999995</v>
      </c>
      <c r="L51" s="6">
        <v>65.434899999999999</v>
      </c>
      <c r="M51" s="6">
        <v>61.291800000000002</v>
      </c>
      <c r="N51" s="6">
        <v>45.55</v>
      </c>
      <c r="O51" s="6">
        <v>6.3181000000000003</v>
      </c>
      <c r="P51" s="6">
        <v>6.1546000000000003</v>
      </c>
      <c r="Q51" s="6">
        <v>43.604599999999998</v>
      </c>
      <c r="R51" s="6">
        <v>3.6976</v>
      </c>
      <c r="S51" s="6">
        <v>57.95</v>
      </c>
      <c r="T51" s="6">
        <v>4.6829999999999998</v>
      </c>
      <c r="U51" s="6">
        <v>8.1957000000000004</v>
      </c>
      <c r="V51" s="6">
        <v>42.956400000000002</v>
      </c>
      <c r="W51" s="6">
        <v>3.8473000000000002</v>
      </c>
      <c r="X51" s="6">
        <v>43.2</v>
      </c>
      <c r="Y51" s="6">
        <v>3.1238999999999999</v>
      </c>
      <c r="Z51" s="6">
        <v>8.9705999999999992</v>
      </c>
      <c r="AA51" s="6">
        <v>50.670900000000003</v>
      </c>
      <c r="AB51" s="6">
        <v>16.847899999999999</v>
      </c>
      <c r="AC51" s="6">
        <v>39.35</v>
      </c>
      <c r="AD51" s="6">
        <v>3.2684000000000002</v>
      </c>
      <c r="AE51" s="6">
        <v>6.3353000000000002</v>
      </c>
    </row>
    <row r="52" spans="1:31">
      <c r="A52" s="7">
        <v>45296</v>
      </c>
      <c r="B52" s="6">
        <v>55.933599999999998</v>
      </c>
      <c r="C52" s="6">
        <v>42.384099999999997</v>
      </c>
      <c r="D52" s="6">
        <v>104.6</v>
      </c>
      <c r="E52" s="6">
        <v>3.0335000000000001</v>
      </c>
      <c r="F52" s="6">
        <v>5.3438999999999997</v>
      </c>
      <c r="G52" s="6">
        <v>38.752600000000001</v>
      </c>
      <c r="H52" s="6">
        <v>-1.9769000000000001</v>
      </c>
      <c r="I52" s="6">
        <v>35.22</v>
      </c>
      <c r="J52" s="6">
        <v>4.0778999999999996</v>
      </c>
      <c r="K52" s="6">
        <v>8.9490999999999996</v>
      </c>
      <c r="L52" s="6">
        <v>67.808899999999994</v>
      </c>
      <c r="M52" s="6">
        <v>62.033900000000003</v>
      </c>
      <c r="N52" s="6">
        <v>46.85</v>
      </c>
      <c r="O52" s="6">
        <v>6.4151999999999996</v>
      </c>
      <c r="P52" s="6">
        <v>6.2793999999999999</v>
      </c>
      <c r="Q52" s="6">
        <v>45.932699999999997</v>
      </c>
      <c r="R52" s="6">
        <v>3.7707999999999999</v>
      </c>
      <c r="S52" s="6">
        <v>55.44</v>
      </c>
      <c r="T52" s="6">
        <v>4.7183000000000002</v>
      </c>
      <c r="U52" s="6">
        <v>8.2799999999999994</v>
      </c>
      <c r="V52" s="6">
        <v>41.550400000000003</v>
      </c>
      <c r="W52" s="6">
        <v>3.8113999999999999</v>
      </c>
      <c r="X52" s="6">
        <v>41.68</v>
      </c>
      <c r="Y52" s="6">
        <v>3.1072000000000002</v>
      </c>
      <c r="Z52" s="6">
        <v>8.9082000000000008</v>
      </c>
      <c r="AA52" s="6">
        <v>50.547699999999999</v>
      </c>
      <c r="AB52" s="6">
        <v>17.1829</v>
      </c>
      <c r="AC52" s="6">
        <v>38.270000000000003</v>
      </c>
      <c r="AD52" s="6">
        <v>3.2669999999999999</v>
      </c>
      <c r="AE52" s="6">
        <v>6.3319999999999999</v>
      </c>
    </row>
    <row r="53" spans="1:31">
      <c r="A53" s="7">
        <v>45299</v>
      </c>
      <c r="B53" s="6">
        <v>50.6571</v>
      </c>
      <c r="C53" s="6">
        <v>41.059800000000003</v>
      </c>
      <c r="D53" s="6">
        <v>104.5</v>
      </c>
      <c r="E53" s="6">
        <v>2.9586999999999999</v>
      </c>
      <c r="F53" s="6">
        <v>5.2149999999999999</v>
      </c>
      <c r="G53" s="6">
        <v>33.0124</v>
      </c>
      <c r="H53" s="6">
        <v>-3.1173000000000002</v>
      </c>
      <c r="I53" s="6">
        <v>35.28</v>
      </c>
      <c r="J53" s="6">
        <v>3.9559000000000002</v>
      </c>
      <c r="K53" s="6">
        <v>8.6624999999999996</v>
      </c>
      <c r="L53" s="6">
        <v>65.960099999999997</v>
      </c>
      <c r="M53" s="6">
        <v>63.275100000000002</v>
      </c>
      <c r="N53" s="6">
        <v>47.8</v>
      </c>
      <c r="O53" s="6">
        <v>6.3784000000000001</v>
      </c>
      <c r="P53" s="6">
        <v>6.2321999999999997</v>
      </c>
      <c r="Q53" s="6">
        <v>44.610500000000002</v>
      </c>
      <c r="R53" s="6">
        <v>3.4131</v>
      </c>
      <c r="S53" s="6">
        <v>56.01</v>
      </c>
      <c r="T53" s="6">
        <v>4.6947999999999999</v>
      </c>
      <c r="U53" s="6">
        <v>8.2238000000000007</v>
      </c>
      <c r="V53" s="6">
        <v>40.325099999999999</v>
      </c>
      <c r="W53" s="6">
        <v>3.2014</v>
      </c>
      <c r="X53" s="6">
        <v>41.39</v>
      </c>
      <c r="Y53" s="6">
        <v>3.0928</v>
      </c>
      <c r="Z53" s="6">
        <v>8.8544</v>
      </c>
      <c r="AA53" s="6">
        <v>50.1539</v>
      </c>
      <c r="AB53" s="6">
        <v>16.331299999999999</v>
      </c>
      <c r="AC53" s="6">
        <v>38.25</v>
      </c>
      <c r="AD53" s="6">
        <v>3.2627999999999999</v>
      </c>
      <c r="AE53" s="6">
        <v>6.3220999999999998</v>
      </c>
    </row>
    <row r="54" spans="1:31">
      <c r="A54" s="7">
        <v>45300</v>
      </c>
      <c r="B54" s="6">
        <v>46.444299999999998</v>
      </c>
      <c r="C54" s="6">
        <v>40.764899999999997</v>
      </c>
      <c r="D54" s="6">
        <v>101.98</v>
      </c>
      <c r="E54" s="6">
        <v>2.8919999999999999</v>
      </c>
      <c r="F54" s="6">
        <v>5.0998999999999999</v>
      </c>
      <c r="G54" s="6">
        <v>31.671199999999999</v>
      </c>
      <c r="H54" s="6">
        <v>-3.7442000000000002</v>
      </c>
      <c r="I54" s="6">
        <v>34.15</v>
      </c>
      <c r="J54" s="6">
        <v>3.9235000000000002</v>
      </c>
      <c r="K54" s="6">
        <v>8.5863999999999994</v>
      </c>
      <c r="L54" s="6">
        <v>58.813000000000002</v>
      </c>
      <c r="M54" s="6">
        <v>63.3673</v>
      </c>
      <c r="N54" s="6">
        <v>47.44</v>
      </c>
      <c r="O54" s="6">
        <v>6.2262000000000004</v>
      </c>
      <c r="P54" s="6">
        <v>6.0364000000000004</v>
      </c>
      <c r="Q54" s="6">
        <v>41.059899999999999</v>
      </c>
      <c r="R54" s="6">
        <v>2.9805999999999999</v>
      </c>
      <c r="S54" s="6">
        <v>55.63</v>
      </c>
      <c r="T54" s="6">
        <v>4.6292999999999997</v>
      </c>
      <c r="U54" s="6">
        <v>8.0670999999999999</v>
      </c>
      <c r="V54" s="6">
        <v>36.732100000000003</v>
      </c>
      <c r="W54" s="6">
        <v>2.6577999999999999</v>
      </c>
      <c r="X54" s="6">
        <v>41.14</v>
      </c>
      <c r="Y54" s="6">
        <v>3.0486</v>
      </c>
      <c r="Z54" s="6">
        <v>8.6885999999999992</v>
      </c>
      <c r="AA54" s="6">
        <v>49.258499999999998</v>
      </c>
      <c r="AB54" s="6">
        <v>15.477600000000001</v>
      </c>
      <c r="AC54" s="6">
        <v>38.19</v>
      </c>
      <c r="AD54" s="6">
        <v>3.2536999999999998</v>
      </c>
      <c r="AE54" s="6">
        <v>6.3006000000000002</v>
      </c>
    </row>
    <row r="55" spans="1:31">
      <c r="A55" s="7">
        <v>45301</v>
      </c>
      <c r="B55" s="6">
        <v>38.994100000000003</v>
      </c>
      <c r="C55" s="6">
        <v>40.237900000000003</v>
      </c>
      <c r="D55" s="6">
        <v>99.73</v>
      </c>
      <c r="E55" s="6">
        <v>2.7496</v>
      </c>
      <c r="F55" s="6">
        <v>4.8544999999999998</v>
      </c>
      <c r="G55" s="6">
        <v>30.73</v>
      </c>
      <c r="H55" s="6">
        <v>-4.5412999999999997</v>
      </c>
      <c r="I55" s="6">
        <v>33.85</v>
      </c>
      <c r="J55" s="6">
        <v>3.9007999999999998</v>
      </c>
      <c r="K55" s="6">
        <v>8.5330999999999992</v>
      </c>
      <c r="L55" s="6">
        <v>51.2301</v>
      </c>
      <c r="M55" s="6">
        <v>64.537099999999995</v>
      </c>
      <c r="N55" s="6">
        <v>45.95</v>
      </c>
      <c r="O55" s="6">
        <v>6.0331000000000001</v>
      </c>
      <c r="P55" s="6">
        <v>5.7881</v>
      </c>
      <c r="Q55" s="6">
        <v>42.043999999999997</v>
      </c>
      <c r="R55" s="6">
        <v>2.8087</v>
      </c>
      <c r="S55" s="6">
        <v>54.57</v>
      </c>
      <c r="T55" s="6">
        <v>4.6421999999999999</v>
      </c>
      <c r="U55" s="6">
        <v>8.0981000000000005</v>
      </c>
      <c r="V55" s="6">
        <v>33.901499999999999</v>
      </c>
      <c r="W55" s="6">
        <v>2.2622</v>
      </c>
      <c r="X55" s="6">
        <v>40.369999999999997</v>
      </c>
      <c r="Y55" s="6">
        <v>3.0101</v>
      </c>
      <c r="Z55" s="6">
        <v>8.5443999999999996</v>
      </c>
      <c r="AA55" s="6">
        <v>44.458399999999997</v>
      </c>
      <c r="AB55" s="6">
        <v>14.968400000000001</v>
      </c>
      <c r="AC55" s="6">
        <v>38.06</v>
      </c>
      <c r="AD55" s="6">
        <v>3.2027999999999999</v>
      </c>
      <c r="AE55" s="6">
        <v>6.1797000000000004</v>
      </c>
    </row>
    <row r="56" spans="1:31">
      <c r="A56" s="7">
        <v>45302</v>
      </c>
      <c r="B56" s="6">
        <v>39.645699999999998</v>
      </c>
      <c r="C56" s="6">
        <v>40.636899999999997</v>
      </c>
      <c r="D56" s="6">
        <v>94.93</v>
      </c>
      <c r="E56" s="6">
        <v>2.7585000000000002</v>
      </c>
      <c r="F56" s="6">
        <v>4.8697999999999997</v>
      </c>
      <c r="G56" s="6">
        <v>29.689299999999999</v>
      </c>
      <c r="H56" s="6">
        <v>-5.3247999999999998</v>
      </c>
      <c r="I56" s="6">
        <v>33.64</v>
      </c>
      <c r="J56" s="6">
        <v>3.8759999999999999</v>
      </c>
      <c r="K56" s="6">
        <v>8.4748000000000001</v>
      </c>
      <c r="L56" s="6">
        <v>42.386499999999998</v>
      </c>
      <c r="M56" s="6">
        <v>64.941100000000006</v>
      </c>
      <c r="N56" s="6">
        <v>44.06</v>
      </c>
      <c r="O56" s="6">
        <v>5.7430000000000003</v>
      </c>
      <c r="P56" s="6">
        <v>5.415</v>
      </c>
      <c r="Q56" s="6">
        <v>41.616399999999999</v>
      </c>
      <c r="R56" s="6">
        <v>2.6524000000000001</v>
      </c>
      <c r="S56" s="6">
        <v>54.78</v>
      </c>
      <c r="T56" s="6">
        <v>4.6348000000000003</v>
      </c>
      <c r="U56" s="6">
        <v>8.0803999999999991</v>
      </c>
      <c r="V56" s="6">
        <v>32.187199999999997</v>
      </c>
      <c r="W56" s="6">
        <v>2.1061999999999999</v>
      </c>
      <c r="X56" s="6">
        <v>39.700000000000003</v>
      </c>
      <c r="Y56" s="6">
        <v>2.9853999999999998</v>
      </c>
      <c r="Z56" s="6">
        <v>8.4519000000000002</v>
      </c>
      <c r="AA56" s="6">
        <v>42.098199999999999</v>
      </c>
      <c r="AB56" s="6">
        <v>14.178699999999999</v>
      </c>
      <c r="AC56" s="6">
        <v>37.33</v>
      </c>
      <c r="AD56" s="6">
        <v>3.1756000000000002</v>
      </c>
      <c r="AE56" s="6">
        <v>6.1151999999999997</v>
      </c>
    </row>
    <row r="57" spans="1:31">
      <c r="A57" s="7">
        <v>45303</v>
      </c>
      <c r="B57" s="6">
        <v>41.420200000000001</v>
      </c>
      <c r="C57" s="6">
        <v>40.570399999999999</v>
      </c>
      <c r="D57" s="6">
        <v>95.23</v>
      </c>
      <c r="E57" s="6">
        <v>2.782</v>
      </c>
      <c r="F57" s="6">
        <v>4.9101999999999997</v>
      </c>
      <c r="G57" s="6">
        <v>35.045099999999998</v>
      </c>
      <c r="H57" s="6">
        <v>-5.6914999999999996</v>
      </c>
      <c r="I57" s="6">
        <v>33.409999999999997</v>
      </c>
      <c r="J57" s="6">
        <v>3.9321000000000002</v>
      </c>
      <c r="K57" s="6">
        <v>8.6067</v>
      </c>
      <c r="L57" s="6">
        <v>46.936799999999998</v>
      </c>
      <c r="M57" s="6">
        <v>65.383099999999999</v>
      </c>
      <c r="N57" s="6">
        <v>41.22</v>
      </c>
      <c r="O57" s="6">
        <v>5.8768000000000002</v>
      </c>
      <c r="P57" s="6">
        <v>5.5871000000000004</v>
      </c>
      <c r="Q57" s="6">
        <v>45.028399999999998</v>
      </c>
      <c r="R57" s="6">
        <v>2.6726999999999999</v>
      </c>
      <c r="S57" s="6">
        <v>54.66</v>
      </c>
      <c r="T57" s="6">
        <v>4.6768999999999998</v>
      </c>
      <c r="U57" s="6">
        <v>8.1808999999999994</v>
      </c>
      <c r="V57" s="6">
        <v>31.430900000000001</v>
      </c>
      <c r="W57" s="6">
        <v>1.7713000000000001</v>
      </c>
      <c r="X57" s="6">
        <v>39.270000000000003</v>
      </c>
      <c r="Y57" s="6">
        <v>2.9744000000000002</v>
      </c>
      <c r="Z57" s="6">
        <v>8.4109999999999996</v>
      </c>
      <c r="AA57" s="6">
        <v>45.305399999999999</v>
      </c>
      <c r="AB57" s="6">
        <v>14.342599999999999</v>
      </c>
      <c r="AC57" s="6">
        <v>36.94</v>
      </c>
      <c r="AD57" s="6">
        <v>3.2035</v>
      </c>
      <c r="AE57" s="6">
        <v>6.1814</v>
      </c>
    </row>
    <row r="58" spans="1:31">
      <c r="A58" s="7">
        <v>45306</v>
      </c>
      <c r="B58" s="6">
        <v>41.420200000000001</v>
      </c>
      <c r="C58" s="6">
        <v>40.570399999999999</v>
      </c>
      <c r="D58" s="6">
        <v>95.23</v>
      </c>
      <c r="E58" s="6">
        <v>2.782</v>
      </c>
      <c r="F58" s="6">
        <v>4.9101999999999997</v>
      </c>
      <c r="G58" s="6">
        <v>35.045099999999998</v>
      </c>
      <c r="H58" s="6">
        <v>-5.6914999999999996</v>
      </c>
      <c r="I58" s="6">
        <v>33.409999999999997</v>
      </c>
      <c r="J58" s="6">
        <v>3.9321000000000002</v>
      </c>
      <c r="K58" s="6">
        <v>8.6067</v>
      </c>
      <c r="L58" s="6">
        <v>46.936799999999998</v>
      </c>
      <c r="M58" s="6">
        <v>65.383099999999999</v>
      </c>
      <c r="N58" s="6">
        <v>41.22</v>
      </c>
      <c r="O58" s="6">
        <v>5.8768000000000002</v>
      </c>
      <c r="P58" s="6">
        <v>5.5871000000000004</v>
      </c>
      <c r="Q58" s="6">
        <v>45.028399999999998</v>
      </c>
      <c r="R58" s="6">
        <v>2.6726999999999999</v>
      </c>
      <c r="S58" s="6">
        <v>54.66</v>
      </c>
      <c r="T58" s="6">
        <v>4.6768999999999998</v>
      </c>
      <c r="U58" s="6">
        <v>8.1808999999999994</v>
      </c>
      <c r="V58" s="6">
        <v>31.430900000000001</v>
      </c>
      <c r="W58" s="6">
        <v>1.7713000000000001</v>
      </c>
      <c r="X58" s="6">
        <v>39.270000000000003</v>
      </c>
      <c r="Y58" s="6">
        <v>2.9744000000000002</v>
      </c>
      <c r="Z58" s="6">
        <v>8.4109999999999996</v>
      </c>
      <c r="AA58" s="6">
        <v>45.305399999999999</v>
      </c>
      <c r="AB58" s="6">
        <v>14.342599999999999</v>
      </c>
      <c r="AC58" s="6">
        <v>36.94</v>
      </c>
      <c r="AD58" s="6">
        <v>3.2035</v>
      </c>
      <c r="AE58" s="6">
        <v>6.1814</v>
      </c>
    </row>
    <row r="59" spans="1:31">
      <c r="A59" s="7">
        <v>45307</v>
      </c>
      <c r="B59" s="6">
        <v>38.403399999999998</v>
      </c>
      <c r="C59" s="6">
        <v>40.951500000000003</v>
      </c>
      <c r="D59" s="6">
        <v>96.02</v>
      </c>
      <c r="E59" s="6">
        <v>2.7238000000000002</v>
      </c>
      <c r="F59" s="6">
        <v>4.8099999999999996</v>
      </c>
      <c r="G59" s="6">
        <v>31.249199999999998</v>
      </c>
      <c r="H59" s="6">
        <v>-8.1201000000000008</v>
      </c>
      <c r="I59" s="6">
        <v>33.93</v>
      </c>
      <c r="J59" s="6">
        <v>3.8490000000000002</v>
      </c>
      <c r="K59" s="6">
        <v>8.4113000000000007</v>
      </c>
      <c r="L59" s="6">
        <v>42.645099999999999</v>
      </c>
      <c r="M59" s="6">
        <v>65.607500000000002</v>
      </c>
      <c r="N59" s="6">
        <v>42.53</v>
      </c>
      <c r="O59" s="6">
        <v>5.7184999999999997</v>
      </c>
      <c r="P59" s="6">
        <v>5.3834999999999997</v>
      </c>
      <c r="Q59" s="6">
        <v>38.659399999999998</v>
      </c>
      <c r="R59" s="6">
        <v>1.4704999999999999</v>
      </c>
      <c r="S59" s="6">
        <v>55.34</v>
      </c>
      <c r="T59" s="6">
        <v>4.5667999999999997</v>
      </c>
      <c r="U59" s="6">
        <v>7.9177999999999997</v>
      </c>
      <c r="V59" s="6">
        <v>28.0002</v>
      </c>
      <c r="W59" s="6">
        <v>0.75529999999999997</v>
      </c>
      <c r="X59" s="6">
        <v>39.08</v>
      </c>
      <c r="Y59" s="6">
        <v>2.9216000000000002</v>
      </c>
      <c r="Z59" s="6">
        <v>8.2129999999999992</v>
      </c>
      <c r="AA59" s="6">
        <v>35.801900000000003</v>
      </c>
      <c r="AB59" s="6">
        <v>12.288600000000001</v>
      </c>
      <c r="AC59" s="6">
        <v>37.340000000000003</v>
      </c>
      <c r="AD59" s="6">
        <v>3.0792999999999999</v>
      </c>
      <c r="AE59" s="6">
        <v>5.8867000000000003</v>
      </c>
    </row>
    <row r="60" spans="1:31">
      <c r="A60" s="7">
        <v>45308</v>
      </c>
      <c r="B60" s="6">
        <v>40.383600000000001</v>
      </c>
      <c r="C60" s="6">
        <v>41.271000000000001</v>
      </c>
      <c r="D60" s="6">
        <v>94.06</v>
      </c>
      <c r="E60" s="6">
        <v>2.7484999999999999</v>
      </c>
      <c r="F60" s="6">
        <v>4.8524000000000003</v>
      </c>
      <c r="G60" s="6">
        <v>29.296399999999998</v>
      </c>
      <c r="H60" s="6">
        <v>-9.3887999999999998</v>
      </c>
      <c r="I60" s="6">
        <v>33.159999999999997</v>
      </c>
      <c r="J60" s="6">
        <v>3.8212000000000002</v>
      </c>
      <c r="K60" s="6">
        <v>8.2996999999999996</v>
      </c>
      <c r="L60" s="6">
        <v>46.327599999999997</v>
      </c>
      <c r="M60" s="6">
        <v>65.340400000000002</v>
      </c>
      <c r="N60" s="6">
        <v>40.98</v>
      </c>
      <c r="O60" s="6">
        <v>5.8288000000000002</v>
      </c>
      <c r="P60" s="6">
        <v>5.5254000000000003</v>
      </c>
      <c r="Q60" s="6">
        <v>37.0428</v>
      </c>
      <c r="R60" s="6">
        <v>0.70779999999999998</v>
      </c>
      <c r="S60" s="6">
        <v>53.56</v>
      </c>
      <c r="T60" s="6">
        <v>4.5353000000000003</v>
      </c>
      <c r="U60" s="6">
        <v>7.8423999999999996</v>
      </c>
      <c r="V60" s="6">
        <v>26.414000000000001</v>
      </c>
      <c r="W60" s="6">
        <v>-8.6699999999999999E-2</v>
      </c>
      <c r="X60" s="6">
        <v>38.159999999999997</v>
      </c>
      <c r="Y60" s="6">
        <v>2.8946000000000001</v>
      </c>
      <c r="Z60" s="6">
        <v>8.1118000000000006</v>
      </c>
      <c r="AA60" s="6">
        <v>36.6858</v>
      </c>
      <c r="AB60" s="6">
        <v>11.3263</v>
      </c>
      <c r="AC60" s="6">
        <v>35.56</v>
      </c>
      <c r="AD60" s="6">
        <v>3.0870000000000002</v>
      </c>
      <c r="AE60" s="6">
        <v>5.9048999999999996</v>
      </c>
    </row>
    <row r="61" spans="1:31">
      <c r="A61" s="7">
        <v>45309</v>
      </c>
      <c r="B61" s="6">
        <v>49.840600000000002</v>
      </c>
      <c r="C61" s="6">
        <v>41.187899999999999</v>
      </c>
      <c r="D61" s="6">
        <v>94.89</v>
      </c>
      <c r="E61" s="6">
        <v>2.8824999999999998</v>
      </c>
      <c r="F61" s="6">
        <v>5.0835999999999997</v>
      </c>
      <c r="G61" s="6">
        <v>32.398299999999999</v>
      </c>
      <c r="H61" s="6">
        <v>-11.1938</v>
      </c>
      <c r="I61" s="6">
        <v>32.72</v>
      </c>
      <c r="J61" s="6">
        <v>3.8538000000000001</v>
      </c>
      <c r="K61" s="6">
        <v>8.3757999999999999</v>
      </c>
      <c r="L61" s="6">
        <v>44.259099999999997</v>
      </c>
      <c r="M61" s="6">
        <v>64.184799999999996</v>
      </c>
      <c r="N61" s="6">
        <v>42.06</v>
      </c>
      <c r="O61" s="6">
        <v>5.7542999999999997</v>
      </c>
      <c r="P61" s="6">
        <v>5.4295</v>
      </c>
      <c r="Q61" s="6">
        <v>39.6539</v>
      </c>
      <c r="R61" s="6">
        <v>-0.42249999999999999</v>
      </c>
      <c r="S61" s="6">
        <v>53.05</v>
      </c>
      <c r="T61" s="6">
        <v>4.5655999999999999</v>
      </c>
      <c r="U61" s="6">
        <v>7.9147999999999996</v>
      </c>
      <c r="V61" s="6">
        <v>30.304099999999998</v>
      </c>
      <c r="W61" s="6">
        <v>-1.2501</v>
      </c>
      <c r="X61" s="6">
        <v>37.69</v>
      </c>
      <c r="Y61" s="6">
        <v>2.9192999999999998</v>
      </c>
      <c r="Z61" s="6">
        <v>8.2043999999999997</v>
      </c>
      <c r="AA61" s="6">
        <v>37.1096</v>
      </c>
      <c r="AB61" s="6">
        <v>9.6407000000000007</v>
      </c>
      <c r="AC61" s="6">
        <v>35.67</v>
      </c>
      <c r="AD61" s="6">
        <v>3.0905</v>
      </c>
      <c r="AE61" s="6">
        <v>5.9131999999999998</v>
      </c>
    </row>
    <row r="62" spans="1:31">
      <c r="A62" s="7">
        <v>45310</v>
      </c>
      <c r="B62" s="6">
        <v>52.548699999999997</v>
      </c>
      <c r="C62" s="6">
        <v>41.125599999999999</v>
      </c>
      <c r="D62" s="6">
        <v>99.41</v>
      </c>
      <c r="E62" s="6">
        <v>2.9272999999999998</v>
      </c>
      <c r="F62" s="6">
        <v>5.1608000000000001</v>
      </c>
      <c r="G62" s="6">
        <v>36.025300000000001</v>
      </c>
      <c r="H62" s="6">
        <v>-11.8003</v>
      </c>
      <c r="I62" s="6">
        <v>33.020000000000003</v>
      </c>
      <c r="J62" s="6">
        <v>3.8929</v>
      </c>
      <c r="K62" s="6">
        <v>8.4671000000000003</v>
      </c>
      <c r="L62" s="6">
        <v>46.344299999999997</v>
      </c>
      <c r="M62" s="6">
        <v>63.430500000000002</v>
      </c>
      <c r="N62" s="6">
        <v>41.33</v>
      </c>
      <c r="O62" s="6">
        <v>5.8144999999999998</v>
      </c>
      <c r="P62" s="6">
        <v>5.5069999999999997</v>
      </c>
      <c r="Q62" s="6">
        <v>39.473999999999997</v>
      </c>
      <c r="R62" s="6">
        <v>-0.89580000000000004</v>
      </c>
      <c r="S62" s="6">
        <v>53.54</v>
      </c>
      <c r="T62" s="6">
        <v>4.5625</v>
      </c>
      <c r="U62" s="6">
        <v>7.9074</v>
      </c>
      <c r="V62" s="6">
        <v>28.9254</v>
      </c>
      <c r="W62" s="6">
        <v>-2.0623999999999998</v>
      </c>
      <c r="X62" s="6">
        <v>38.119999999999997</v>
      </c>
      <c r="Y62" s="6">
        <v>2.8986000000000001</v>
      </c>
      <c r="Z62" s="6">
        <v>8.1268999999999991</v>
      </c>
      <c r="AA62" s="6">
        <v>36.896799999999999</v>
      </c>
      <c r="AB62" s="6">
        <v>9.1396999999999995</v>
      </c>
      <c r="AC62" s="6">
        <v>35.72</v>
      </c>
      <c r="AD62" s="6">
        <v>3.0876999999999999</v>
      </c>
      <c r="AE62" s="6">
        <v>5.9066000000000001</v>
      </c>
    </row>
    <row r="63" spans="1:31">
      <c r="A63" s="7">
        <v>45313</v>
      </c>
      <c r="B63" s="6">
        <v>44.107799999999997</v>
      </c>
      <c r="C63" s="6">
        <v>39.500300000000003</v>
      </c>
      <c r="D63" s="6">
        <v>100.92</v>
      </c>
      <c r="E63" s="6">
        <v>2.7799</v>
      </c>
      <c r="F63" s="6">
        <v>4.9066000000000001</v>
      </c>
      <c r="G63" s="6">
        <v>40.601399999999998</v>
      </c>
      <c r="H63" s="6">
        <v>-13.7377</v>
      </c>
      <c r="I63" s="6">
        <v>33.380000000000003</v>
      </c>
      <c r="J63" s="6">
        <v>3.9449999999999998</v>
      </c>
      <c r="K63" s="6">
        <v>8.5889000000000006</v>
      </c>
      <c r="L63" s="6">
        <v>43.521099999999997</v>
      </c>
      <c r="M63" s="6">
        <v>60.855899999999998</v>
      </c>
      <c r="N63" s="6">
        <v>41.92</v>
      </c>
      <c r="O63" s="6">
        <v>5.7175000000000002</v>
      </c>
      <c r="P63" s="6">
        <v>5.3822000000000001</v>
      </c>
      <c r="Q63" s="6">
        <v>41.695999999999998</v>
      </c>
      <c r="R63" s="6">
        <v>-1.7588999999999999</v>
      </c>
      <c r="S63" s="6">
        <v>53.49</v>
      </c>
      <c r="T63" s="6">
        <v>4.5865999999999998</v>
      </c>
      <c r="U63" s="6">
        <v>7.9650999999999996</v>
      </c>
      <c r="V63" s="6">
        <v>29.310199999999998</v>
      </c>
      <c r="W63" s="6">
        <v>-3.7612999999999999</v>
      </c>
      <c r="X63" s="6">
        <v>37.76</v>
      </c>
      <c r="Y63" s="6">
        <v>2.9009</v>
      </c>
      <c r="Z63" s="6">
        <v>8.1355000000000004</v>
      </c>
      <c r="AA63" s="6">
        <v>38.878500000000003</v>
      </c>
      <c r="AB63" s="6">
        <v>7.6786000000000003</v>
      </c>
      <c r="AC63" s="6">
        <v>35.68</v>
      </c>
      <c r="AD63" s="6">
        <v>3.1023999999999998</v>
      </c>
      <c r="AE63" s="6">
        <v>5.9413</v>
      </c>
    </row>
    <row r="64" spans="1:31">
      <c r="A64" s="7">
        <v>45314</v>
      </c>
      <c r="B64" s="6">
        <v>46.042200000000001</v>
      </c>
      <c r="C64" s="6">
        <v>38.746000000000002</v>
      </c>
      <c r="D64" s="6">
        <v>95.95</v>
      </c>
      <c r="E64" s="6">
        <v>2.8104</v>
      </c>
      <c r="F64" s="6">
        <v>4.9592999999999998</v>
      </c>
      <c r="G64" s="6">
        <v>43.155700000000003</v>
      </c>
      <c r="H64" s="6">
        <v>-14.8695</v>
      </c>
      <c r="I64" s="6">
        <v>33.86</v>
      </c>
      <c r="J64" s="6">
        <v>3.9754</v>
      </c>
      <c r="K64" s="6">
        <v>8.6599000000000004</v>
      </c>
      <c r="L64" s="6">
        <v>43.163499999999999</v>
      </c>
      <c r="M64" s="6">
        <v>59.119799999999998</v>
      </c>
      <c r="N64" s="6">
        <v>40.97</v>
      </c>
      <c r="O64" s="6">
        <v>5.7051999999999996</v>
      </c>
      <c r="P64" s="6">
        <v>5.3663999999999996</v>
      </c>
      <c r="Q64" s="6">
        <v>40.071100000000001</v>
      </c>
      <c r="R64" s="6">
        <v>-2.1715</v>
      </c>
      <c r="S64" s="6">
        <v>53.88</v>
      </c>
      <c r="T64" s="6">
        <v>4.5618999999999996</v>
      </c>
      <c r="U64" s="6">
        <v>7.9059999999999997</v>
      </c>
      <c r="V64" s="6">
        <v>30.822800000000001</v>
      </c>
      <c r="W64" s="6">
        <v>-4.4787999999999997</v>
      </c>
      <c r="X64" s="6">
        <v>37.799999999999997</v>
      </c>
      <c r="Y64" s="6">
        <v>2.9095</v>
      </c>
      <c r="Z64" s="6">
        <v>8.1677999999999997</v>
      </c>
      <c r="AA64" s="6">
        <v>39.7517</v>
      </c>
      <c r="AB64" s="6">
        <v>6.8360000000000003</v>
      </c>
      <c r="AC64" s="6">
        <v>35.89</v>
      </c>
      <c r="AD64" s="6">
        <v>3.1086</v>
      </c>
      <c r="AE64" s="6">
        <v>5.9561999999999999</v>
      </c>
    </row>
    <row r="65" spans="1:31">
      <c r="A65" s="7">
        <v>45315</v>
      </c>
      <c r="B65" s="6">
        <v>47.170099999999998</v>
      </c>
      <c r="C65" s="6">
        <v>38.023299999999999</v>
      </c>
      <c r="D65" s="6">
        <v>96.98</v>
      </c>
      <c r="E65" s="6">
        <v>2.8279000000000001</v>
      </c>
      <c r="F65" s="6">
        <v>4.9894999999999996</v>
      </c>
      <c r="G65" s="6">
        <v>51.566899999999997</v>
      </c>
      <c r="H65" s="6">
        <v>-15.782500000000001</v>
      </c>
      <c r="I65" s="6">
        <v>34.14</v>
      </c>
      <c r="J65" s="6">
        <v>4.0894000000000004</v>
      </c>
      <c r="K65" s="6">
        <v>8.9262999999999995</v>
      </c>
      <c r="L65" s="6">
        <v>49.229700000000001</v>
      </c>
      <c r="M65" s="6">
        <v>57.674999999999997</v>
      </c>
      <c r="N65" s="6">
        <v>40.85</v>
      </c>
      <c r="O65" s="6">
        <v>5.8707000000000003</v>
      </c>
      <c r="P65" s="6">
        <v>5.5792000000000002</v>
      </c>
      <c r="Q65" s="6">
        <v>43.952100000000002</v>
      </c>
      <c r="R65" s="6">
        <v>-2.4967000000000001</v>
      </c>
      <c r="S65" s="6">
        <v>53.48</v>
      </c>
      <c r="T65" s="6">
        <v>4.6026999999999996</v>
      </c>
      <c r="U65" s="6">
        <v>8.0035000000000007</v>
      </c>
      <c r="V65" s="6">
        <v>35.388800000000003</v>
      </c>
      <c r="W65" s="6">
        <v>-5.0843999999999996</v>
      </c>
      <c r="X65" s="6">
        <v>37.950000000000003</v>
      </c>
      <c r="Y65" s="6">
        <v>2.9359000000000002</v>
      </c>
      <c r="Z65" s="6">
        <v>8.2667999999999999</v>
      </c>
      <c r="AA65" s="6">
        <v>45.6096</v>
      </c>
      <c r="AB65" s="6">
        <v>6.0446</v>
      </c>
      <c r="AC65" s="6">
        <v>35.979999999999997</v>
      </c>
      <c r="AD65" s="6">
        <v>3.1526000000000001</v>
      </c>
      <c r="AE65" s="6">
        <v>6.0605000000000002</v>
      </c>
    </row>
    <row r="66" spans="1:31">
      <c r="A66" s="7">
        <v>45316</v>
      </c>
      <c r="B66" s="6">
        <v>41.980400000000003</v>
      </c>
      <c r="C66" s="6">
        <v>36.852400000000003</v>
      </c>
      <c r="D66" s="6">
        <v>97.57</v>
      </c>
      <c r="E66" s="6">
        <v>2.7317999999999998</v>
      </c>
      <c r="F66" s="6">
        <v>4.8238000000000003</v>
      </c>
      <c r="G66" s="6">
        <v>54.6631</v>
      </c>
      <c r="H66" s="6">
        <v>-17.277899999999999</v>
      </c>
      <c r="I66" s="6">
        <v>35.19</v>
      </c>
      <c r="J66" s="6">
        <v>4.1383000000000001</v>
      </c>
      <c r="K66" s="6">
        <v>9.0404</v>
      </c>
      <c r="L66" s="6">
        <v>44.752600000000001</v>
      </c>
      <c r="M66" s="6">
        <v>55.462499999999999</v>
      </c>
      <c r="N66" s="6">
        <v>42.47</v>
      </c>
      <c r="O66" s="6">
        <v>5.7267000000000001</v>
      </c>
      <c r="P66" s="6">
        <v>5.3940000000000001</v>
      </c>
      <c r="Q66" s="6">
        <v>50.352499999999999</v>
      </c>
      <c r="R66" s="6">
        <v>-3.1665999999999999</v>
      </c>
      <c r="S66" s="6">
        <v>54.14</v>
      </c>
      <c r="T66" s="6">
        <v>4.6780999999999997</v>
      </c>
      <c r="U66" s="6">
        <v>8.1838999999999995</v>
      </c>
      <c r="V66" s="6">
        <v>34.7973</v>
      </c>
      <c r="W66" s="6">
        <v>-6.4302999999999999</v>
      </c>
      <c r="X66" s="6">
        <v>38.409999999999997</v>
      </c>
      <c r="Y66" s="6">
        <v>2.9296000000000002</v>
      </c>
      <c r="Z66" s="6">
        <v>8.2431000000000001</v>
      </c>
      <c r="AA66" s="6">
        <v>51.638100000000001</v>
      </c>
      <c r="AB66" s="6">
        <v>4.7954999999999997</v>
      </c>
      <c r="AC66" s="6">
        <v>36.61</v>
      </c>
      <c r="AD66" s="6">
        <v>3.2048999999999999</v>
      </c>
      <c r="AE66" s="6">
        <v>6.1847000000000003</v>
      </c>
    </row>
    <row r="67" spans="1:31">
      <c r="A67" s="7">
        <v>45317</v>
      </c>
      <c r="B67" s="6">
        <v>43.165100000000002</v>
      </c>
      <c r="C67" s="6">
        <v>36.1342</v>
      </c>
      <c r="D67" s="6">
        <v>94.33</v>
      </c>
      <c r="E67" s="6">
        <v>2.7488000000000001</v>
      </c>
      <c r="F67" s="6">
        <v>4.8529</v>
      </c>
      <c r="G67" s="6">
        <v>57.1539</v>
      </c>
      <c r="H67" s="6">
        <v>-17.483899999999998</v>
      </c>
      <c r="I67" s="6">
        <v>35.64</v>
      </c>
      <c r="J67" s="6">
        <v>4.1795999999999998</v>
      </c>
      <c r="K67" s="6">
        <v>9.1367999999999991</v>
      </c>
      <c r="L67" s="6">
        <v>39.951700000000002</v>
      </c>
      <c r="M67" s="6">
        <v>54.145699999999998</v>
      </c>
      <c r="N67" s="6">
        <v>41.06</v>
      </c>
      <c r="O67" s="6">
        <v>5.55</v>
      </c>
      <c r="P67" s="6">
        <v>5.1666999999999996</v>
      </c>
      <c r="Q67" s="6">
        <v>50.551900000000003</v>
      </c>
      <c r="R67" s="6">
        <v>-3.5876999999999999</v>
      </c>
      <c r="S67" s="6">
        <v>55.36</v>
      </c>
      <c r="T67" s="6">
        <v>4.6806000000000001</v>
      </c>
      <c r="U67" s="6">
        <v>8.1898</v>
      </c>
      <c r="V67" s="6">
        <v>37.458100000000002</v>
      </c>
      <c r="W67" s="6">
        <v>-7.1867999999999999</v>
      </c>
      <c r="X67" s="6">
        <v>38.299999999999997</v>
      </c>
      <c r="Y67" s="6">
        <v>2.9445999999999999</v>
      </c>
      <c r="Z67" s="6">
        <v>8.2990999999999993</v>
      </c>
      <c r="AA67" s="6">
        <v>50.277799999999999</v>
      </c>
      <c r="AB67" s="6">
        <v>4.2901999999999996</v>
      </c>
      <c r="AC67" s="6">
        <v>37.36</v>
      </c>
      <c r="AD67" s="6">
        <v>3.1930000000000001</v>
      </c>
      <c r="AE67" s="6">
        <v>6.1565000000000003</v>
      </c>
    </row>
    <row r="68" spans="1:31">
      <c r="A68" s="7">
        <v>45320</v>
      </c>
      <c r="B68" s="6">
        <v>41.224800000000002</v>
      </c>
      <c r="C68" s="6">
        <v>34.6</v>
      </c>
      <c r="D68" s="6">
        <v>94.9</v>
      </c>
      <c r="E68" s="6">
        <v>2.7126000000000001</v>
      </c>
      <c r="F68" s="6">
        <v>4.7906000000000004</v>
      </c>
      <c r="G68" s="6">
        <v>58.697400000000002</v>
      </c>
      <c r="H68" s="6">
        <v>-19.073799999999999</v>
      </c>
      <c r="I68" s="6">
        <v>36.020000000000003</v>
      </c>
      <c r="J68" s="6">
        <v>4.1600999999999999</v>
      </c>
      <c r="K68" s="6">
        <v>9.1976999999999993</v>
      </c>
      <c r="L68" s="6">
        <v>38.363399999999999</v>
      </c>
      <c r="M68" s="6">
        <v>51.480400000000003</v>
      </c>
      <c r="N68" s="6">
        <v>39.33</v>
      </c>
      <c r="O68" s="6">
        <v>5.4866000000000001</v>
      </c>
      <c r="P68" s="6">
        <v>5.0853000000000002</v>
      </c>
      <c r="Q68" s="6">
        <v>51.495899999999999</v>
      </c>
      <c r="R68" s="6">
        <v>-4.4282000000000004</v>
      </c>
      <c r="S68" s="6">
        <v>55.4</v>
      </c>
      <c r="T68" s="6">
        <v>4.6917</v>
      </c>
      <c r="U68" s="6">
        <v>8.2164000000000001</v>
      </c>
      <c r="V68" s="6">
        <v>41.6036</v>
      </c>
      <c r="W68" s="6">
        <v>-8.7304999999999993</v>
      </c>
      <c r="X68" s="6">
        <v>38.56</v>
      </c>
      <c r="Y68" s="6">
        <v>2.9687000000000001</v>
      </c>
      <c r="Z68" s="6">
        <v>8.3895</v>
      </c>
      <c r="AA68" s="6">
        <v>52.648400000000002</v>
      </c>
      <c r="AB68" s="6">
        <v>2.9365999999999999</v>
      </c>
      <c r="AC68" s="6">
        <v>37.19</v>
      </c>
      <c r="AD68" s="6">
        <v>3.214</v>
      </c>
      <c r="AE68" s="6">
        <v>6.2061999999999999</v>
      </c>
    </row>
    <row r="69" spans="1:31">
      <c r="A69" s="7">
        <v>45321</v>
      </c>
      <c r="B69" s="6">
        <v>45.040999999999997</v>
      </c>
      <c r="C69" s="6">
        <v>34.029299999999999</v>
      </c>
      <c r="D69" s="6">
        <v>93.68</v>
      </c>
      <c r="E69" s="6">
        <v>2.7645</v>
      </c>
      <c r="F69" s="6">
        <v>4.8800999999999997</v>
      </c>
      <c r="G69" s="6">
        <v>75.772099999999995</v>
      </c>
      <c r="H69" s="6">
        <v>-18.926100000000002</v>
      </c>
      <c r="I69" s="6">
        <v>36.26</v>
      </c>
      <c r="J69" s="6">
        <v>4.6280000000000001</v>
      </c>
      <c r="K69" s="6">
        <v>10.303599999999999</v>
      </c>
      <c r="L69" s="6">
        <v>39.078600000000002</v>
      </c>
      <c r="M69" s="6">
        <v>50.240200000000002</v>
      </c>
      <c r="N69" s="6">
        <v>38.71</v>
      </c>
      <c r="O69" s="6">
        <v>5.5039999999999996</v>
      </c>
      <c r="P69" s="6">
        <v>5.1075999999999997</v>
      </c>
      <c r="Q69" s="6">
        <v>57.083799999999997</v>
      </c>
      <c r="R69" s="6">
        <v>-4.6795</v>
      </c>
      <c r="S69" s="6">
        <v>55.58</v>
      </c>
      <c r="T69" s="6">
        <v>4.7622</v>
      </c>
      <c r="U69" s="6">
        <v>8.3849</v>
      </c>
      <c r="V69" s="6">
        <v>49.050699999999999</v>
      </c>
      <c r="W69" s="6">
        <v>-9.0838999999999999</v>
      </c>
      <c r="X69" s="6">
        <v>38.979999999999997</v>
      </c>
      <c r="Y69" s="6">
        <v>3.0181</v>
      </c>
      <c r="Z69" s="6">
        <v>8.5746000000000002</v>
      </c>
      <c r="AA69" s="6">
        <v>58.475900000000003</v>
      </c>
      <c r="AB69" s="6">
        <v>2.4876</v>
      </c>
      <c r="AC69" s="6">
        <v>37.49</v>
      </c>
      <c r="AD69" s="6">
        <v>3.2711999999999999</v>
      </c>
      <c r="AE69" s="6">
        <v>6.3419999999999996</v>
      </c>
    </row>
    <row r="70" spans="1:31">
      <c r="A70" s="7">
        <v>45322</v>
      </c>
      <c r="B70" s="6">
        <v>43.595199999999998</v>
      </c>
      <c r="C70" s="6">
        <v>33.4649</v>
      </c>
      <c r="D70" s="6">
        <v>95.43</v>
      </c>
      <c r="E70" s="6">
        <v>2.7399</v>
      </c>
      <c r="F70" s="6">
        <v>4.8376000000000001</v>
      </c>
      <c r="G70" s="6">
        <v>73.085499999999996</v>
      </c>
      <c r="H70" s="6">
        <v>-19.168099999999999</v>
      </c>
      <c r="I70" s="6">
        <v>40.619999999999997</v>
      </c>
      <c r="J70" s="6">
        <v>4.5894000000000004</v>
      </c>
      <c r="K70" s="6">
        <v>10.212300000000001</v>
      </c>
      <c r="L70" s="6">
        <v>35.338099999999997</v>
      </c>
      <c r="M70" s="6">
        <v>48.769100000000002</v>
      </c>
      <c r="N70" s="6">
        <v>38.880000000000003</v>
      </c>
      <c r="O70" s="6">
        <v>5.3569000000000004</v>
      </c>
      <c r="P70" s="6">
        <v>4.9184999999999999</v>
      </c>
      <c r="Q70" s="6">
        <v>47.603200000000001</v>
      </c>
      <c r="R70" s="6">
        <v>-5.2229000000000001</v>
      </c>
      <c r="S70" s="6">
        <v>56.72</v>
      </c>
      <c r="T70" s="6">
        <v>4.649</v>
      </c>
      <c r="U70" s="6">
        <v>8.1143999999999998</v>
      </c>
      <c r="V70" s="6">
        <v>41.496299999999998</v>
      </c>
      <c r="W70" s="6">
        <v>-9.7675999999999998</v>
      </c>
      <c r="X70" s="6">
        <v>39.840000000000003</v>
      </c>
      <c r="Y70" s="6">
        <v>2.9525999999999999</v>
      </c>
      <c r="Z70" s="6">
        <v>8.3292000000000002</v>
      </c>
      <c r="AA70" s="6">
        <v>48.778500000000001</v>
      </c>
      <c r="AB70" s="6">
        <v>1.5347</v>
      </c>
      <c r="AC70" s="6">
        <v>38.31</v>
      </c>
      <c r="AD70" s="6">
        <v>3.1854</v>
      </c>
      <c r="AE70" s="6">
        <v>6.1383000000000001</v>
      </c>
    </row>
    <row r="71" spans="1:31">
      <c r="A71" s="7">
        <v>45323</v>
      </c>
      <c r="B71" s="6">
        <v>45.785400000000003</v>
      </c>
      <c r="C71" s="6">
        <v>32.526200000000003</v>
      </c>
      <c r="D71" s="6">
        <v>94.6</v>
      </c>
      <c r="E71" s="6">
        <v>2.7686000000000002</v>
      </c>
      <c r="F71" s="6">
        <v>4.8872</v>
      </c>
      <c r="G71" s="6">
        <v>66.331299999999999</v>
      </c>
      <c r="H71" s="6">
        <v>-20.123000000000001</v>
      </c>
      <c r="I71" s="6">
        <v>40.26</v>
      </c>
      <c r="J71" s="6">
        <v>4.4863</v>
      </c>
      <c r="K71" s="6">
        <v>9.9687999999999999</v>
      </c>
      <c r="L71" s="6">
        <v>38.381599999999999</v>
      </c>
      <c r="M71" s="6">
        <v>46.887500000000003</v>
      </c>
      <c r="N71" s="6">
        <v>37.44</v>
      </c>
      <c r="O71" s="6">
        <v>5.4260000000000002</v>
      </c>
      <c r="P71" s="6">
        <v>5.0091000000000001</v>
      </c>
      <c r="Q71" s="6">
        <v>44.071100000000001</v>
      </c>
      <c r="R71" s="6">
        <v>-6.3712</v>
      </c>
      <c r="S71" s="6">
        <v>54.89</v>
      </c>
      <c r="T71" s="6">
        <v>4.5983999999999998</v>
      </c>
      <c r="U71" s="6">
        <v>7.9931999999999999</v>
      </c>
      <c r="V71" s="6">
        <v>40.61</v>
      </c>
      <c r="W71" s="6">
        <v>-11.135199999999999</v>
      </c>
      <c r="X71" s="6">
        <v>38.700000000000003</v>
      </c>
      <c r="Y71" s="6">
        <v>2.944</v>
      </c>
      <c r="Z71" s="6">
        <v>8.2969000000000008</v>
      </c>
      <c r="AA71" s="6">
        <v>45.171300000000002</v>
      </c>
      <c r="AB71" s="6">
        <v>-0.23050000000000001</v>
      </c>
      <c r="AC71" s="6">
        <v>37.08</v>
      </c>
      <c r="AD71" s="6">
        <v>3.1469999999999998</v>
      </c>
      <c r="AE71" s="6">
        <v>6.0472999999999999</v>
      </c>
    </row>
    <row r="72" spans="1:31">
      <c r="A72" s="7">
        <v>45324</v>
      </c>
      <c r="B72" s="6">
        <v>43.604900000000001</v>
      </c>
      <c r="C72" s="6">
        <v>31.6785</v>
      </c>
      <c r="D72" s="6">
        <v>95.57</v>
      </c>
      <c r="E72" s="6">
        <v>2.7342</v>
      </c>
      <c r="F72" s="6">
        <v>4.8278999999999996</v>
      </c>
      <c r="G72" s="6">
        <v>57.5595</v>
      </c>
      <c r="H72" s="6">
        <v>-20.186699999999998</v>
      </c>
      <c r="I72" s="6">
        <v>39.299999999999997</v>
      </c>
      <c r="J72" s="6">
        <v>4.3285999999999998</v>
      </c>
      <c r="K72" s="6">
        <v>9.5959000000000003</v>
      </c>
      <c r="L72" s="6">
        <v>32.286099999999998</v>
      </c>
      <c r="M72" s="6">
        <v>44.886000000000003</v>
      </c>
      <c r="N72" s="6">
        <v>38.130000000000003</v>
      </c>
      <c r="O72" s="6">
        <v>5.1635</v>
      </c>
      <c r="P72" s="6">
        <v>4.6715</v>
      </c>
      <c r="Q72" s="6">
        <v>40.736699999999999</v>
      </c>
      <c r="R72" s="6">
        <v>-6.9901999999999997</v>
      </c>
      <c r="S72" s="6">
        <v>54.07</v>
      </c>
      <c r="T72" s="6">
        <v>4.5464000000000002</v>
      </c>
      <c r="U72" s="6">
        <v>7.8689999999999998</v>
      </c>
      <c r="V72" s="6">
        <v>36.521999999999998</v>
      </c>
      <c r="W72" s="6">
        <v>-11.9411</v>
      </c>
      <c r="X72" s="6">
        <v>38.549999999999997</v>
      </c>
      <c r="Y72" s="6">
        <v>2.9020000000000001</v>
      </c>
      <c r="Z72" s="6">
        <v>8.1397999999999993</v>
      </c>
      <c r="AA72" s="6">
        <v>40.64</v>
      </c>
      <c r="AB72" s="6">
        <v>-0.9405</v>
      </c>
      <c r="AC72" s="6">
        <v>36.53</v>
      </c>
      <c r="AD72" s="6">
        <v>3.0933000000000002</v>
      </c>
      <c r="AE72" s="6">
        <v>5.9198000000000004</v>
      </c>
    </row>
    <row r="73" spans="1:31">
      <c r="A73" s="7">
        <v>45327</v>
      </c>
      <c r="B73" s="6">
        <v>38.755400000000002</v>
      </c>
      <c r="C73" s="6">
        <v>27.5731</v>
      </c>
      <c r="D73" s="6">
        <v>94.41</v>
      </c>
      <c r="E73" s="6">
        <v>2.6503000000000001</v>
      </c>
      <c r="F73" s="6">
        <v>4.6832000000000003</v>
      </c>
      <c r="G73" s="6">
        <v>53.904000000000003</v>
      </c>
      <c r="H73" s="6">
        <v>-21.107099999999999</v>
      </c>
      <c r="I73" s="6">
        <v>37.83</v>
      </c>
      <c r="J73" s="6">
        <v>4.2534000000000001</v>
      </c>
      <c r="K73" s="6">
        <v>9.4184000000000001</v>
      </c>
      <c r="L73" s="6">
        <v>30.986999999999998</v>
      </c>
      <c r="M73" s="6">
        <v>40.429600000000001</v>
      </c>
      <c r="N73" s="6">
        <v>35.56</v>
      </c>
      <c r="O73" s="6">
        <v>5.0991999999999997</v>
      </c>
      <c r="P73" s="6">
        <v>4.5887000000000002</v>
      </c>
      <c r="Q73" s="6">
        <v>39.399000000000001</v>
      </c>
      <c r="R73" s="6">
        <v>-8.4787999999999997</v>
      </c>
      <c r="S73" s="6">
        <v>53.23</v>
      </c>
      <c r="T73" s="6">
        <v>4.5247999999999999</v>
      </c>
      <c r="U73" s="6">
        <v>7.8173000000000004</v>
      </c>
      <c r="V73" s="6">
        <v>35.778100000000002</v>
      </c>
      <c r="W73" s="6">
        <v>-13.74</v>
      </c>
      <c r="X73" s="6">
        <v>37.82</v>
      </c>
      <c r="Y73" s="6">
        <v>2.8940000000000001</v>
      </c>
      <c r="Z73" s="6">
        <v>8.1097000000000001</v>
      </c>
      <c r="AA73" s="6">
        <v>40.413200000000003</v>
      </c>
      <c r="AB73" s="6">
        <v>-3.2753000000000001</v>
      </c>
      <c r="AC73" s="6">
        <v>35.76</v>
      </c>
      <c r="AD73" s="6">
        <v>3.0905</v>
      </c>
      <c r="AE73" s="6">
        <v>5.9131999999999998</v>
      </c>
    </row>
    <row r="74" spans="1:31">
      <c r="A74" s="7">
        <v>45328</v>
      </c>
      <c r="B74" s="6">
        <v>32.1327</v>
      </c>
      <c r="C74" s="6">
        <v>25.828099999999999</v>
      </c>
      <c r="D74" s="6">
        <v>91.58</v>
      </c>
      <c r="E74" s="6">
        <v>2.5057999999999998</v>
      </c>
      <c r="F74" s="6">
        <v>4.4340999999999999</v>
      </c>
      <c r="G74" s="6">
        <v>59.415799999999997</v>
      </c>
      <c r="H74" s="6">
        <v>-21.3005</v>
      </c>
      <c r="I74" s="6">
        <v>37.130000000000003</v>
      </c>
      <c r="J74" s="6">
        <v>4.4025999999999996</v>
      </c>
      <c r="K74" s="6">
        <v>9.7710000000000008</v>
      </c>
      <c r="L74" s="6">
        <v>35.22</v>
      </c>
      <c r="M74" s="6">
        <v>39.454700000000003</v>
      </c>
      <c r="N74" s="6">
        <v>34.93</v>
      </c>
      <c r="O74" s="6">
        <v>5.1962000000000002</v>
      </c>
      <c r="P74" s="6">
        <v>4.7134999999999998</v>
      </c>
      <c r="Q74" s="6">
        <v>44.243600000000001</v>
      </c>
      <c r="R74" s="6">
        <v>-8.9128000000000007</v>
      </c>
      <c r="S74" s="6">
        <v>52.88</v>
      </c>
      <c r="T74" s="6">
        <v>4.5780000000000003</v>
      </c>
      <c r="U74" s="6">
        <v>7.9443999999999999</v>
      </c>
      <c r="V74" s="6">
        <v>38.476999999999997</v>
      </c>
      <c r="W74" s="6">
        <v>-14.214399999999999</v>
      </c>
      <c r="X74" s="6">
        <v>37.68</v>
      </c>
      <c r="Y74" s="6">
        <v>2.9100999999999999</v>
      </c>
      <c r="Z74" s="6">
        <v>8.17</v>
      </c>
      <c r="AA74" s="6">
        <v>46.302700000000002</v>
      </c>
      <c r="AB74" s="6">
        <v>-4.1176000000000004</v>
      </c>
      <c r="AC74" s="6">
        <v>35.72</v>
      </c>
      <c r="AD74" s="6">
        <v>3.1414</v>
      </c>
      <c r="AE74" s="6">
        <v>6.0339999999999998</v>
      </c>
    </row>
    <row r="75" spans="1:31">
      <c r="A75" s="7">
        <v>45329</v>
      </c>
      <c r="B75" s="6">
        <v>28.734200000000001</v>
      </c>
      <c r="C75" s="6">
        <v>23.294699999999999</v>
      </c>
      <c r="D75" s="6">
        <v>86.71</v>
      </c>
      <c r="E75" s="6">
        <v>2.4129999999999998</v>
      </c>
      <c r="F75" s="6">
        <v>4.2740999999999998</v>
      </c>
      <c r="G75" s="6">
        <v>60.584299999999999</v>
      </c>
      <c r="H75" s="6">
        <v>-21.475300000000001</v>
      </c>
      <c r="I75" s="6">
        <v>38.520000000000003</v>
      </c>
      <c r="J75" s="6">
        <v>4.4370000000000003</v>
      </c>
      <c r="K75" s="6">
        <v>9.8521000000000001</v>
      </c>
      <c r="L75" s="6">
        <v>34.976799999999997</v>
      </c>
      <c r="M75" s="6">
        <v>37.282499999999999</v>
      </c>
      <c r="N75" s="6">
        <v>35.880000000000003</v>
      </c>
      <c r="O75" s="6">
        <v>5.1859999999999999</v>
      </c>
      <c r="P75" s="6">
        <v>4.7004000000000001</v>
      </c>
      <c r="Q75" s="6">
        <v>47.3033</v>
      </c>
      <c r="R75" s="6">
        <v>-9.5881000000000007</v>
      </c>
      <c r="S75" s="6">
        <v>53.74</v>
      </c>
      <c r="T75" s="6">
        <v>4.6138000000000003</v>
      </c>
      <c r="U75" s="6">
        <v>8.0300999999999991</v>
      </c>
      <c r="V75" s="6">
        <v>38.576300000000003</v>
      </c>
      <c r="W75" s="6">
        <v>-15.045400000000001</v>
      </c>
      <c r="X75" s="6">
        <v>37.96</v>
      </c>
      <c r="Y75" s="6">
        <v>2.9106999999999998</v>
      </c>
      <c r="Z75" s="6">
        <v>8.1721000000000004</v>
      </c>
      <c r="AA75" s="6">
        <v>46.302700000000002</v>
      </c>
      <c r="AB75" s="6">
        <v>-5.3353000000000002</v>
      </c>
      <c r="AC75" s="6">
        <v>36.450000000000003</v>
      </c>
      <c r="AD75" s="6">
        <v>3.1414</v>
      </c>
      <c r="AE75" s="6">
        <v>6.0339999999999998</v>
      </c>
    </row>
    <row r="76" spans="1:31">
      <c r="A76" s="7">
        <v>45330</v>
      </c>
      <c r="B76" s="6">
        <v>34.016800000000003</v>
      </c>
      <c r="C76" s="6">
        <v>20.230699999999999</v>
      </c>
      <c r="D76" s="6">
        <v>83.58</v>
      </c>
      <c r="E76" s="6">
        <v>2.4782999999999999</v>
      </c>
      <c r="F76" s="6">
        <v>4.3865999999999996</v>
      </c>
      <c r="G76" s="6">
        <v>56.942799999999998</v>
      </c>
      <c r="H76" s="6">
        <v>-21.9468</v>
      </c>
      <c r="I76" s="6">
        <v>38.840000000000003</v>
      </c>
      <c r="J76" s="6">
        <v>4.3661000000000003</v>
      </c>
      <c r="K76" s="6">
        <v>9.6846999999999994</v>
      </c>
      <c r="L76" s="6">
        <v>36.163499999999999</v>
      </c>
      <c r="M76" s="6">
        <v>34.922600000000003</v>
      </c>
      <c r="N76" s="6">
        <v>35.78</v>
      </c>
      <c r="O76" s="6">
        <v>5.2115</v>
      </c>
      <c r="P76" s="6">
        <v>4.7332000000000001</v>
      </c>
      <c r="Q76" s="6">
        <v>52.6143</v>
      </c>
      <c r="R76" s="6">
        <v>-10.336399999999999</v>
      </c>
      <c r="S76" s="6">
        <v>54.32</v>
      </c>
      <c r="T76" s="6">
        <v>4.6818</v>
      </c>
      <c r="U76" s="6">
        <v>8.1927000000000003</v>
      </c>
      <c r="V76" s="6">
        <v>41.035600000000002</v>
      </c>
      <c r="W76" s="6">
        <v>-16.030999999999999</v>
      </c>
      <c r="X76" s="6">
        <v>37.97</v>
      </c>
      <c r="Y76" s="6">
        <v>2.9243999999999999</v>
      </c>
      <c r="Z76" s="6">
        <v>8.2238000000000007</v>
      </c>
      <c r="AA76" s="6">
        <v>50.356299999999997</v>
      </c>
      <c r="AB76" s="6">
        <v>-6.8064</v>
      </c>
      <c r="AC76" s="6">
        <v>36.450000000000003</v>
      </c>
      <c r="AD76" s="6">
        <v>3.1777000000000002</v>
      </c>
      <c r="AE76" s="6">
        <v>6.1200999999999999</v>
      </c>
    </row>
    <row r="77" spans="1:31">
      <c r="A77" s="7">
        <v>45331</v>
      </c>
      <c r="B77" s="6">
        <v>31.125499999999999</v>
      </c>
      <c r="C77" s="6">
        <v>19.256599999999999</v>
      </c>
      <c r="D77" s="6">
        <v>85.78</v>
      </c>
      <c r="E77" s="6">
        <v>2.2904</v>
      </c>
      <c r="F77" s="6">
        <v>4.2557</v>
      </c>
      <c r="G77" s="6">
        <v>56.2804</v>
      </c>
      <c r="H77" s="6">
        <v>-21.6751</v>
      </c>
      <c r="I77" s="6">
        <v>38.18</v>
      </c>
      <c r="J77" s="6">
        <v>4.3532999999999999</v>
      </c>
      <c r="K77" s="6">
        <v>9.6542999999999992</v>
      </c>
      <c r="L77" s="6">
        <v>33.4544</v>
      </c>
      <c r="M77" s="6">
        <v>33.1447</v>
      </c>
      <c r="N77" s="6">
        <v>36.03</v>
      </c>
      <c r="O77" s="6">
        <v>5.1063999999999998</v>
      </c>
      <c r="P77" s="6">
        <v>4.5979000000000001</v>
      </c>
      <c r="Q77" s="6">
        <v>48.899099999999997</v>
      </c>
      <c r="R77" s="6">
        <v>-10.558199999999999</v>
      </c>
      <c r="S77" s="6">
        <v>55.42</v>
      </c>
      <c r="T77" s="6">
        <v>4.6341999999999999</v>
      </c>
      <c r="U77" s="6">
        <v>8.0789000000000009</v>
      </c>
      <c r="V77" s="6">
        <v>38.804699999999997</v>
      </c>
      <c r="W77" s="6">
        <v>-16.417100000000001</v>
      </c>
      <c r="X77" s="6">
        <v>38.21</v>
      </c>
      <c r="Y77" s="6">
        <v>2.9060999999999999</v>
      </c>
      <c r="Z77" s="6">
        <v>8.1548999999999996</v>
      </c>
      <c r="AA77" s="6">
        <v>49.811199999999999</v>
      </c>
      <c r="AB77" s="6">
        <v>-7.0800999999999998</v>
      </c>
      <c r="AC77" s="6">
        <v>36.97</v>
      </c>
      <c r="AD77" s="6">
        <v>3.1728000000000001</v>
      </c>
      <c r="AE77" s="6">
        <v>6.1085000000000003</v>
      </c>
    </row>
    <row r="78" spans="1:31">
      <c r="A78" s="7">
        <v>45334</v>
      </c>
      <c r="B78" s="6">
        <v>32.807200000000002</v>
      </c>
      <c r="C78" s="6">
        <v>15.6708</v>
      </c>
      <c r="D78" s="6">
        <v>83.22</v>
      </c>
      <c r="E78" s="6">
        <v>2.3102</v>
      </c>
      <c r="F78" s="6">
        <v>4.2915000000000001</v>
      </c>
      <c r="G78" s="6">
        <v>54.187399999999997</v>
      </c>
      <c r="H78" s="6">
        <v>-21.479800000000001</v>
      </c>
      <c r="I78" s="6">
        <v>38.06</v>
      </c>
      <c r="J78" s="6">
        <v>4.3135000000000003</v>
      </c>
      <c r="K78" s="6">
        <v>9.5603999999999996</v>
      </c>
      <c r="L78" s="6">
        <v>36.960099999999997</v>
      </c>
      <c r="M78" s="6">
        <v>31.275300000000001</v>
      </c>
      <c r="N78" s="6">
        <v>35</v>
      </c>
      <c r="O78" s="6">
        <v>5.1788999999999996</v>
      </c>
      <c r="P78" s="6">
        <v>4.6912000000000003</v>
      </c>
      <c r="Q78" s="6">
        <v>57.150799999999997</v>
      </c>
      <c r="R78" s="6">
        <v>-11.5412</v>
      </c>
      <c r="S78" s="6">
        <v>54.65</v>
      </c>
      <c r="T78" s="6">
        <v>4.7548000000000004</v>
      </c>
      <c r="U78" s="6">
        <v>8.3672000000000004</v>
      </c>
      <c r="V78" s="6">
        <v>46.7881</v>
      </c>
      <c r="W78" s="6">
        <v>-17.589300000000001</v>
      </c>
      <c r="X78" s="6">
        <v>37.89</v>
      </c>
      <c r="Y78" s="6">
        <v>2.9531999999999998</v>
      </c>
      <c r="Z78" s="6">
        <v>8.3314000000000004</v>
      </c>
      <c r="AA78" s="6">
        <v>57.878599999999999</v>
      </c>
      <c r="AB78" s="6">
        <v>-8.6432000000000002</v>
      </c>
      <c r="AC78" s="6">
        <v>36.9</v>
      </c>
      <c r="AD78" s="6">
        <v>3.2530000000000001</v>
      </c>
      <c r="AE78" s="6">
        <v>6.2988999999999997</v>
      </c>
    </row>
    <row r="79" spans="1:31">
      <c r="A79" s="7">
        <v>45335</v>
      </c>
      <c r="B79" s="6">
        <v>30.6754</v>
      </c>
      <c r="C79" s="6">
        <v>13.439</v>
      </c>
      <c r="D79" s="6">
        <v>83.92</v>
      </c>
      <c r="E79" s="6">
        <v>2.2578</v>
      </c>
      <c r="F79" s="6">
        <v>4.1969000000000003</v>
      </c>
      <c r="G79" s="6">
        <v>47.866399999999999</v>
      </c>
      <c r="H79" s="6">
        <v>-21.792200000000001</v>
      </c>
      <c r="I79" s="6">
        <v>37.69</v>
      </c>
      <c r="J79" s="6">
        <v>4.1825999999999999</v>
      </c>
      <c r="K79" s="6">
        <v>9.2509999999999994</v>
      </c>
      <c r="L79" s="6">
        <v>36.293100000000003</v>
      </c>
      <c r="M79" s="6">
        <v>30.535900000000002</v>
      </c>
      <c r="N79" s="6">
        <v>35.71</v>
      </c>
      <c r="O79" s="6">
        <v>5.1554000000000002</v>
      </c>
      <c r="P79" s="6">
        <v>4.6609999999999996</v>
      </c>
      <c r="Q79" s="6">
        <v>54.6646</v>
      </c>
      <c r="R79" s="6">
        <v>-11.987299999999999</v>
      </c>
      <c r="S79" s="6">
        <v>56.6</v>
      </c>
      <c r="T79" s="6">
        <v>4.7232000000000003</v>
      </c>
      <c r="U79" s="6">
        <v>8.2918000000000003</v>
      </c>
      <c r="V79" s="6">
        <v>42.625300000000003</v>
      </c>
      <c r="W79" s="6">
        <v>-18.215399999999999</v>
      </c>
      <c r="X79" s="6">
        <v>38.71</v>
      </c>
      <c r="Y79" s="6">
        <v>2.9203999999999999</v>
      </c>
      <c r="Z79" s="6">
        <v>8.2087000000000003</v>
      </c>
      <c r="AA79" s="6">
        <v>52.648099999999999</v>
      </c>
      <c r="AB79" s="6">
        <v>-9.4237000000000002</v>
      </c>
      <c r="AC79" s="6">
        <v>38.049999999999997</v>
      </c>
      <c r="AD79" s="6">
        <v>3.2069999999999999</v>
      </c>
      <c r="AE79" s="6">
        <v>6.1897000000000002</v>
      </c>
    </row>
    <row r="80" spans="1:31">
      <c r="A80" s="7">
        <v>45336</v>
      </c>
      <c r="B80" s="6">
        <v>28.883600000000001</v>
      </c>
      <c r="C80" s="6">
        <v>11.311400000000001</v>
      </c>
      <c r="D80" s="6">
        <v>82.07</v>
      </c>
      <c r="E80" s="6">
        <v>2.2113999999999998</v>
      </c>
      <c r="F80" s="6">
        <v>4.1130000000000004</v>
      </c>
      <c r="G80" s="6">
        <v>50.2241</v>
      </c>
      <c r="H80" s="6">
        <v>-22.029800000000002</v>
      </c>
      <c r="I80" s="6">
        <v>36.47</v>
      </c>
      <c r="J80" s="6">
        <v>4.2320000000000002</v>
      </c>
      <c r="K80" s="6">
        <v>9.3675999999999995</v>
      </c>
      <c r="L80" s="6">
        <v>39.754800000000003</v>
      </c>
      <c r="M80" s="6">
        <v>30.159600000000001</v>
      </c>
      <c r="N80" s="6">
        <v>35.479999999999997</v>
      </c>
      <c r="O80" s="6">
        <v>5.2248000000000001</v>
      </c>
      <c r="P80" s="6">
        <v>4.7503000000000002</v>
      </c>
      <c r="Q80" s="6">
        <v>55.442300000000003</v>
      </c>
      <c r="R80" s="6">
        <v>-12.498699999999999</v>
      </c>
      <c r="S80" s="6">
        <v>56.09</v>
      </c>
      <c r="T80" s="6">
        <v>4.7350000000000003</v>
      </c>
      <c r="U80" s="6">
        <v>8.3199000000000005</v>
      </c>
      <c r="V80" s="6">
        <v>41.9206</v>
      </c>
      <c r="W80" s="6">
        <v>-18.879100000000001</v>
      </c>
      <c r="X80" s="6">
        <v>38.14</v>
      </c>
      <c r="Y80" s="6">
        <v>2.9146999999999998</v>
      </c>
      <c r="Z80" s="6">
        <v>8.1872000000000007</v>
      </c>
      <c r="AA80" s="6">
        <v>53.672800000000002</v>
      </c>
      <c r="AB80" s="6">
        <v>-10.2325</v>
      </c>
      <c r="AC80" s="6">
        <v>37.39</v>
      </c>
      <c r="AD80" s="6">
        <v>3.2174</v>
      </c>
      <c r="AE80" s="6">
        <v>6.2145000000000001</v>
      </c>
    </row>
    <row r="81" spans="1:31">
      <c r="A81" s="7">
        <v>45337</v>
      </c>
      <c r="B81" s="6">
        <v>28.883600000000001</v>
      </c>
      <c r="C81" s="6">
        <v>8.5165000000000006</v>
      </c>
      <c r="D81" s="6">
        <v>80.430000000000007</v>
      </c>
      <c r="E81" s="6">
        <v>2.2113999999999998</v>
      </c>
      <c r="F81" s="6">
        <v>4.1130000000000004</v>
      </c>
      <c r="G81" s="6">
        <v>59.136600000000001</v>
      </c>
      <c r="H81" s="6">
        <v>-21.930599999999998</v>
      </c>
      <c r="I81" s="6">
        <v>36.93</v>
      </c>
      <c r="J81" s="6">
        <v>4.4531000000000001</v>
      </c>
      <c r="K81" s="6">
        <v>9.8902000000000001</v>
      </c>
      <c r="L81" s="6">
        <v>37.314399999999999</v>
      </c>
      <c r="M81" s="6">
        <v>28.714200000000002</v>
      </c>
      <c r="N81" s="6">
        <v>36.159999999999997</v>
      </c>
      <c r="O81" s="6">
        <v>5.1471999999999998</v>
      </c>
      <c r="P81" s="6">
        <v>4.6505000000000001</v>
      </c>
      <c r="Q81" s="6">
        <v>64.707400000000007</v>
      </c>
      <c r="R81" s="6">
        <v>-13.0242</v>
      </c>
      <c r="S81" s="6">
        <v>56.28</v>
      </c>
      <c r="T81" s="6">
        <v>4.9019000000000004</v>
      </c>
      <c r="U81" s="6">
        <v>8.7189999999999994</v>
      </c>
      <c r="V81" s="6">
        <v>54.608199999999997</v>
      </c>
      <c r="W81" s="6">
        <v>-19.628699999999998</v>
      </c>
      <c r="X81" s="6">
        <v>38.04</v>
      </c>
      <c r="Y81" s="6">
        <v>3.0049000000000001</v>
      </c>
      <c r="Z81" s="6">
        <v>8.5251000000000001</v>
      </c>
      <c r="AA81" s="6">
        <v>63.079799999999999</v>
      </c>
      <c r="AB81" s="6">
        <v>-11.336</v>
      </c>
      <c r="AC81" s="6">
        <v>37.54</v>
      </c>
      <c r="AD81" s="6">
        <v>3.3317999999999999</v>
      </c>
      <c r="AE81" s="6">
        <v>6.4859999999999998</v>
      </c>
    </row>
    <row r="82" spans="1:31">
      <c r="A82" s="7">
        <v>45338</v>
      </c>
      <c r="B82" s="6">
        <v>27.2302</v>
      </c>
      <c r="C82" s="6">
        <v>7.3876999999999997</v>
      </c>
      <c r="D82" s="6">
        <v>80.430000000000007</v>
      </c>
      <c r="E82" s="6">
        <v>2.1698</v>
      </c>
      <c r="F82" s="6">
        <v>4.0377999999999998</v>
      </c>
      <c r="G82" s="6">
        <v>61.514200000000002</v>
      </c>
      <c r="H82" s="6">
        <v>-21.447700000000001</v>
      </c>
      <c r="I82" s="6">
        <v>38.99</v>
      </c>
      <c r="J82" s="6">
        <v>4.5239000000000003</v>
      </c>
      <c r="K82" s="6">
        <v>10.057600000000001</v>
      </c>
      <c r="L82" s="6">
        <v>36.029400000000003</v>
      </c>
      <c r="M82" s="6">
        <v>27.293800000000001</v>
      </c>
      <c r="N82" s="6">
        <v>35.4</v>
      </c>
      <c r="O82" s="6">
        <v>5.1052999999999997</v>
      </c>
      <c r="P82" s="6">
        <v>4.5965999999999996</v>
      </c>
      <c r="Q82" s="6">
        <v>65.703000000000003</v>
      </c>
      <c r="R82" s="6">
        <v>-12.7904</v>
      </c>
      <c r="S82" s="6">
        <v>58.98</v>
      </c>
      <c r="T82" s="6">
        <v>4.9234999999999998</v>
      </c>
      <c r="U82" s="6">
        <v>8.7707999999999995</v>
      </c>
      <c r="V82" s="6">
        <v>51.374899999999997</v>
      </c>
      <c r="W82" s="6">
        <v>-19.686699999999998</v>
      </c>
      <c r="X82" s="6">
        <v>39.61</v>
      </c>
      <c r="Y82" s="6">
        <v>2.9807999999999999</v>
      </c>
      <c r="Z82" s="6">
        <v>8.4346999999999994</v>
      </c>
      <c r="AA82" s="6">
        <v>64.725999999999999</v>
      </c>
      <c r="AB82" s="6">
        <v>-11.1364</v>
      </c>
      <c r="AC82" s="6">
        <v>39.18</v>
      </c>
      <c r="AD82" s="6">
        <v>3.3561999999999999</v>
      </c>
      <c r="AE82" s="6">
        <v>6.5438999999999998</v>
      </c>
    </row>
    <row r="83" spans="1:31">
      <c r="A83" s="7">
        <v>45341</v>
      </c>
      <c r="B83" s="6">
        <v>27.2302</v>
      </c>
      <c r="C83" s="6">
        <v>7.3876999999999997</v>
      </c>
      <c r="D83" s="6">
        <v>80.430000000000007</v>
      </c>
      <c r="E83" s="6">
        <v>2.1698</v>
      </c>
      <c r="F83" s="6">
        <v>4.0377999999999998</v>
      </c>
      <c r="G83" s="6">
        <v>61.514200000000002</v>
      </c>
      <c r="H83" s="6">
        <v>-21.447700000000001</v>
      </c>
      <c r="I83" s="6">
        <v>38.99</v>
      </c>
      <c r="J83" s="6">
        <v>4.5239000000000003</v>
      </c>
      <c r="K83" s="6">
        <v>10.057600000000001</v>
      </c>
      <c r="L83" s="6">
        <v>36.029400000000003</v>
      </c>
      <c r="M83" s="6">
        <v>27.293800000000001</v>
      </c>
      <c r="N83" s="6">
        <v>35.4</v>
      </c>
      <c r="O83" s="6">
        <v>5.1052999999999997</v>
      </c>
      <c r="P83" s="6">
        <v>4.5965999999999996</v>
      </c>
      <c r="Q83" s="6">
        <v>65.703000000000003</v>
      </c>
      <c r="R83" s="6">
        <v>-12.7904</v>
      </c>
      <c r="S83" s="6">
        <v>58.98</v>
      </c>
      <c r="T83" s="6">
        <v>4.9234999999999998</v>
      </c>
      <c r="U83" s="6">
        <v>8.7707999999999995</v>
      </c>
      <c r="V83" s="6">
        <v>51.374899999999997</v>
      </c>
      <c r="W83" s="6">
        <v>-19.686699999999998</v>
      </c>
      <c r="X83" s="6">
        <v>39.61</v>
      </c>
      <c r="Y83" s="6">
        <v>2.9807999999999999</v>
      </c>
      <c r="Z83" s="6">
        <v>8.4346999999999994</v>
      </c>
      <c r="AA83" s="6">
        <v>64.725999999999999</v>
      </c>
      <c r="AB83" s="6">
        <v>-11.1364</v>
      </c>
      <c r="AC83" s="6">
        <v>39.18</v>
      </c>
      <c r="AD83" s="6">
        <v>3.3561999999999999</v>
      </c>
      <c r="AE83" s="6">
        <v>6.5438999999999998</v>
      </c>
    </row>
    <row r="84" spans="1:31">
      <c r="A84" s="7">
        <v>45342</v>
      </c>
      <c r="B84" s="6">
        <v>24.488199999999999</v>
      </c>
      <c r="C84" s="6">
        <v>2.7829999999999999</v>
      </c>
      <c r="D84" s="6">
        <v>78.959999999999994</v>
      </c>
      <c r="E84" s="6">
        <v>2.0941999999999998</v>
      </c>
      <c r="F84" s="6">
        <v>3.9013</v>
      </c>
      <c r="G84" s="6">
        <v>57.374400000000001</v>
      </c>
      <c r="H84" s="6">
        <v>-20.468499999999999</v>
      </c>
      <c r="I84" s="6">
        <v>39.65</v>
      </c>
      <c r="J84" s="6">
        <v>4.4423000000000004</v>
      </c>
      <c r="K84" s="6">
        <v>9.8648000000000007</v>
      </c>
      <c r="L84" s="6">
        <v>32.688299999999998</v>
      </c>
      <c r="M84" s="6">
        <v>25.598400000000002</v>
      </c>
      <c r="N84" s="6">
        <v>34.99</v>
      </c>
      <c r="O84" s="6">
        <v>4.99</v>
      </c>
      <c r="P84" s="6">
        <v>4.4481999999999999</v>
      </c>
      <c r="Q84" s="6">
        <v>62.502200000000002</v>
      </c>
      <c r="R84" s="6">
        <v>-13.631600000000001</v>
      </c>
      <c r="S84" s="6">
        <v>59.33</v>
      </c>
      <c r="T84" s="6">
        <v>4.8869999999999996</v>
      </c>
      <c r="U84" s="6">
        <v>8.6835000000000004</v>
      </c>
      <c r="V84" s="6">
        <v>46.955199999999998</v>
      </c>
      <c r="W84" s="6">
        <v>-20.6541</v>
      </c>
      <c r="X84" s="6">
        <v>39.19</v>
      </c>
      <c r="Y84" s="6">
        <v>2.9451000000000001</v>
      </c>
      <c r="Z84" s="6">
        <v>8.3011999999999997</v>
      </c>
      <c r="AA84" s="6">
        <v>58.833799999999997</v>
      </c>
      <c r="AB84" s="6">
        <v>-12.622199999999999</v>
      </c>
      <c r="AC84" s="6">
        <v>39.53</v>
      </c>
      <c r="AD84" s="6">
        <v>3.3052999999999999</v>
      </c>
      <c r="AE84" s="6">
        <v>6.4230999999999998</v>
      </c>
    </row>
    <row r="85" spans="1:31">
      <c r="A85" s="7">
        <v>45343</v>
      </c>
      <c r="B85" s="6">
        <v>33.029200000000003</v>
      </c>
      <c r="C85" s="6">
        <v>0.87350000000000005</v>
      </c>
      <c r="D85" s="6">
        <v>76.290000000000006</v>
      </c>
      <c r="E85" s="6">
        <v>2.1831</v>
      </c>
      <c r="F85" s="6">
        <v>4.0618999999999996</v>
      </c>
      <c r="G85" s="6">
        <v>57.048000000000002</v>
      </c>
      <c r="H85" s="6">
        <v>-19.990500000000001</v>
      </c>
      <c r="I85" s="6">
        <v>38.89</v>
      </c>
      <c r="J85" s="6">
        <v>4.4359000000000002</v>
      </c>
      <c r="K85" s="6">
        <v>9.8496000000000006</v>
      </c>
      <c r="L85" s="6">
        <v>40.427599999999998</v>
      </c>
      <c r="M85" s="6">
        <v>24.875499999999999</v>
      </c>
      <c r="N85" s="6">
        <v>33.86</v>
      </c>
      <c r="O85" s="6">
        <v>5.1401000000000003</v>
      </c>
      <c r="P85" s="6">
        <v>4.6413000000000002</v>
      </c>
      <c r="Q85" s="6">
        <v>67.700699999999998</v>
      </c>
      <c r="R85" s="6">
        <v>-13.927300000000001</v>
      </c>
      <c r="S85" s="6">
        <v>58.74</v>
      </c>
      <c r="T85" s="6">
        <v>5.0091000000000001</v>
      </c>
      <c r="U85" s="6">
        <v>8.9511000000000003</v>
      </c>
      <c r="V85" s="6">
        <v>53.243400000000001</v>
      </c>
      <c r="W85" s="6">
        <v>-20.928000000000001</v>
      </c>
      <c r="X85" s="6">
        <v>38.57</v>
      </c>
      <c r="Y85" s="6">
        <v>2.9969000000000001</v>
      </c>
      <c r="Z85" s="6">
        <v>8.4948999999999995</v>
      </c>
      <c r="AA85" s="6">
        <v>62.371099999999998</v>
      </c>
      <c r="AB85" s="6">
        <v>-13.0473</v>
      </c>
      <c r="AC85" s="6">
        <v>38.799999999999997</v>
      </c>
      <c r="AD85" s="6">
        <v>3.3542000000000001</v>
      </c>
      <c r="AE85" s="6">
        <v>6.5389999999999997</v>
      </c>
    </row>
    <row r="86" spans="1:31">
      <c r="A86" s="7">
        <v>45344</v>
      </c>
      <c r="B86" s="6">
        <v>36.942999999999998</v>
      </c>
      <c r="C86" s="6">
        <v>-1.6238999999999999</v>
      </c>
      <c r="D86" s="6">
        <v>79.430000000000007</v>
      </c>
      <c r="E86" s="6">
        <v>2.2284000000000002</v>
      </c>
      <c r="F86" s="6">
        <v>4.1436999999999999</v>
      </c>
      <c r="G86" s="6">
        <v>56.700600000000001</v>
      </c>
      <c r="H86" s="6">
        <v>-19.340900000000001</v>
      </c>
      <c r="I86" s="6">
        <v>38.83</v>
      </c>
      <c r="J86" s="6">
        <v>4.4295</v>
      </c>
      <c r="K86" s="6">
        <v>9.8344000000000005</v>
      </c>
      <c r="L86" s="6">
        <v>42.038699999999999</v>
      </c>
      <c r="M86" s="6">
        <v>24.681100000000001</v>
      </c>
      <c r="N86" s="6">
        <v>35.33</v>
      </c>
      <c r="O86" s="6">
        <v>5.1738</v>
      </c>
      <c r="P86" s="6">
        <v>4.6845999999999997</v>
      </c>
      <c r="Q86" s="6">
        <v>68.069400000000002</v>
      </c>
      <c r="R86" s="6">
        <v>-14.64</v>
      </c>
      <c r="S86" s="6">
        <v>60.55</v>
      </c>
      <c r="T86" s="6">
        <v>5.0178000000000003</v>
      </c>
      <c r="U86" s="6">
        <v>8.9718</v>
      </c>
      <c r="V86" s="6">
        <v>55.212800000000001</v>
      </c>
      <c r="W86" s="6">
        <v>-21.497599999999998</v>
      </c>
      <c r="X86" s="6">
        <v>39.47</v>
      </c>
      <c r="Y86" s="6">
        <v>3.0146999999999999</v>
      </c>
      <c r="Z86" s="6">
        <v>8.5617000000000001</v>
      </c>
      <c r="AA86" s="6">
        <v>69.733400000000003</v>
      </c>
      <c r="AB86" s="6">
        <v>-13.8203</v>
      </c>
      <c r="AC86" s="6">
        <v>39.5</v>
      </c>
      <c r="AD86" s="6">
        <v>3.4683999999999999</v>
      </c>
      <c r="AE86" s="6">
        <v>6.8436000000000003</v>
      </c>
    </row>
    <row r="87" spans="1:31">
      <c r="A87" s="7">
        <v>45345</v>
      </c>
      <c r="B87" s="6">
        <v>36.356699999999996</v>
      </c>
      <c r="C87" s="6">
        <v>-2.7403</v>
      </c>
      <c r="D87" s="6">
        <v>81.03</v>
      </c>
      <c r="E87" s="6">
        <v>2.2168000000000001</v>
      </c>
      <c r="F87" s="6">
        <v>4.1227</v>
      </c>
      <c r="G87" s="6">
        <v>51.316200000000002</v>
      </c>
      <c r="H87" s="6">
        <v>-19.239599999999999</v>
      </c>
      <c r="I87" s="6">
        <v>38.770000000000003</v>
      </c>
      <c r="J87" s="6">
        <v>4.3263999999999996</v>
      </c>
      <c r="K87" s="6">
        <v>9.5908999999999995</v>
      </c>
      <c r="L87" s="6">
        <v>42.994700000000002</v>
      </c>
      <c r="M87" s="6">
        <v>23.336600000000001</v>
      </c>
      <c r="N87" s="6">
        <v>35.659999999999997</v>
      </c>
      <c r="O87" s="6">
        <v>5.1932</v>
      </c>
      <c r="P87" s="6">
        <v>4.7096</v>
      </c>
      <c r="Q87" s="6">
        <v>68.153300000000002</v>
      </c>
      <c r="R87" s="6">
        <v>-14.348100000000001</v>
      </c>
      <c r="S87" s="6">
        <v>60.69</v>
      </c>
      <c r="T87" s="6">
        <v>5.0195999999999996</v>
      </c>
      <c r="U87" s="6">
        <v>8.9762000000000004</v>
      </c>
      <c r="V87" s="6">
        <v>52.232100000000003</v>
      </c>
      <c r="W87" s="6">
        <v>-21.569099999999999</v>
      </c>
      <c r="X87" s="6">
        <v>39.78</v>
      </c>
      <c r="Y87" s="6">
        <v>2.9670999999999998</v>
      </c>
      <c r="Z87" s="6">
        <v>8.4777000000000005</v>
      </c>
      <c r="AA87" s="6">
        <v>70.008200000000002</v>
      </c>
      <c r="AB87" s="6">
        <v>-13.4849</v>
      </c>
      <c r="AC87" s="6">
        <v>41.34</v>
      </c>
      <c r="AD87" s="6">
        <v>3.4740000000000002</v>
      </c>
      <c r="AE87" s="6">
        <v>6.8567999999999998</v>
      </c>
    </row>
    <row r="88" spans="1:31">
      <c r="A88" s="7">
        <v>45348</v>
      </c>
      <c r="B88" s="6">
        <v>41.1188</v>
      </c>
      <c r="C88" s="6">
        <v>-5.0735999999999999</v>
      </c>
      <c r="D88" s="6">
        <v>80.62</v>
      </c>
      <c r="E88" s="6">
        <v>2.2717000000000001</v>
      </c>
      <c r="F88" s="6">
        <v>4.2218999999999998</v>
      </c>
      <c r="G88" s="6">
        <v>52.232100000000003</v>
      </c>
      <c r="H88" s="6">
        <v>-18.487300000000001</v>
      </c>
      <c r="I88" s="6">
        <v>37.81</v>
      </c>
      <c r="J88" s="6">
        <v>4.3456999999999999</v>
      </c>
      <c r="K88" s="6">
        <v>9.6364999999999998</v>
      </c>
      <c r="L88" s="6">
        <v>44.950200000000002</v>
      </c>
      <c r="M88" s="6">
        <v>22.804200000000002</v>
      </c>
      <c r="N88" s="6">
        <v>35.85</v>
      </c>
      <c r="O88" s="6">
        <v>5.2320000000000002</v>
      </c>
      <c r="P88" s="6">
        <v>4.7595000000000001</v>
      </c>
      <c r="Q88" s="6">
        <v>69.669499999999999</v>
      </c>
      <c r="R88" s="6">
        <v>-14.7011</v>
      </c>
      <c r="S88" s="6">
        <v>60.72</v>
      </c>
      <c r="T88" s="6">
        <v>5.0525000000000002</v>
      </c>
      <c r="U88" s="6">
        <v>9.0546000000000006</v>
      </c>
      <c r="V88" s="6">
        <v>54.5364</v>
      </c>
      <c r="W88" s="6">
        <v>-21.919499999999999</v>
      </c>
      <c r="X88" s="6">
        <v>39.39</v>
      </c>
      <c r="Y88" s="6">
        <v>2.9864000000000002</v>
      </c>
      <c r="Z88" s="6">
        <v>8.5509000000000004</v>
      </c>
      <c r="AA88" s="6">
        <v>70.153999999999996</v>
      </c>
      <c r="AB88" s="6">
        <v>-13.9361</v>
      </c>
      <c r="AC88" s="6">
        <v>41.42</v>
      </c>
      <c r="AD88" s="6">
        <v>3.4767999999999999</v>
      </c>
      <c r="AE88" s="6">
        <v>6.8634000000000004</v>
      </c>
    </row>
    <row r="89" spans="1:31">
      <c r="A89" s="7">
        <v>45349</v>
      </c>
      <c r="B89" s="6">
        <v>41.9863</v>
      </c>
      <c r="C89" s="6">
        <v>-6.0387000000000004</v>
      </c>
      <c r="D89" s="6">
        <v>82.56</v>
      </c>
      <c r="E89" s="6">
        <v>2.2818999999999998</v>
      </c>
      <c r="F89" s="6">
        <v>4.2403000000000004</v>
      </c>
      <c r="G89" s="6">
        <v>55.254199999999997</v>
      </c>
      <c r="H89" s="6">
        <v>-18.2074</v>
      </c>
      <c r="I89" s="6">
        <v>37.99</v>
      </c>
      <c r="J89" s="6">
        <v>4.4100999999999999</v>
      </c>
      <c r="K89" s="6">
        <v>9.7887000000000004</v>
      </c>
      <c r="L89" s="6">
        <v>42.278500000000001</v>
      </c>
      <c r="M89" s="6">
        <v>23.314900000000002</v>
      </c>
      <c r="N89" s="6">
        <v>36.229999999999997</v>
      </c>
      <c r="O89" s="6">
        <v>5.1656000000000004</v>
      </c>
      <c r="P89" s="6">
        <v>4.6741000000000001</v>
      </c>
      <c r="Q89" s="6">
        <v>72.222399999999993</v>
      </c>
      <c r="R89" s="6">
        <v>-14.911799999999999</v>
      </c>
      <c r="S89" s="6">
        <v>61.25</v>
      </c>
      <c r="T89" s="6">
        <v>5.1132999999999997</v>
      </c>
      <c r="U89" s="6">
        <v>9.1950000000000003</v>
      </c>
      <c r="V89" s="6">
        <v>56.718800000000002</v>
      </c>
      <c r="W89" s="6">
        <v>-22.101800000000001</v>
      </c>
      <c r="X89" s="6">
        <v>39.729999999999997</v>
      </c>
      <c r="Y89" s="6">
        <v>3.0051999999999999</v>
      </c>
      <c r="Z89" s="6">
        <v>8.6219000000000001</v>
      </c>
      <c r="AA89" s="6">
        <v>74.722399999999993</v>
      </c>
      <c r="AB89" s="6">
        <v>-14.168799999999999</v>
      </c>
      <c r="AC89" s="6">
        <v>41.46</v>
      </c>
      <c r="AD89" s="6">
        <v>3.5724999999999998</v>
      </c>
      <c r="AE89" s="6">
        <v>7.0918999999999999</v>
      </c>
    </row>
    <row r="90" spans="1:31">
      <c r="A90" s="7">
        <v>45350</v>
      </c>
      <c r="B90" s="6">
        <v>40.939799999999998</v>
      </c>
      <c r="C90" s="6">
        <v>-7.718</v>
      </c>
      <c r="D90" s="6">
        <v>82.92</v>
      </c>
      <c r="E90" s="6">
        <v>2.2654999999999998</v>
      </c>
      <c r="F90" s="6">
        <v>4.2107000000000001</v>
      </c>
      <c r="G90" s="6">
        <v>54.6952</v>
      </c>
      <c r="H90" s="6">
        <v>-17.8095</v>
      </c>
      <c r="I90" s="6">
        <v>38.590000000000003</v>
      </c>
      <c r="J90" s="6">
        <v>4.4005000000000001</v>
      </c>
      <c r="K90" s="6">
        <v>9.7659000000000002</v>
      </c>
      <c r="L90" s="6">
        <v>45.192900000000002</v>
      </c>
      <c r="M90" s="6">
        <v>22.962900000000001</v>
      </c>
      <c r="N90" s="6">
        <v>35.58</v>
      </c>
      <c r="O90" s="6">
        <v>5.2206999999999999</v>
      </c>
      <c r="P90" s="6">
        <v>4.7450999999999999</v>
      </c>
      <c r="Q90" s="6">
        <v>73.487300000000005</v>
      </c>
      <c r="R90" s="6">
        <v>-15.1074</v>
      </c>
      <c r="S90" s="6">
        <v>62.2</v>
      </c>
      <c r="T90" s="6">
        <v>5.1444000000000001</v>
      </c>
      <c r="U90" s="6">
        <v>9.2690000000000001</v>
      </c>
      <c r="V90" s="6">
        <v>50.3322</v>
      </c>
      <c r="W90" s="6">
        <v>-22.5444</v>
      </c>
      <c r="X90" s="6">
        <v>40.06</v>
      </c>
      <c r="Y90" s="6">
        <v>2.9590999999999998</v>
      </c>
      <c r="Z90" s="6">
        <v>8.4475999999999996</v>
      </c>
      <c r="AA90" s="6">
        <v>75.568700000000007</v>
      </c>
      <c r="AB90" s="6">
        <v>-14.392200000000001</v>
      </c>
      <c r="AC90" s="6">
        <v>42.84</v>
      </c>
      <c r="AD90" s="6">
        <v>3.5926999999999998</v>
      </c>
      <c r="AE90" s="6">
        <v>7.1398999999999999</v>
      </c>
    </row>
    <row r="91" spans="1:31">
      <c r="A91" s="7">
        <v>45351</v>
      </c>
      <c r="B91" s="6">
        <v>49.132199999999997</v>
      </c>
      <c r="C91" s="6">
        <v>-10.0603</v>
      </c>
      <c r="D91" s="6">
        <v>82.34</v>
      </c>
      <c r="E91" s="6">
        <v>2.3639999999999999</v>
      </c>
      <c r="F91" s="6">
        <v>4.3886000000000003</v>
      </c>
      <c r="G91" s="6">
        <v>53.976500000000001</v>
      </c>
      <c r="H91" s="6">
        <v>-17.7484</v>
      </c>
      <c r="I91" s="6">
        <v>38.5</v>
      </c>
      <c r="J91" s="6">
        <v>4.3887</v>
      </c>
      <c r="K91" s="6">
        <v>9.7379999999999995</v>
      </c>
      <c r="L91" s="6">
        <v>45.357999999999997</v>
      </c>
      <c r="M91" s="6">
        <v>22.919699999999999</v>
      </c>
      <c r="N91" s="6">
        <v>36.119999999999997</v>
      </c>
      <c r="O91" s="6">
        <v>5.2237999999999998</v>
      </c>
      <c r="P91" s="6">
        <v>4.7489999999999997</v>
      </c>
      <c r="Q91" s="6">
        <v>74.607900000000001</v>
      </c>
      <c r="R91" s="6">
        <v>-15.3546</v>
      </c>
      <c r="S91" s="6">
        <v>62.7</v>
      </c>
      <c r="T91" s="6">
        <v>5.1722999999999999</v>
      </c>
      <c r="U91" s="6">
        <v>9.3354999999999997</v>
      </c>
      <c r="V91" s="6">
        <v>53.270400000000002</v>
      </c>
      <c r="W91" s="6">
        <v>-23.050599999999999</v>
      </c>
      <c r="X91" s="6">
        <v>39.25</v>
      </c>
      <c r="Y91" s="6">
        <v>2.9830000000000001</v>
      </c>
      <c r="Z91" s="6">
        <v>8.5380000000000003</v>
      </c>
      <c r="AA91" s="6">
        <v>77.369500000000002</v>
      </c>
      <c r="AB91" s="6">
        <v>-14.6747</v>
      </c>
      <c r="AC91" s="6">
        <v>43.13</v>
      </c>
      <c r="AD91" s="6">
        <v>3.6371000000000002</v>
      </c>
      <c r="AE91" s="6">
        <v>7.2458</v>
      </c>
    </row>
    <row r="92" spans="1:31">
      <c r="A92" s="7">
        <v>45352</v>
      </c>
      <c r="B92" s="6">
        <v>55.089199999999998</v>
      </c>
      <c r="C92" s="6">
        <v>-10.6225</v>
      </c>
      <c r="D92" s="6">
        <v>85.82</v>
      </c>
      <c r="E92" s="6">
        <v>2.4514999999999998</v>
      </c>
      <c r="F92" s="6">
        <v>4.5465999999999998</v>
      </c>
      <c r="G92" s="6">
        <v>57.274500000000003</v>
      </c>
      <c r="H92" s="6">
        <v>-18.115500000000001</v>
      </c>
      <c r="I92" s="6">
        <v>38.39</v>
      </c>
      <c r="J92" s="6">
        <v>4.4531000000000001</v>
      </c>
      <c r="K92" s="6">
        <v>9.8902000000000001</v>
      </c>
      <c r="L92" s="6">
        <v>45.826500000000003</v>
      </c>
      <c r="M92" s="6">
        <v>22.368099999999998</v>
      </c>
      <c r="N92" s="6">
        <v>36.15</v>
      </c>
      <c r="O92" s="6">
        <v>5.2320000000000002</v>
      </c>
      <c r="P92" s="6">
        <v>4.7595000000000001</v>
      </c>
      <c r="Q92" s="6">
        <v>77.538899999999998</v>
      </c>
      <c r="R92" s="6">
        <v>-14.928699999999999</v>
      </c>
      <c r="S92" s="6">
        <v>63.15</v>
      </c>
      <c r="T92" s="6">
        <v>5.2523</v>
      </c>
      <c r="U92" s="6">
        <v>9.5261999999999993</v>
      </c>
      <c r="V92" s="6">
        <v>58.214199999999998</v>
      </c>
      <c r="W92" s="6">
        <v>-23.1038</v>
      </c>
      <c r="X92" s="6">
        <v>39.67</v>
      </c>
      <c r="Y92" s="6">
        <v>3.0272999999999999</v>
      </c>
      <c r="Z92" s="6">
        <v>8.7058999999999997</v>
      </c>
      <c r="AA92" s="6">
        <v>79.2483</v>
      </c>
      <c r="AB92" s="6">
        <v>-14.1457</v>
      </c>
      <c r="AC92" s="6">
        <v>43.77</v>
      </c>
      <c r="AD92" s="6">
        <v>3.6878000000000002</v>
      </c>
      <c r="AE92" s="6">
        <v>7.3666999999999998</v>
      </c>
    </row>
    <row r="93" spans="1:31">
      <c r="A93" s="7">
        <v>45355</v>
      </c>
      <c r="B93" s="6">
        <v>57.434600000000003</v>
      </c>
      <c r="C93" s="6">
        <v>-12.618399999999999</v>
      </c>
      <c r="D93" s="6">
        <v>88.91</v>
      </c>
      <c r="E93" s="6">
        <v>2.4897</v>
      </c>
      <c r="F93" s="6">
        <v>4.6157000000000004</v>
      </c>
      <c r="G93" s="6">
        <v>53.619399999999999</v>
      </c>
      <c r="H93" s="6">
        <v>-18.303999999999998</v>
      </c>
      <c r="I93" s="6">
        <v>38.99</v>
      </c>
      <c r="J93" s="6">
        <v>4.3962000000000003</v>
      </c>
      <c r="K93" s="6">
        <v>9.7556999999999992</v>
      </c>
      <c r="L93" s="6">
        <v>39.847099999999998</v>
      </c>
      <c r="M93" s="6">
        <v>21.7439</v>
      </c>
      <c r="N93" s="6">
        <v>36.229999999999997</v>
      </c>
      <c r="O93" s="6">
        <v>5.0991999999999997</v>
      </c>
      <c r="P93" s="6">
        <v>4.5887000000000002</v>
      </c>
      <c r="Q93" s="6">
        <v>67.013099999999994</v>
      </c>
      <c r="R93" s="6">
        <v>-14.5732</v>
      </c>
      <c r="S93" s="6">
        <v>64.44</v>
      </c>
      <c r="T93" s="6">
        <v>5.1512000000000002</v>
      </c>
      <c r="U93" s="6">
        <v>9.2851999999999997</v>
      </c>
      <c r="V93" s="6">
        <v>46.853400000000001</v>
      </c>
      <c r="W93" s="6">
        <v>-23.450900000000001</v>
      </c>
      <c r="X93" s="6">
        <v>40.450000000000003</v>
      </c>
      <c r="Y93" s="6">
        <v>2.9329999999999998</v>
      </c>
      <c r="Z93" s="6">
        <v>8.3485999999999994</v>
      </c>
      <c r="AA93" s="6">
        <v>68.363500000000002</v>
      </c>
      <c r="AB93" s="6">
        <v>-13.696999999999999</v>
      </c>
      <c r="AC93" s="6">
        <v>44.5</v>
      </c>
      <c r="AD93" s="6">
        <v>3.5975000000000001</v>
      </c>
      <c r="AE93" s="6">
        <v>7.1515000000000004</v>
      </c>
    </row>
    <row r="94" spans="1:31">
      <c r="A94" s="7">
        <v>45356</v>
      </c>
      <c r="B94" s="6">
        <v>57.9253</v>
      </c>
      <c r="C94" s="6">
        <v>-12.899699999999999</v>
      </c>
      <c r="D94" s="6">
        <v>90.26</v>
      </c>
      <c r="E94" s="6">
        <v>2.4975999999999998</v>
      </c>
      <c r="F94" s="6">
        <v>4.63</v>
      </c>
      <c r="G94" s="6">
        <v>51.4191</v>
      </c>
      <c r="H94" s="6">
        <v>-18.2803</v>
      </c>
      <c r="I94" s="6">
        <v>38.46</v>
      </c>
      <c r="J94" s="6">
        <v>4.3608000000000002</v>
      </c>
      <c r="K94" s="6">
        <v>9.6720000000000006</v>
      </c>
      <c r="L94" s="6">
        <v>46.702599999999997</v>
      </c>
      <c r="M94" s="6">
        <v>21.718599999999999</v>
      </c>
      <c r="N94" s="6">
        <v>34.93</v>
      </c>
      <c r="O94" s="6">
        <v>5.2206999999999999</v>
      </c>
      <c r="P94" s="6">
        <v>4.7450999999999999</v>
      </c>
      <c r="Q94" s="6">
        <v>67.160399999999996</v>
      </c>
      <c r="R94" s="6">
        <v>-14.6327</v>
      </c>
      <c r="S94" s="6">
        <v>62.81</v>
      </c>
      <c r="T94" s="6">
        <v>5.1543000000000001</v>
      </c>
      <c r="U94" s="6">
        <v>9.2926000000000002</v>
      </c>
      <c r="V94" s="6">
        <v>49.170200000000001</v>
      </c>
      <c r="W94" s="6">
        <v>-23.691500000000001</v>
      </c>
      <c r="X94" s="6">
        <v>38.79</v>
      </c>
      <c r="Y94" s="6">
        <v>2.9533999999999998</v>
      </c>
      <c r="Z94" s="6">
        <v>8.4260999999999999</v>
      </c>
      <c r="AA94" s="6">
        <v>69.806399999999996</v>
      </c>
      <c r="AB94" s="6">
        <v>-13.6953</v>
      </c>
      <c r="AC94" s="6">
        <v>43.2</v>
      </c>
      <c r="AD94" s="6">
        <v>3.6267</v>
      </c>
      <c r="AE94" s="6">
        <v>7.2210000000000001</v>
      </c>
    </row>
    <row r="95" spans="1:31">
      <c r="A95" s="7">
        <v>45357</v>
      </c>
      <c r="B95" s="6">
        <v>61.773400000000002</v>
      </c>
      <c r="C95" s="6">
        <v>-13.448</v>
      </c>
      <c r="D95" s="6">
        <v>90.54</v>
      </c>
      <c r="E95" s="6">
        <v>2.5619000000000001</v>
      </c>
      <c r="F95" s="6">
        <v>4.7461000000000002</v>
      </c>
      <c r="G95" s="6">
        <v>53.830399999999997</v>
      </c>
      <c r="H95" s="6">
        <v>-18.346299999999999</v>
      </c>
      <c r="I95" s="6">
        <v>38.130000000000003</v>
      </c>
      <c r="J95" s="6">
        <v>4.4025999999999996</v>
      </c>
      <c r="K95" s="6">
        <v>9.7710000000000008</v>
      </c>
      <c r="L95" s="6">
        <v>49.016199999999998</v>
      </c>
      <c r="M95" s="6">
        <v>21.708600000000001</v>
      </c>
      <c r="N95" s="6">
        <v>36.119999999999997</v>
      </c>
      <c r="O95" s="6">
        <v>5.2656999999999998</v>
      </c>
      <c r="P95" s="6">
        <v>4.8029000000000002</v>
      </c>
      <c r="Q95" s="6">
        <v>69.341899999999995</v>
      </c>
      <c r="R95" s="6">
        <v>-14.3195</v>
      </c>
      <c r="S95" s="6">
        <v>62.86</v>
      </c>
      <c r="T95" s="6">
        <v>5.2001999999999997</v>
      </c>
      <c r="U95" s="6">
        <v>9.4019999999999992</v>
      </c>
      <c r="V95" s="6">
        <v>50.524999999999999</v>
      </c>
      <c r="W95" s="6">
        <v>-23.804099999999998</v>
      </c>
      <c r="X95" s="6">
        <v>39.15</v>
      </c>
      <c r="Y95" s="6">
        <v>2.9653999999999998</v>
      </c>
      <c r="Z95" s="6">
        <v>8.4712999999999994</v>
      </c>
      <c r="AA95" s="6">
        <v>72.418999999999997</v>
      </c>
      <c r="AB95" s="6">
        <v>-13.123100000000001</v>
      </c>
      <c r="AC95" s="6">
        <v>43.62</v>
      </c>
      <c r="AD95" s="6">
        <v>3.6829000000000001</v>
      </c>
      <c r="AE95" s="6">
        <v>7.3551000000000002</v>
      </c>
    </row>
    <row r="96" spans="1:31">
      <c r="A96" s="7">
        <v>45358</v>
      </c>
      <c r="B96" s="6">
        <v>64.571200000000005</v>
      </c>
      <c r="C96" s="6">
        <v>-14.130800000000001</v>
      </c>
      <c r="D96" s="6">
        <v>92.81</v>
      </c>
      <c r="E96" s="6">
        <v>2.6135000000000002</v>
      </c>
      <c r="F96" s="6">
        <v>4.8391000000000002</v>
      </c>
      <c r="G96" s="6">
        <v>59.974600000000002</v>
      </c>
      <c r="H96" s="6">
        <v>-18.3569</v>
      </c>
      <c r="I96" s="6">
        <v>38.520000000000003</v>
      </c>
      <c r="J96" s="6">
        <v>4.5228000000000002</v>
      </c>
      <c r="K96" s="6">
        <v>10.055099999999999</v>
      </c>
      <c r="L96" s="6">
        <v>54.177</v>
      </c>
      <c r="M96" s="6">
        <v>21.2303</v>
      </c>
      <c r="N96" s="6">
        <v>36.56</v>
      </c>
      <c r="O96" s="6">
        <v>5.3738999999999999</v>
      </c>
      <c r="P96" s="6">
        <v>4.9420999999999999</v>
      </c>
      <c r="Q96" s="6">
        <v>71.568200000000004</v>
      </c>
      <c r="R96" s="6">
        <v>-14.151400000000001</v>
      </c>
      <c r="S96" s="6">
        <v>63.6</v>
      </c>
      <c r="T96" s="6">
        <v>5.2504</v>
      </c>
      <c r="U96" s="6">
        <v>9.5216999999999992</v>
      </c>
      <c r="V96" s="6">
        <v>58.661799999999999</v>
      </c>
      <c r="W96" s="6">
        <v>-23.848600000000001</v>
      </c>
      <c r="X96" s="6">
        <v>39.36</v>
      </c>
      <c r="Y96" s="6">
        <v>3.0472000000000001</v>
      </c>
      <c r="Z96" s="6">
        <v>8.7812000000000001</v>
      </c>
      <c r="AA96" s="6">
        <v>72.335800000000006</v>
      </c>
      <c r="AB96" s="6">
        <v>-12.7088</v>
      </c>
      <c r="AC96" s="6">
        <v>44.43</v>
      </c>
      <c r="AD96" s="6">
        <v>3.6821999999999999</v>
      </c>
      <c r="AE96" s="6">
        <v>7.3533999999999997</v>
      </c>
    </row>
    <row r="97" spans="1:31">
      <c r="A97" s="7">
        <v>45359</v>
      </c>
      <c r="B97" s="6">
        <v>58.126899999999999</v>
      </c>
      <c r="C97" s="6">
        <v>-13.8269</v>
      </c>
      <c r="D97" s="6">
        <v>94.63</v>
      </c>
      <c r="E97" s="6">
        <v>2.5409999999999999</v>
      </c>
      <c r="F97" s="6">
        <v>4.7081999999999997</v>
      </c>
      <c r="G97" s="6">
        <v>56.640599999999999</v>
      </c>
      <c r="H97" s="6">
        <v>-18.422799999999999</v>
      </c>
      <c r="I97" s="6">
        <v>39.64</v>
      </c>
      <c r="J97" s="6">
        <v>4.4734999999999996</v>
      </c>
      <c r="K97" s="6">
        <v>9.9383999999999997</v>
      </c>
      <c r="L97" s="6">
        <v>53.955100000000002</v>
      </c>
      <c r="M97" s="6">
        <v>21.370200000000001</v>
      </c>
      <c r="N97" s="6">
        <v>37.619999999999997</v>
      </c>
      <c r="O97" s="6">
        <v>5.3697999999999997</v>
      </c>
      <c r="P97" s="6">
        <v>4.9368999999999996</v>
      </c>
      <c r="Q97" s="6">
        <v>71.731999999999999</v>
      </c>
      <c r="R97" s="6">
        <v>-13.5632</v>
      </c>
      <c r="S97" s="6">
        <v>64.41</v>
      </c>
      <c r="T97" s="6">
        <v>5.2541000000000002</v>
      </c>
      <c r="U97" s="6">
        <v>9.5305999999999997</v>
      </c>
      <c r="V97" s="6">
        <v>60.227200000000003</v>
      </c>
      <c r="W97" s="6">
        <v>-23.650200000000002</v>
      </c>
      <c r="X97" s="6">
        <v>40.799999999999997</v>
      </c>
      <c r="Y97" s="6">
        <v>3.0653999999999999</v>
      </c>
      <c r="Z97" s="6">
        <v>8.8500999999999994</v>
      </c>
      <c r="AA97" s="6">
        <v>74.395399999999995</v>
      </c>
      <c r="AB97" s="6">
        <v>-11.9346</v>
      </c>
      <c r="AC97" s="6">
        <v>44.42</v>
      </c>
      <c r="AD97" s="6">
        <v>3.7273000000000001</v>
      </c>
      <c r="AE97" s="6">
        <v>7.4610000000000003</v>
      </c>
    </row>
    <row r="98" spans="1:31">
      <c r="A98" s="7">
        <v>45362</v>
      </c>
      <c r="B98" s="6">
        <v>45.2029</v>
      </c>
      <c r="C98" s="6">
        <v>-15.054600000000001</v>
      </c>
      <c r="D98" s="6">
        <v>92.07</v>
      </c>
      <c r="E98" s="6">
        <v>2.3481000000000001</v>
      </c>
      <c r="F98" s="6">
        <v>4.3600000000000003</v>
      </c>
      <c r="G98" s="6">
        <v>59.585999999999999</v>
      </c>
      <c r="H98" s="6">
        <v>-19.0319</v>
      </c>
      <c r="I98" s="6">
        <v>39.18</v>
      </c>
      <c r="J98" s="6">
        <v>4.5335999999999999</v>
      </c>
      <c r="K98" s="6">
        <v>10.080399999999999</v>
      </c>
      <c r="L98" s="6">
        <v>54.948900000000002</v>
      </c>
      <c r="M98" s="6">
        <v>20.652100000000001</v>
      </c>
      <c r="N98" s="6">
        <v>37.58</v>
      </c>
      <c r="O98" s="6">
        <v>5.3902000000000001</v>
      </c>
      <c r="P98" s="6">
        <v>4.9630999999999998</v>
      </c>
      <c r="Q98" s="6">
        <v>72.471900000000005</v>
      </c>
      <c r="R98" s="6">
        <v>-12.9557</v>
      </c>
      <c r="S98" s="6">
        <v>64.47</v>
      </c>
      <c r="T98" s="6">
        <v>5.2702</v>
      </c>
      <c r="U98" s="6">
        <v>9.5690000000000008</v>
      </c>
      <c r="V98" s="6">
        <v>64.278700000000001</v>
      </c>
      <c r="W98" s="6">
        <v>-23.501899999999999</v>
      </c>
      <c r="X98" s="6">
        <v>41.12</v>
      </c>
      <c r="Y98" s="6">
        <v>3.1160000000000001</v>
      </c>
      <c r="Z98" s="6">
        <v>9.0416000000000007</v>
      </c>
      <c r="AA98" s="6">
        <v>75.279700000000005</v>
      </c>
      <c r="AB98" s="6">
        <v>-10.8621</v>
      </c>
      <c r="AC98" s="6">
        <v>45.07</v>
      </c>
      <c r="AD98" s="6">
        <v>3.7475000000000001</v>
      </c>
      <c r="AE98" s="6">
        <v>7.5090000000000003</v>
      </c>
    </row>
    <row r="99" spans="1:31">
      <c r="A99" s="7">
        <v>45363</v>
      </c>
      <c r="B99" s="6">
        <v>39.776499999999999</v>
      </c>
      <c r="C99" s="6">
        <v>-16.099</v>
      </c>
      <c r="D99" s="6">
        <v>85.26</v>
      </c>
      <c r="E99" s="6">
        <v>2.2383000000000002</v>
      </c>
      <c r="F99" s="6">
        <v>4.1616</v>
      </c>
      <c r="G99" s="6">
        <v>55.932600000000001</v>
      </c>
      <c r="H99" s="6">
        <v>-19.418099999999999</v>
      </c>
      <c r="I99" s="6">
        <v>39.74</v>
      </c>
      <c r="J99" s="6">
        <v>4.4798999999999998</v>
      </c>
      <c r="K99" s="6">
        <v>9.9535999999999998</v>
      </c>
      <c r="L99" s="6">
        <v>54.007399999999997</v>
      </c>
      <c r="M99" s="6">
        <v>20.480599999999999</v>
      </c>
      <c r="N99" s="6">
        <v>37.78</v>
      </c>
      <c r="O99" s="6">
        <v>5.3749000000000002</v>
      </c>
      <c r="P99" s="6">
        <v>4.9433999999999996</v>
      </c>
      <c r="Q99" s="6">
        <v>73.027500000000003</v>
      </c>
      <c r="R99" s="6">
        <v>-13.0748</v>
      </c>
      <c r="S99" s="6">
        <v>64.73</v>
      </c>
      <c r="T99" s="6">
        <v>5.282</v>
      </c>
      <c r="U99" s="6">
        <v>9.5970999999999993</v>
      </c>
      <c r="V99" s="6">
        <v>64.842100000000002</v>
      </c>
      <c r="W99" s="6">
        <v>-23.471699999999998</v>
      </c>
      <c r="X99" s="6">
        <v>42.01</v>
      </c>
      <c r="Y99" s="6">
        <v>3.1234000000000002</v>
      </c>
      <c r="Z99" s="6">
        <v>9.0695999999999994</v>
      </c>
      <c r="AA99" s="6">
        <v>76.370599999999996</v>
      </c>
      <c r="AB99" s="6">
        <v>-10.6289</v>
      </c>
      <c r="AC99" s="6">
        <v>45.36</v>
      </c>
      <c r="AD99" s="6">
        <v>3.7724000000000002</v>
      </c>
      <c r="AE99" s="6">
        <v>7.5686</v>
      </c>
    </row>
    <row r="100" spans="1:31">
      <c r="A100" s="7">
        <v>45364</v>
      </c>
      <c r="B100" s="6">
        <v>39.047899999999998</v>
      </c>
      <c r="C100" s="6">
        <v>-16.968599999999999</v>
      </c>
      <c r="D100" s="6">
        <v>81.38</v>
      </c>
      <c r="E100" s="6">
        <v>2.2223999999999999</v>
      </c>
      <c r="F100" s="6">
        <v>4.1329000000000002</v>
      </c>
      <c r="G100" s="6">
        <v>61.2089</v>
      </c>
      <c r="H100" s="6">
        <v>-19.6553</v>
      </c>
      <c r="I100" s="6">
        <v>39.24</v>
      </c>
      <c r="J100" s="6">
        <v>4.5903999999999998</v>
      </c>
      <c r="K100" s="6">
        <v>10.2149</v>
      </c>
      <c r="L100" s="6">
        <v>55.4328</v>
      </c>
      <c r="M100" s="6">
        <v>20.146999999999998</v>
      </c>
      <c r="N100" s="6">
        <v>37.630000000000003</v>
      </c>
      <c r="O100" s="6">
        <v>5.4015000000000004</v>
      </c>
      <c r="P100" s="6">
        <v>4.9775999999999998</v>
      </c>
      <c r="Q100" s="6">
        <v>76.6126</v>
      </c>
      <c r="R100" s="6">
        <v>-12.6877</v>
      </c>
      <c r="S100" s="6">
        <v>64.92</v>
      </c>
      <c r="T100" s="6">
        <v>5.3651</v>
      </c>
      <c r="U100" s="6">
        <v>9.7951999999999995</v>
      </c>
      <c r="V100" s="6">
        <v>69.469200000000001</v>
      </c>
      <c r="W100" s="6">
        <v>-23.217099999999999</v>
      </c>
      <c r="X100" s="6">
        <v>42.14</v>
      </c>
      <c r="Y100" s="6">
        <v>3.1892999999999998</v>
      </c>
      <c r="Z100" s="6">
        <v>9.3193000000000001</v>
      </c>
      <c r="AA100" s="6">
        <v>79.367000000000004</v>
      </c>
      <c r="AB100" s="6">
        <v>-9.8344000000000005</v>
      </c>
      <c r="AC100" s="6">
        <v>45.72</v>
      </c>
      <c r="AD100" s="6">
        <v>3.8488000000000002</v>
      </c>
      <c r="AE100" s="6">
        <v>7.7507000000000001</v>
      </c>
    </row>
    <row r="101" spans="1:31">
      <c r="A101" s="7">
        <v>45365</v>
      </c>
      <c r="B101" s="6">
        <v>40.206299999999999</v>
      </c>
      <c r="C101" s="6">
        <v>-17.896899999999999</v>
      </c>
      <c r="D101" s="6">
        <v>80.819999999999993</v>
      </c>
      <c r="E101" s="6">
        <v>2.238</v>
      </c>
      <c r="F101" s="6">
        <v>4.1611000000000002</v>
      </c>
      <c r="G101" s="6">
        <v>60.006999999999998</v>
      </c>
      <c r="H101" s="6">
        <v>-19.765499999999999</v>
      </c>
      <c r="I101" s="6">
        <v>40.270000000000003</v>
      </c>
      <c r="J101" s="6">
        <v>4.5732999999999997</v>
      </c>
      <c r="K101" s="6">
        <v>10.174300000000001</v>
      </c>
      <c r="L101" s="6">
        <v>52.089399999999998</v>
      </c>
      <c r="M101" s="6">
        <v>19.269100000000002</v>
      </c>
      <c r="N101" s="6">
        <v>37.89</v>
      </c>
      <c r="O101" s="6">
        <v>5.3503999999999996</v>
      </c>
      <c r="P101" s="6">
        <v>4.9119000000000002</v>
      </c>
      <c r="Q101" s="6">
        <v>76.932900000000004</v>
      </c>
      <c r="R101" s="6">
        <v>-12.135300000000001</v>
      </c>
      <c r="S101" s="6">
        <v>66.260000000000005</v>
      </c>
      <c r="T101" s="6">
        <v>5.3731999999999998</v>
      </c>
      <c r="U101" s="6">
        <v>9.8143999999999991</v>
      </c>
      <c r="V101" s="6">
        <v>69.837699999999998</v>
      </c>
      <c r="W101" s="6">
        <v>-22.7818</v>
      </c>
      <c r="X101" s="6">
        <v>43.3</v>
      </c>
      <c r="Y101" s="6">
        <v>3.1949999999999998</v>
      </c>
      <c r="Z101" s="6">
        <v>9.3407999999999998</v>
      </c>
      <c r="AA101" s="6">
        <v>77.821200000000005</v>
      </c>
      <c r="AB101" s="6">
        <v>-8.8514999999999997</v>
      </c>
      <c r="AC101" s="6">
        <v>46.82</v>
      </c>
      <c r="AD101" s="6">
        <v>3.8376999999999999</v>
      </c>
      <c r="AE101" s="6">
        <v>7.7241999999999997</v>
      </c>
    </row>
    <row r="102" spans="1:31">
      <c r="A102" s="7">
        <v>45366</v>
      </c>
      <c r="B102" s="6">
        <v>39.660299999999999</v>
      </c>
      <c r="C102" s="6">
        <v>-17.957100000000001</v>
      </c>
      <c r="D102" s="6">
        <v>81.37</v>
      </c>
      <c r="E102" s="6">
        <v>2.2275</v>
      </c>
      <c r="F102" s="6">
        <v>4.1421000000000001</v>
      </c>
      <c r="G102" s="6">
        <v>60.112400000000001</v>
      </c>
      <c r="H102" s="6">
        <v>-19.5366</v>
      </c>
      <c r="I102" s="6">
        <v>40.11</v>
      </c>
      <c r="J102" s="6">
        <v>4.5754000000000001</v>
      </c>
      <c r="K102" s="6">
        <v>10.1793</v>
      </c>
      <c r="L102" s="6">
        <v>54.001600000000003</v>
      </c>
      <c r="M102" s="6">
        <v>19.3794</v>
      </c>
      <c r="N102" s="6">
        <v>37.39</v>
      </c>
      <c r="O102" s="6">
        <v>5.3830999999999998</v>
      </c>
      <c r="P102" s="6">
        <v>4.9539</v>
      </c>
      <c r="Q102" s="6">
        <v>77.369500000000002</v>
      </c>
      <c r="R102" s="6">
        <v>-11.536899999999999</v>
      </c>
      <c r="S102" s="6">
        <v>66.39</v>
      </c>
      <c r="T102" s="6">
        <v>5.3837000000000002</v>
      </c>
      <c r="U102" s="6">
        <v>9.8396000000000008</v>
      </c>
      <c r="V102" s="6">
        <v>69.656599999999997</v>
      </c>
      <c r="W102" s="6">
        <v>-22.376300000000001</v>
      </c>
      <c r="X102" s="6">
        <v>43.4</v>
      </c>
      <c r="Y102" s="6">
        <v>3.1938</v>
      </c>
      <c r="Z102" s="6">
        <v>9.3364999999999991</v>
      </c>
      <c r="AA102" s="6">
        <v>78.192800000000005</v>
      </c>
      <c r="AB102" s="6">
        <v>-8.0061999999999998</v>
      </c>
      <c r="AC102" s="6">
        <v>46.66</v>
      </c>
      <c r="AD102" s="6">
        <v>3.8466999999999998</v>
      </c>
      <c r="AE102" s="6">
        <v>7.7458</v>
      </c>
    </row>
    <row r="103" spans="1:31">
      <c r="A103" s="7">
        <v>45369</v>
      </c>
      <c r="B103" s="6">
        <v>40.944299999999998</v>
      </c>
      <c r="C103" s="6">
        <v>-18.777799999999999</v>
      </c>
      <c r="D103" s="6">
        <v>81</v>
      </c>
      <c r="E103" s="6">
        <v>2.2431000000000001</v>
      </c>
      <c r="F103" s="6">
        <v>4.1703000000000001</v>
      </c>
      <c r="G103" s="6">
        <v>60.504899999999999</v>
      </c>
      <c r="H103" s="6">
        <v>-20.164200000000001</v>
      </c>
      <c r="I103" s="6">
        <v>40.130000000000003</v>
      </c>
      <c r="J103" s="6">
        <v>4.5829000000000004</v>
      </c>
      <c r="K103" s="6">
        <v>10.197100000000001</v>
      </c>
      <c r="L103" s="6">
        <v>50.476100000000002</v>
      </c>
      <c r="M103" s="6">
        <v>18.899899999999999</v>
      </c>
      <c r="N103" s="6">
        <v>37.71</v>
      </c>
      <c r="O103" s="6">
        <v>5.33</v>
      </c>
      <c r="P103" s="6">
        <v>4.8856000000000002</v>
      </c>
      <c r="Q103" s="6">
        <v>76.816900000000004</v>
      </c>
      <c r="R103" s="6">
        <v>-10.573700000000001</v>
      </c>
      <c r="S103" s="6">
        <v>66.56</v>
      </c>
      <c r="T103" s="6">
        <v>5.38</v>
      </c>
      <c r="U103" s="6">
        <v>9.8307000000000002</v>
      </c>
      <c r="V103" s="6">
        <v>70.640500000000003</v>
      </c>
      <c r="W103" s="6">
        <v>-21.9438</v>
      </c>
      <c r="X103" s="6">
        <v>43.38</v>
      </c>
      <c r="Y103" s="6">
        <v>3.2075</v>
      </c>
      <c r="Z103" s="6">
        <v>9.3880999999999997</v>
      </c>
      <c r="AA103" s="6">
        <v>76.702200000000005</v>
      </c>
      <c r="AB103" s="6">
        <v>-6.4410999999999996</v>
      </c>
      <c r="AC103" s="6">
        <v>46.79</v>
      </c>
      <c r="AD103" s="6">
        <v>3.8370000000000002</v>
      </c>
      <c r="AE103" s="6">
        <v>7.7225999999999999</v>
      </c>
    </row>
    <row r="104" spans="1:31">
      <c r="A104" s="7">
        <v>45370</v>
      </c>
      <c r="B104" s="6">
        <v>44.2652</v>
      </c>
      <c r="C104" s="6">
        <v>-19.3535</v>
      </c>
      <c r="D104" s="6">
        <v>81.55</v>
      </c>
      <c r="E104" s="6">
        <v>2.2835999999999999</v>
      </c>
      <c r="F104" s="6">
        <v>4.2434000000000003</v>
      </c>
      <c r="G104" s="6">
        <v>66.404200000000003</v>
      </c>
      <c r="H104" s="6">
        <v>-20.249700000000001</v>
      </c>
      <c r="I104" s="6">
        <v>40.200000000000003</v>
      </c>
      <c r="J104" s="6">
        <v>4.7073999999999998</v>
      </c>
      <c r="K104" s="6">
        <v>10.491300000000001</v>
      </c>
      <c r="L104" s="6">
        <v>53.553199999999997</v>
      </c>
      <c r="M104" s="6">
        <v>18.3948</v>
      </c>
      <c r="N104" s="6">
        <v>37.19</v>
      </c>
      <c r="O104" s="6">
        <v>5.38</v>
      </c>
      <c r="P104" s="6">
        <v>4.95</v>
      </c>
      <c r="Q104" s="6">
        <v>78.997500000000002</v>
      </c>
      <c r="R104" s="6">
        <v>-10.1884</v>
      </c>
      <c r="S104" s="6">
        <v>66.5</v>
      </c>
      <c r="T104" s="6">
        <v>5.4302000000000001</v>
      </c>
      <c r="U104" s="6">
        <v>9.9504000000000001</v>
      </c>
      <c r="V104" s="6">
        <v>74.880099999999999</v>
      </c>
      <c r="W104" s="6">
        <v>-21.575800000000001</v>
      </c>
      <c r="X104" s="6">
        <v>43.62</v>
      </c>
      <c r="Y104" s="6">
        <v>3.2734000000000001</v>
      </c>
      <c r="Z104" s="6">
        <v>9.6378000000000004</v>
      </c>
      <c r="AA104" s="6">
        <v>80.013900000000007</v>
      </c>
      <c r="AB104" s="6">
        <v>-5.8620999999999999</v>
      </c>
      <c r="AC104" s="6">
        <v>46.65</v>
      </c>
      <c r="AD104" s="6">
        <v>3.9154</v>
      </c>
      <c r="AE104" s="6">
        <v>7.9096000000000002</v>
      </c>
    </row>
    <row r="105" spans="1:31">
      <c r="A105" s="7">
        <v>45371</v>
      </c>
      <c r="B105" s="6">
        <v>46.311500000000002</v>
      </c>
      <c r="C105" s="6">
        <v>-19.9756</v>
      </c>
      <c r="D105" s="6">
        <v>82.98</v>
      </c>
      <c r="E105" s="6">
        <v>2.3090999999999999</v>
      </c>
      <c r="F105" s="6">
        <v>4.2893999999999997</v>
      </c>
      <c r="G105" s="6">
        <v>66.312299999999993</v>
      </c>
      <c r="H105" s="6">
        <v>-20.4116</v>
      </c>
      <c r="I105" s="6">
        <v>41.36</v>
      </c>
      <c r="J105" s="6">
        <v>4.7064000000000004</v>
      </c>
      <c r="K105" s="6">
        <v>10.488799999999999</v>
      </c>
      <c r="L105" s="6">
        <v>51.043900000000001</v>
      </c>
      <c r="M105" s="6">
        <v>17.467600000000001</v>
      </c>
      <c r="N105" s="6">
        <v>37.68</v>
      </c>
      <c r="O105" s="6">
        <v>5.3433000000000002</v>
      </c>
      <c r="P105" s="6">
        <v>4.9027000000000003</v>
      </c>
      <c r="Q105" s="6">
        <v>79.950299999999999</v>
      </c>
      <c r="R105" s="6">
        <v>-9.8851999999999993</v>
      </c>
      <c r="S105" s="6">
        <v>67.31</v>
      </c>
      <c r="T105" s="6">
        <v>5.4538000000000002</v>
      </c>
      <c r="U105" s="6">
        <v>10.006600000000001</v>
      </c>
      <c r="V105" s="6">
        <v>74.085599999999999</v>
      </c>
      <c r="W105" s="6">
        <v>-21.346699999999998</v>
      </c>
      <c r="X105" s="6">
        <v>44.78</v>
      </c>
      <c r="Y105" s="6">
        <v>3.2688000000000001</v>
      </c>
      <c r="Z105" s="6">
        <v>9.6205999999999996</v>
      </c>
      <c r="AA105" s="6">
        <v>81.138199999999998</v>
      </c>
      <c r="AB105" s="6">
        <v>-5.2908999999999997</v>
      </c>
      <c r="AC105" s="6">
        <v>47.78</v>
      </c>
      <c r="AD105" s="6">
        <v>3.9460000000000002</v>
      </c>
      <c r="AE105" s="6">
        <v>7.9824999999999999</v>
      </c>
    </row>
    <row r="106" spans="1:31">
      <c r="A106" s="7">
        <v>45372</v>
      </c>
      <c r="B106" s="6">
        <v>49.940300000000001</v>
      </c>
      <c r="C106" s="6">
        <v>-20.717300000000002</v>
      </c>
      <c r="D106" s="6">
        <v>83.88</v>
      </c>
      <c r="E106" s="6">
        <v>2.3557999999999999</v>
      </c>
      <c r="F106" s="6">
        <v>4.3738000000000001</v>
      </c>
      <c r="G106" s="6">
        <v>67.382400000000004</v>
      </c>
      <c r="H106" s="6">
        <v>-20.871700000000001</v>
      </c>
      <c r="I106" s="6">
        <v>41.35</v>
      </c>
      <c r="J106" s="6">
        <v>4.7300000000000004</v>
      </c>
      <c r="K106" s="6">
        <v>10.544600000000001</v>
      </c>
      <c r="L106" s="6">
        <v>56.689799999999998</v>
      </c>
      <c r="M106" s="6">
        <v>16.441800000000001</v>
      </c>
      <c r="N106" s="6">
        <v>37.32</v>
      </c>
      <c r="O106" s="6">
        <v>5.4382000000000001</v>
      </c>
      <c r="P106" s="6">
        <v>5.0248999999999997</v>
      </c>
      <c r="Q106" s="6">
        <v>82.153000000000006</v>
      </c>
      <c r="R106" s="6">
        <v>-9.3930000000000007</v>
      </c>
      <c r="S106" s="6">
        <v>67.69</v>
      </c>
      <c r="T106" s="6">
        <v>5.5133000000000001</v>
      </c>
      <c r="U106" s="6">
        <v>10.1485</v>
      </c>
      <c r="V106" s="6">
        <v>74.232799999999997</v>
      </c>
      <c r="W106" s="6">
        <v>-21.109200000000001</v>
      </c>
      <c r="X106" s="6">
        <v>44.7</v>
      </c>
      <c r="Y106" s="6">
        <v>3.2681</v>
      </c>
      <c r="Z106" s="6">
        <v>9.6292000000000009</v>
      </c>
      <c r="AA106" s="6">
        <v>82.599599999999995</v>
      </c>
      <c r="AB106" s="6">
        <v>-4.3045999999999998</v>
      </c>
      <c r="AC106" s="6">
        <v>48.22</v>
      </c>
      <c r="AD106" s="6">
        <v>3.9883000000000002</v>
      </c>
      <c r="AE106" s="6">
        <v>8.0835000000000008</v>
      </c>
    </row>
    <row r="107" spans="1:31">
      <c r="A107" s="7">
        <v>45373</v>
      </c>
      <c r="B107" s="6">
        <v>49.159599999999998</v>
      </c>
      <c r="C107" s="6">
        <v>-20.645900000000001</v>
      </c>
      <c r="D107" s="6">
        <v>85.53</v>
      </c>
      <c r="E107" s="6">
        <v>2.3456000000000001</v>
      </c>
      <c r="F107" s="6">
        <v>4.3554000000000004</v>
      </c>
      <c r="G107" s="6">
        <v>64.474900000000005</v>
      </c>
      <c r="H107" s="6">
        <v>-20.828499999999998</v>
      </c>
      <c r="I107" s="6">
        <v>41.57</v>
      </c>
      <c r="J107" s="6">
        <v>4.6989000000000001</v>
      </c>
      <c r="K107" s="6">
        <v>10.4711</v>
      </c>
      <c r="L107" s="6">
        <v>55.143300000000004</v>
      </c>
      <c r="M107" s="6">
        <v>16.5715</v>
      </c>
      <c r="N107" s="6">
        <v>38.25</v>
      </c>
      <c r="O107" s="6">
        <v>5.4168000000000003</v>
      </c>
      <c r="P107" s="6">
        <v>4.9973000000000001</v>
      </c>
      <c r="Q107" s="6">
        <v>74.864099999999993</v>
      </c>
      <c r="R107" s="6">
        <v>-9.1265999999999998</v>
      </c>
      <c r="S107" s="6">
        <v>68.650000000000006</v>
      </c>
      <c r="T107" s="6">
        <v>5.4642999999999997</v>
      </c>
      <c r="U107" s="6">
        <v>10.0318</v>
      </c>
      <c r="V107" s="6">
        <v>69.551900000000003</v>
      </c>
      <c r="W107" s="6">
        <v>-20.8687</v>
      </c>
      <c r="X107" s="6">
        <v>44.74</v>
      </c>
      <c r="Y107" s="6">
        <v>3.2431999999999999</v>
      </c>
      <c r="Z107" s="6">
        <v>9.5344999999999995</v>
      </c>
      <c r="AA107" s="6">
        <v>81.156499999999994</v>
      </c>
      <c r="AB107" s="6">
        <v>-3.6173000000000002</v>
      </c>
      <c r="AC107" s="6">
        <v>48.83</v>
      </c>
      <c r="AD107" s="6">
        <v>3.9792999999999998</v>
      </c>
      <c r="AE107" s="6">
        <v>8.0618999999999996</v>
      </c>
    </row>
    <row r="108" spans="1:31">
      <c r="A108" s="7">
        <v>45376</v>
      </c>
      <c r="B108" s="6">
        <v>51.818300000000001</v>
      </c>
      <c r="C108" s="6">
        <v>-21.419899999999998</v>
      </c>
      <c r="D108" s="6">
        <v>85.17</v>
      </c>
      <c r="E108" s="6">
        <v>2.379</v>
      </c>
      <c r="F108" s="6">
        <v>4.4157000000000002</v>
      </c>
      <c r="G108" s="6">
        <v>68.689300000000003</v>
      </c>
      <c r="H108" s="6">
        <v>-21.070599999999999</v>
      </c>
      <c r="I108" s="6">
        <v>41.28</v>
      </c>
      <c r="J108" s="6">
        <v>4.7889999999999997</v>
      </c>
      <c r="K108" s="6">
        <v>10.684100000000001</v>
      </c>
      <c r="L108" s="6">
        <v>52.429499999999997</v>
      </c>
      <c r="M108" s="6">
        <v>15.2591</v>
      </c>
      <c r="N108" s="6">
        <v>38.04</v>
      </c>
      <c r="O108" s="6">
        <v>5.3789999999999996</v>
      </c>
      <c r="P108" s="6">
        <v>4.9486999999999997</v>
      </c>
      <c r="Q108" s="6">
        <v>76.800200000000004</v>
      </c>
      <c r="R108" s="6">
        <v>-8.6325000000000003</v>
      </c>
      <c r="S108" s="6">
        <v>67.86</v>
      </c>
      <c r="T108" s="6">
        <v>5.5071000000000003</v>
      </c>
      <c r="U108" s="6">
        <v>10.133800000000001</v>
      </c>
      <c r="V108" s="6">
        <v>73.552099999999996</v>
      </c>
      <c r="W108" s="6">
        <v>-20.6919</v>
      </c>
      <c r="X108" s="6">
        <v>44.3</v>
      </c>
      <c r="Y108" s="6">
        <v>3.2988</v>
      </c>
      <c r="Z108" s="6">
        <v>9.7454000000000001</v>
      </c>
      <c r="AA108" s="6">
        <v>83.434299999999993</v>
      </c>
      <c r="AB108" s="6">
        <v>-2.6745000000000001</v>
      </c>
      <c r="AC108" s="6">
        <v>48.7</v>
      </c>
      <c r="AD108" s="6">
        <v>4.0452000000000004</v>
      </c>
      <c r="AE108" s="6">
        <v>8.2192000000000007</v>
      </c>
    </row>
    <row r="109" spans="1:31">
      <c r="A109" s="7">
        <v>45377</v>
      </c>
      <c r="B109" s="6">
        <v>40.508099999999999</v>
      </c>
      <c r="C109" s="6">
        <v>-22.6035</v>
      </c>
      <c r="D109" s="6">
        <v>86.35</v>
      </c>
      <c r="E109" s="6">
        <v>2.2134</v>
      </c>
      <c r="F109" s="6">
        <v>4.1166</v>
      </c>
      <c r="G109" s="6">
        <v>61.488399999999999</v>
      </c>
      <c r="H109" s="6">
        <v>-21.414000000000001</v>
      </c>
      <c r="I109" s="6">
        <v>42.12</v>
      </c>
      <c r="J109" s="6">
        <v>4.7064000000000004</v>
      </c>
      <c r="K109" s="6">
        <v>10.488799999999999</v>
      </c>
      <c r="L109" s="6">
        <v>47.901000000000003</v>
      </c>
      <c r="M109" s="6">
        <v>14.1845</v>
      </c>
      <c r="N109" s="6">
        <v>37.67</v>
      </c>
      <c r="O109" s="6">
        <v>5.3116000000000003</v>
      </c>
      <c r="P109" s="6">
        <v>4.8620000000000001</v>
      </c>
      <c r="Q109" s="6">
        <v>54.331200000000003</v>
      </c>
      <c r="R109" s="6">
        <v>-8.8114000000000008</v>
      </c>
      <c r="S109" s="6">
        <v>68.55</v>
      </c>
      <c r="T109" s="6">
        <v>5.4714999999999998</v>
      </c>
      <c r="U109" s="6">
        <v>9.6251999999999995</v>
      </c>
      <c r="V109" s="6">
        <v>68.324200000000005</v>
      </c>
      <c r="W109" s="6">
        <v>-20.7376</v>
      </c>
      <c r="X109" s="6">
        <v>45.28</v>
      </c>
      <c r="Y109" s="6">
        <v>3.2686999999999999</v>
      </c>
      <c r="Z109" s="6">
        <v>9.6312999999999995</v>
      </c>
      <c r="AA109" s="6">
        <v>73.645499999999998</v>
      </c>
      <c r="AB109" s="6">
        <v>-2.5219</v>
      </c>
      <c r="AC109" s="6">
        <v>49.65</v>
      </c>
      <c r="AD109" s="6">
        <v>3.9779</v>
      </c>
      <c r="AE109" s="6">
        <v>8.0586000000000002</v>
      </c>
    </row>
    <row r="110" spans="1:31">
      <c r="A110" s="7">
        <v>45378</v>
      </c>
      <c r="B110" s="6">
        <v>45.879399999999997</v>
      </c>
      <c r="C110" s="6">
        <v>-23.6325</v>
      </c>
      <c r="D110" s="6">
        <v>80.5</v>
      </c>
      <c r="E110" s="6">
        <v>2.2833000000000001</v>
      </c>
      <c r="F110" s="6">
        <v>4.2428999999999997</v>
      </c>
      <c r="G110" s="6">
        <v>65.889499999999998</v>
      </c>
      <c r="H110" s="6">
        <v>-21.4922</v>
      </c>
      <c r="I110" s="6">
        <v>41.35</v>
      </c>
      <c r="J110" s="6">
        <v>4.8007999999999997</v>
      </c>
      <c r="K110" s="6">
        <v>10.712</v>
      </c>
      <c r="L110" s="6">
        <v>50.943100000000001</v>
      </c>
      <c r="M110" s="6">
        <v>13.238200000000001</v>
      </c>
      <c r="N110" s="6">
        <v>37.01</v>
      </c>
      <c r="O110" s="6">
        <v>5.3564999999999996</v>
      </c>
      <c r="P110" s="6">
        <v>4.9198000000000004</v>
      </c>
      <c r="Q110" s="6">
        <v>55.512900000000002</v>
      </c>
      <c r="R110" s="6">
        <v>-8.6836000000000002</v>
      </c>
      <c r="S110" s="6">
        <v>65.11</v>
      </c>
      <c r="T110" s="6">
        <v>5.4903000000000004</v>
      </c>
      <c r="U110" s="6">
        <v>9.6681000000000008</v>
      </c>
      <c r="V110" s="6">
        <v>69.889700000000005</v>
      </c>
      <c r="W110" s="6">
        <v>-20.577100000000002</v>
      </c>
      <c r="X110" s="6">
        <v>44.75</v>
      </c>
      <c r="Y110" s="6">
        <v>3.2890999999999999</v>
      </c>
      <c r="Z110" s="6">
        <v>9.7088000000000001</v>
      </c>
      <c r="AA110" s="6">
        <v>74.857299999999995</v>
      </c>
      <c r="AB110" s="6">
        <v>-1.9145000000000001</v>
      </c>
      <c r="AC110" s="6">
        <v>48.68</v>
      </c>
      <c r="AD110" s="6">
        <v>4.0035999999999996</v>
      </c>
      <c r="AE110" s="6">
        <v>8.1198999999999995</v>
      </c>
    </row>
    <row r="111" spans="1:31">
      <c r="A111" s="7">
        <v>45379</v>
      </c>
      <c r="B111" s="6">
        <v>47.511600000000001</v>
      </c>
      <c r="C111" s="6">
        <v>-24.7684</v>
      </c>
      <c r="D111" s="6">
        <v>82.97</v>
      </c>
      <c r="E111" s="6">
        <v>2.7772000000000001</v>
      </c>
      <c r="F111" s="6">
        <v>5.13</v>
      </c>
      <c r="G111" s="6">
        <v>64.359300000000005</v>
      </c>
      <c r="H111" s="6">
        <v>-21.779199999999999</v>
      </c>
      <c r="I111" s="6">
        <v>42.23</v>
      </c>
      <c r="J111" s="6">
        <v>5.1189999999999998</v>
      </c>
      <c r="K111" s="6">
        <v>12.0974</v>
      </c>
      <c r="L111" s="6">
        <v>57.131</v>
      </c>
      <c r="M111" s="6">
        <v>12.284599999999999</v>
      </c>
      <c r="N111" s="6">
        <v>37.450000000000003</v>
      </c>
      <c r="O111" s="6">
        <v>5.2141000000000002</v>
      </c>
      <c r="P111" s="6">
        <v>5.0456000000000003</v>
      </c>
      <c r="Q111" s="6">
        <v>60.6877</v>
      </c>
      <c r="R111" s="6">
        <v>-8.1084999999999994</v>
      </c>
      <c r="S111" s="6">
        <v>65.400000000000006</v>
      </c>
      <c r="T111" s="6">
        <v>5.1341000000000001</v>
      </c>
      <c r="U111" s="6">
        <v>9.7089999999999996</v>
      </c>
      <c r="V111" s="6">
        <v>72.305499999999995</v>
      </c>
      <c r="W111" s="6">
        <v>-20.2957</v>
      </c>
      <c r="X111" s="6">
        <v>45.11</v>
      </c>
      <c r="Y111" s="6">
        <v>3.4155000000000002</v>
      </c>
      <c r="Z111" s="6">
        <v>11.031599999999999</v>
      </c>
      <c r="AA111" s="6">
        <v>77.288700000000006</v>
      </c>
      <c r="AB111" s="6">
        <v>-0.87219999999999998</v>
      </c>
      <c r="AC111" s="6">
        <v>49.05</v>
      </c>
      <c r="AD111" s="6">
        <v>4.3128000000000002</v>
      </c>
      <c r="AE111" s="6">
        <v>8.1382999999999992</v>
      </c>
    </row>
    <row r="112" spans="1:31">
      <c r="A112" s="7">
        <v>45380</v>
      </c>
      <c r="B112" s="6">
        <v>47.511600000000001</v>
      </c>
      <c r="C112" s="6">
        <v>-24.7684</v>
      </c>
      <c r="D112" s="6">
        <v>82.97</v>
      </c>
      <c r="E112" s="6">
        <v>2.7772000000000001</v>
      </c>
      <c r="F112" s="6">
        <v>5.13</v>
      </c>
      <c r="G112" s="6">
        <v>64.359300000000005</v>
      </c>
      <c r="H112" s="6">
        <v>-21.779199999999999</v>
      </c>
      <c r="I112" s="6">
        <v>42.23</v>
      </c>
      <c r="J112" s="6">
        <v>5.1189999999999998</v>
      </c>
      <c r="K112" s="6">
        <v>12.0974</v>
      </c>
      <c r="L112" s="6">
        <v>57.131</v>
      </c>
      <c r="M112" s="6">
        <v>12.284599999999999</v>
      </c>
      <c r="N112" s="6">
        <v>37.450000000000003</v>
      </c>
      <c r="O112" s="6">
        <v>5.2141000000000002</v>
      </c>
      <c r="P112" s="6">
        <v>5.0456000000000003</v>
      </c>
      <c r="Q112" s="6">
        <v>60.6877</v>
      </c>
      <c r="R112" s="6">
        <v>-8.1084999999999994</v>
      </c>
      <c r="S112" s="6">
        <v>65.400000000000006</v>
      </c>
      <c r="T112" s="6">
        <v>5.1341000000000001</v>
      </c>
      <c r="U112" s="6">
        <v>9.7089999999999996</v>
      </c>
      <c r="V112" s="6">
        <v>72.305499999999995</v>
      </c>
      <c r="W112" s="6">
        <v>-20.2957</v>
      </c>
      <c r="X112" s="6">
        <v>45.11</v>
      </c>
      <c r="Y112" s="6">
        <v>3.4155000000000002</v>
      </c>
      <c r="Z112" s="6">
        <v>11.031599999999999</v>
      </c>
      <c r="AA112" s="6">
        <v>77.288700000000006</v>
      </c>
      <c r="AB112" s="6">
        <v>-0.87219999999999998</v>
      </c>
      <c r="AC112" s="6">
        <v>49.05</v>
      </c>
      <c r="AD112" s="6">
        <v>4.3128000000000002</v>
      </c>
      <c r="AE112" s="6">
        <v>8.1382999999999992</v>
      </c>
    </row>
    <row r="113" spans="1:31">
      <c r="A113" s="7">
        <v>45383</v>
      </c>
      <c r="B113" s="6">
        <v>45.206899999999997</v>
      </c>
      <c r="C113" s="6">
        <v>-25.507000000000001</v>
      </c>
      <c r="D113" s="6">
        <v>83.76</v>
      </c>
      <c r="E113" s="6">
        <v>2.7353000000000001</v>
      </c>
      <c r="F113" s="6">
        <v>5.0540000000000003</v>
      </c>
      <c r="G113" s="6">
        <v>65.228899999999996</v>
      </c>
      <c r="H113" s="6">
        <v>-20.942399999999999</v>
      </c>
      <c r="I113" s="6">
        <v>42.06</v>
      </c>
      <c r="J113" s="6">
        <v>5.1383999999999999</v>
      </c>
      <c r="K113" s="6">
        <v>12.1463</v>
      </c>
      <c r="L113" s="6">
        <v>67.624799999999993</v>
      </c>
      <c r="M113" s="6">
        <v>13.209199999999999</v>
      </c>
      <c r="N113" s="6">
        <v>38.46</v>
      </c>
      <c r="O113" s="6">
        <v>5.4599000000000002</v>
      </c>
      <c r="P113" s="6">
        <v>5.3617999999999997</v>
      </c>
      <c r="Q113" s="6">
        <v>63.084299999999999</v>
      </c>
      <c r="R113" s="6">
        <v>-7.3232999999999997</v>
      </c>
      <c r="S113" s="6">
        <v>66.77</v>
      </c>
      <c r="T113" s="6">
        <v>5.1768000000000001</v>
      </c>
      <c r="U113" s="6">
        <v>9.8122000000000007</v>
      </c>
      <c r="V113" s="6">
        <v>74.9803</v>
      </c>
      <c r="W113" s="6">
        <v>-19.2912</v>
      </c>
      <c r="X113" s="6">
        <v>45.7</v>
      </c>
      <c r="Y113" s="6">
        <v>3.4584000000000001</v>
      </c>
      <c r="Z113" s="6">
        <v>11.207800000000001</v>
      </c>
      <c r="AA113" s="6">
        <v>79.259699999999995</v>
      </c>
      <c r="AB113" s="6">
        <v>0.44350000000000001</v>
      </c>
      <c r="AC113" s="6">
        <v>49.85</v>
      </c>
      <c r="AD113" s="6">
        <v>4.3661000000000003</v>
      </c>
      <c r="AE113" s="6">
        <v>8.2575000000000003</v>
      </c>
    </row>
    <row r="114" spans="1:31">
      <c r="A114" s="7">
        <v>45384</v>
      </c>
      <c r="B114" s="6">
        <v>45.9133</v>
      </c>
      <c r="C114" s="6">
        <v>-26.0425</v>
      </c>
      <c r="D114" s="6">
        <v>82.52</v>
      </c>
      <c r="E114" s="6">
        <v>2.7458</v>
      </c>
      <c r="F114" s="6">
        <v>5.0730000000000004</v>
      </c>
      <c r="G114" s="6">
        <v>67.443100000000001</v>
      </c>
      <c r="H114" s="6">
        <v>-20.580200000000001</v>
      </c>
      <c r="I114" s="6">
        <v>42.23</v>
      </c>
      <c r="J114" s="6">
        <v>5.1886999999999999</v>
      </c>
      <c r="K114" s="6">
        <v>12.2728</v>
      </c>
      <c r="L114" s="6">
        <v>67.330200000000005</v>
      </c>
      <c r="M114" s="6">
        <v>13.2174</v>
      </c>
      <c r="N114" s="6">
        <v>40.869999999999997</v>
      </c>
      <c r="O114" s="6">
        <v>5.4558</v>
      </c>
      <c r="P114" s="6">
        <v>5.3566000000000003</v>
      </c>
      <c r="Q114" s="6">
        <v>60.031199999999998</v>
      </c>
      <c r="R114" s="6">
        <v>-6.8068</v>
      </c>
      <c r="S114" s="6">
        <v>67.48</v>
      </c>
      <c r="T114" s="6">
        <v>5.1436999999999999</v>
      </c>
      <c r="U114" s="6">
        <v>9.7322000000000006</v>
      </c>
      <c r="V114" s="6">
        <v>76.6751</v>
      </c>
      <c r="W114" s="6">
        <v>-18.819099999999999</v>
      </c>
      <c r="X114" s="6">
        <v>46.43</v>
      </c>
      <c r="Y114" s="6">
        <v>3.4883999999999999</v>
      </c>
      <c r="Z114" s="6">
        <v>11.3309</v>
      </c>
      <c r="AA114" s="6">
        <v>79.903000000000006</v>
      </c>
      <c r="AB114" s="6">
        <v>1.2395</v>
      </c>
      <c r="AC114" s="6">
        <v>50.58</v>
      </c>
      <c r="AD114" s="6">
        <v>4.3842999999999996</v>
      </c>
      <c r="AE114" s="6">
        <v>8.2982999999999993</v>
      </c>
    </row>
    <row r="115" spans="1:31">
      <c r="A115" s="7">
        <v>45385</v>
      </c>
      <c r="B115" s="6">
        <v>50.277799999999999</v>
      </c>
      <c r="C115" s="6">
        <v>-26.857500000000002</v>
      </c>
      <c r="D115" s="6">
        <v>82.83</v>
      </c>
      <c r="E115" s="6">
        <v>2.8121</v>
      </c>
      <c r="F115" s="6">
        <v>5.1931000000000003</v>
      </c>
      <c r="G115" s="6">
        <v>70.645600000000002</v>
      </c>
      <c r="H115" s="6">
        <v>-19.994199999999999</v>
      </c>
      <c r="I115" s="6">
        <v>42.67</v>
      </c>
      <c r="J115" s="6">
        <v>5.2686999999999999</v>
      </c>
      <c r="K115" s="6">
        <v>12.4742</v>
      </c>
      <c r="L115" s="6">
        <v>71.852999999999994</v>
      </c>
      <c r="M115" s="6">
        <v>13.736800000000001</v>
      </c>
      <c r="N115" s="6">
        <v>40.83</v>
      </c>
      <c r="O115" s="6">
        <v>5.5955000000000004</v>
      </c>
      <c r="P115" s="6">
        <v>5.5362999999999998</v>
      </c>
      <c r="Q115" s="6">
        <v>65.121200000000002</v>
      </c>
      <c r="R115" s="6">
        <v>-6.0438000000000001</v>
      </c>
      <c r="S115" s="6">
        <v>66.930000000000007</v>
      </c>
      <c r="T115" s="6">
        <v>5.2365000000000004</v>
      </c>
      <c r="U115" s="6">
        <v>9.9562000000000008</v>
      </c>
      <c r="V115" s="6">
        <v>80.636099999999999</v>
      </c>
      <c r="W115" s="6">
        <v>-17.8491</v>
      </c>
      <c r="X115" s="6">
        <v>46.94</v>
      </c>
      <c r="Y115" s="6">
        <v>3.5724</v>
      </c>
      <c r="Z115" s="6">
        <v>11.6761</v>
      </c>
      <c r="AA115" s="6">
        <v>82.619799999999998</v>
      </c>
      <c r="AB115" s="6">
        <v>2.4855</v>
      </c>
      <c r="AC115" s="6">
        <v>50.83</v>
      </c>
      <c r="AD115" s="6">
        <v>4.4696999999999996</v>
      </c>
      <c r="AE115" s="6">
        <v>8.4893000000000001</v>
      </c>
    </row>
    <row r="116" spans="1:31">
      <c r="A116" s="7">
        <v>45386</v>
      </c>
      <c r="B116" s="6">
        <v>42.768599999999999</v>
      </c>
      <c r="C116" s="6">
        <v>-28.213000000000001</v>
      </c>
      <c r="D116" s="6">
        <v>84.79</v>
      </c>
      <c r="E116" s="6">
        <v>2.6781999999999999</v>
      </c>
      <c r="F116" s="6">
        <v>4.9504999999999999</v>
      </c>
      <c r="G116" s="6">
        <v>66.995699999999999</v>
      </c>
      <c r="H116" s="6">
        <v>-19.532599999999999</v>
      </c>
      <c r="I116" s="6">
        <v>43.37</v>
      </c>
      <c r="J116" s="6">
        <v>5.2275999999999998</v>
      </c>
      <c r="K116" s="6">
        <v>12.3706</v>
      </c>
      <c r="L116" s="6">
        <v>56.973100000000002</v>
      </c>
      <c r="M116" s="6">
        <v>13.6435</v>
      </c>
      <c r="N116" s="6">
        <v>42.2</v>
      </c>
      <c r="O116" s="6">
        <v>5.3507999999999996</v>
      </c>
      <c r="P116" s="6">
        <v>5.2214</v>
      </c>
      <c r="Q116" s="6">
        <v>67.195400000000006</v>
      </c>
      <c r="R116" s="6">
        <v>-5.3285</v>
      </c>
      <c r="S116" s="6">
        <v>68.47</v>
      </c>
      <c r="T116" s="6">
        <v>5.2792000000000003</v>
      </c>
      <c r="U116" s="6">
        <v>10.0594</v>
      </c>
      <c r="V116" s="6">
        <v>80.759100000000004</v>
      </c>
      <c r="W116" s="6">
        <v>-17.0045</v>
      </c>
      <c r="X116" s="6">
        <v>48.37</v>
      </c>
      <c r="Y116" s="6">
        <v>3.5754000000000001</v>
      </c>
      <c r="Z116" s="6">
        <v>11.6882</v>
      </c>
      <c r="AA116" s="6">
        <v>82.705799999999996</v>
      </c>
      <c r="AB116" s="6">
        <v>3.6726000000000001</v>
      </c>
      <c r="AC116" s="6">
        <v>52</v>
      </c>
      <c r="AD116" s="6">
        <v>4.4725999999999999</v>
      </c>
      <c r="AE116" s="6">
        <v>8.4957999999999991</v>
      </c>
    </row>
    <row r="117" spans="1:31">
      <c r="A117" s="7">
        <v>45387</v>
      </c>
      <c r="B117" s="6">
        <v>44.8949</v>
      </c>
      <c r="C117" s="6">
        <v>-28.730799999999999</v>
      </c>
      <c r="D117" s="6">
        <v>80.83</v>
      </c>
      <c r="E117" s="6">
        <v>2.7103000000000002</v>
      </c>
      <c r="F117" s="6">
        <v>5.0087000000000002</v>
      </c>
      <c r="G117" s="6">
        <v>70.947100000000006</v>
      </c>
      <c r="H117" s="6">
        <v>-19.102900000000002</v>
      </c>
      <c r="I117" s="6">
        <v>43.01</v>
      </c>
      <c r="J117" s="6">
        <v>5.3281999999999998</v>
      </c>
      <c r="K117" s="6">
        <v>12.623699999999999</v>
      </c>
      <c r="L117" s="6">
        <v>57.988100000000003</v>
      </c>
      <c r="M117" s="6">
        <v>14.0364</v>
      </c>
      <c r="N117" s="6">
        <v>39.799999999999997</v>
      </c>
      <c r="O117" s="6">
        <v>5.3773</v>
      </c>
      <c r="P117" s="6">
        <v>5.2554999999999996</v>
      </c>
      <c r="Q117" s="6">
        <v>69.377600000000001</v>
      </c>
      <c r="R117" s="6">
        <v>-4.9823000000000004</v>
      </c>
      <c r="S117" s="6">
        <v>69.180000000000007</v>
      </c>
      <c r="T117" s="6">
        <v>5.3268000000000004</v>
      </c>
      <c r="U117" s="6">
        <v>10.174300000000001</v>
      </c>
      <c r="V117" s="6">
        <v>82.105999999999995</v>
      </c>
      <c r="W117" s="6">
        <v>-16.217099999999999</v>
      </c>
      <c r="X117" s="6">
        <v>48.42</v>
      </c>
      <c r="Y117" s="6">
        <v>3.6076999999999999</v>
      </c>
      <c r="Z117" s="6">
        <v>11.8209</v>
      </c>
      <c r="AA117" s="6">
        <v>84.220699999999994</v>
      </c>
      <c r="AB117" s="6">
        <v>4.4372999999999996</v>
      </c>
      <c r="AC117" s="6">
        <v>52.04</v>
      </c>
      <c r="AD117" s="6">
        <v>4.5251999999999999</v>
      </c>
      <c r="AE117" s="6">
        <v>8.6134000000000004</v>
      </c>
    </row>
    <row r="118" spans="1:31">
      <c r="A118" s="7">
        <v>45390</v>
      </c>
      <c r="B118" s="6">
        <v>47.629899999999999</v>
      </c>
      <c r="C118" s="6">
        <v>-30.445399999999999</v>
      </c>
      <c r="D118" s="6">
        <v>81.78</v>
      </c>
      <c r="E118" s="6">
        <v>2.7522000000000002</v>
      </c>
      <c r="F118" s="6">
        <v>5.0846999999999998</v>
      </c>
      <c r="G118" s="6">
        <v>64.951700000000002</v>
      </c>
      <c r="H118" s="6">
        <v>-18.495899999999999</v>
      </c>
      <c r="I118" s="6">
        <v>43.89</v>
      </c>
      <c r="J118" s="6">
        <v>5.2561999999999998</v>
      </c>
      <c r="K118" s="6">
        <v>12.442500000000001</v>
      </c>
      <c r="L118" s="6">
        <v>57.875</v>
      </c>
      <c r="M118" s="6">
        <v>13.3376</v>
      </c>
      <c r="N118" s="6">
        <v>40.06</v>
      </c>
      <c r="O118" s="6">
        <v>5.3753000000000002</v>
      </c>
      <c r="P118" s="6">
        <v>5.2529000000000003</v>
      </c>
      <c r="Q118" s="6">
        <v>63.451300000000003</v>
      </c>
      <c r="R118" s="6">
        <v>-4.6166999999999998</v>
      </c>
      <c r="S118" s="6">
        <v>69.97</v>
      </c>
      <c r="T118" s="6">
        <v>5.2648000000000001</v>
      </c>
      <c r="U118" s="6">
        <v>10.0245</v>
      </c>
      <c r="V118" s="6">
        <v>74.084299999999999</v>
      </c>
      <c r="W118" s="6">
        <v>-15.337400000000001</v>
      </c>
      <c r="X118" s="6">
        <v>48.97</v>
      </c>
      <c r="Y118" s="6">
        <v>3.5613000000000001</v>
      </c>
      <c r="Z118" s="6">
        <v>11.6302</v>
      </c>
      <c r="AA118" s="6">
        <v>76.685500000000005</v>
      </c>
      <c r="AB118" s="6">
        <v>5.4520999999999997</v>
      </c>
      <c r="AC118" s="6">
        <v>52.76</v>
      </c>
      <c r="AD118" s="6">
        <v>4.4705000000000004</v>
      </c>
      <c r="AE118" s="6">
        <v>8.4908999999999999</v>
      </c>
    </row>
    <row r="119" spans="1:31">
      <c r="A119" s="7">
        <v>45391</v>
      </c>
      <c r="B119" s="6">
        <v>46.902099999999997</v>
      </c>
      <c r="C119" s="6">
        <v>-30.8691</v>
      </c>
      <c r="D119" s="6">
        <v>83.02</v>
      </c>
      <c r="E119" s="6">
        <v>2.7401</v>
      </c>
      <c r="F119" s="6">
        <v>5.0625999999999998</v>
      </c>
      <c r="G119" s="6">
        <v>63.3949</v>
      </c>
      <c r="H119" s="6">
        <v>-18.163699999999999</v>
      </c>
      <c r="I119" s="6">
        <v>43.26</v>
      </c>
      <c r="J119" s="6">
        <v>5.2366999999999999</v>
      </c>
      <c r="K119" s="6">
        <v>12.393599999999999</v>
      </c>
      <c r="L119" s="6">
        <v>51.254100000000001</v>
      </c>
      <c r="M119" s="6">
        <v>12.762600000000001</v>
      </c>
      <c r="N119" s="6">
        <v>40.04</v>
      </c>
      <c r="O119" s="6">
        <v>5.2497999999999996</v>
      </c>
      <c r="P119" s="6">
        <v>5.0914999999999999</v>
      </c>
      <c r="Q119" s="6">
        <v>62.283099999999997</v>
      </c>
      <c r="R119" s="6">
        <v>-4.4550999999999998</v>
      </c>
      <c r="S119" s="6">
        <v>68.94</v>
      </c>
      <c r="T119" s="6">
        <v>5.2521000000000004</v>
      </c>
      <c r="U119" s="6">
        <v>9.9939999999999998</v>
      </c>
      <c r="V119" s="6">
        <v>71.604699999999994</v>
      </c>
      <c r="W119" s="6">
        <v>-15.097099999999999</v>
      </c>
      <c r="X119" s="6">
        <v>48.18</v>
      </c>
      <c r="Y119" s="6">
        <v>3.5459999999999998</v>
      </c>
      <c r="Z119" s="6">
        <v>11.567500000000001</v>
      </c>
      <c r="AA119" s="6">
        <v>74.114699999999999</v>
      </c>
      <c r="AB119" s="6">
        <v>5.7530999999999999</v>
      </c>
      <c r="AC119" s="6">
        <v>52.01</v>
      </c>
      <c r="AD119" s="6">
        <v>4.4507000000000003</v>
      </c>
      <c r="AE119" s="6">
        <v>8.4468999999999994</v>
      </c>
    </row>
    <row r="120" spans="1:31">
      <c r="A120" s="7">
        <v>45392</v>
      </c>
      <c r="B120" s="6">
        <v>50.074300000000001</v>
      </c>
      <c r="C120" s="6">
        <v>-31.4222</v>
      </c>
      <c r="D120" s="6">
        <v>82.66</v>
      </c>
      <c r="E120" s="6">
        <v>2.7871000000000001</v>
      </c>
      <c r="F120" s="6">
        <v>5.1478000000000002</v>
      </c>
      <c r="G120" s="6">
        <v>62.540300000000002</v>
      </c>
      <c r="H120" s="6">
        <v>-17.8371</v>
      </c>
      <c r="I120" s="6">
        <v>43.09</v>
      </c>
      <c r="J120" s="6">
        <v>5.2263999999999999</v>
      </c>
      <c r="K120" s="6">
        <v>12.367800000000001</v>
      </c>
      <c r="L120" s="6">
        <v>50.396000000000001</v>
      </c>
      <c r="M120" s="6">
        <v>12.1244</v>
      </c>
      <c r="N120" s="6">
        <v>38.81</v>
      </c>
      <c r="O120" s="6">
        <v>5.2324999999999999</v>
      </c>
      <c r="P120" s="6">
        <v>5.0692000000000004</v>
      </c>
      <c r="Q120" s="6">
        <v>66.741900000000001</v>
      </c>
      <c r="R120" s="6">
        <v>-4.3311000000000002</v>
      </c>
      <c r="S120" s="6">
        <v>68.73</v>
      </c>
      <c r="T120" s="6">
        <v>5.3376999999999999</v>
      </c>
      <c r="U120" s="6">
        <v>10.2005</v>
      </c>
      <c r="V120" s="6">
        <v>72.333500000000001</v>
      </c>
      <c r="W120" s="6">
        <v>-14.757300000000001</v>
      </c>
      <c r="X120" s="6">
        <v>47.92</v>
      </c>
      <c r="Y120" s="6">
        <v>3.5571999999999999</v>
      </c>
      <c r="Z120" s="6">
        <v>11.613300000000001</v>
      </c>
      <c r="AA120" s="6">
        <v>76.242999999999995</v>
      </c>
      <c r="AB120" s="6">
        <v>6.1056999999999997</v>
      </c>
      <c r="AC120" s="6">
        <v>51.74</v>
      </c>
      <c r="AD120" s="6">
        <v>4.4996</v>
      </c>
      <c r="AE120" s="6">
        <v>8.5562000000000005</v>
      </c>
    </row>
    <row r="121" spans="1:31">
      <c r="A121" s="7">
        <v>45393</v>
      </c>
      <c r="B121" s="6">
        <v>48.546300000000002</v>
      </c>
      <c r="C121" s="6">
        <v>-31.944800000000001</v>
      </c>
      <c r="D121" s="6">
        <v>84.05</v>
      </c>
      <c r="E121" s="6">
        <v>2.7641</v>
      </c>
      <c r="F121" s="6">
        <v>5.1060999999999996</v>
      </c>
      <c r="G121" s="6">
        <v>57.189599999999999</v>
      </c>
      <c r="H121" s="6">
        <v>-17.2437</v>
      </c>
      <c r="I121" s="6">
        <v>43</v>
      </c>
      <c r="J121" s="6">
        <v>5.1600999999999999</v>
      </c>
      <c r="K121" s="6">
        <v>12.200900000000001</v>
      </c>
      <c r="L121" s="6">
        <v>55.954999999999998</v>
      </c>
      <c r="M121" s="6">
        <v>11.2128</v>
      </c>
      <c r="N121" s="6">
        <v>38.64</v>
      </c>
      <c r="O121" s="6">
        <v>5.3537999999999997</v>
      </c>
      <c r="P121" s="6">
        <v>5.2253999999999996</v>
      </c>
      <c r="Q121" s="6">
        <v>63.388800000000003</v>
      </c>
      <c r="R121" s="6">
        <v>-4.1783999999999999</v>
      </c>
      <c r="S121" s="6">
        <v>70.150000000000006</v>
      </c>
      <c r="T121" s="6">
        <v>5.3021000000000003</v>
      </c>
      <c r="U121" s="6">
        <v>10.114699999999999</v>
      </c>
      <c r="V121" s="6">
        <v>68.2624</v>
      </c>
      <c r="W121" s="6">
        <v>-14.535500000000001</v>
      </c>
      <c r="X121" s="6">
        <v>48.11</v>
      </c>
      <c r="Y121" s="6">
        <v>3.5331000000000001</v>
      </c>
      <c r="Z121" s="6">
        <v>11.5144</v>
      </c>
      <c r="AA121" s="6">
        <v>69.702600000000004</v>
      </c>
      <c r="AB121" s="6">
        <v>6.2744999999999997</v>
      </c>
      <c r="AC121" s="6">
        <v>52.41</v>
      </c>
      <c r="AD121" s="6">
        <v>4.4478</v>
      </c>
      <c r="AE121" s="6">
        <v>8.4403000000000006</v>
      </c>
    </row>
    <row r="122" spans="1:31">
      <c r="A122" s="7">
        <v>45394</v>
      </c>
      <c r="B122" s="6">
        <v>49.136200000000002</v>
      </c>
      <c r="C122" s="6">
        <v>-31.808199999999999</v>
      </c>
      <c r="D122" s="6">
        <v>83.37</v>
      </c>
      <c r="E122" s="6">
        <v>2.7722000000000002</v>
      </c>
      <c r="F122" s="6">
        <v>5.1208</v>
      </c>
      <c r="G122" s="6">
        <v>51.986800000000002</v>
      </c>
      <c r="H122" s="6">
        <v>-17.067699999999999</v>
      </c>
      <c r="I122" s="6">
        <v>42.42</v>
      </c>
      <c r="J122" s="6">
        <v>5.0880999999999998</v>
      </c>
      <c r="K122" s="6">
        <v>12.0197</v>
      </c>
      <c r="L122" s="6">
        <v>53.357500000000002</v>
      </c>
      <c r="M122" s="6">
        <v>11.4581</v>
      </c>
      <c r="N122" s="6">
        <v>39.83</v>
      </c>
      <c r="O122" s="6">
        <v>5.3048999999999999</v>
      </c>
      <c r="P122" s="6">
        <v>5.1623999999999999</v>
      </c>
      <c r="Q122" s="6">
        <v>57.918300000000002</v>
      </c>
      <c r="R122" s="6">
        <v>-3.9864999999999999</v>
      </c>
      <c r="S122" s="6">
        <v>69.56</v>
      </c>
      <c r="T122" s="6">
        <v>5.2401</v>
      </c>
      <c r="U122" s="6">
        <v>9.9649000000000001</v>
      </c>
      <c r="V122" s="6">
        <v>62.194099999999999</v>
      </c>
      <c r="W122" s="6">
        <v>-14.1675</v>
      </c>
      <c r="X122" s="6">
        <v>47.7</v>
      </c>
      <c r="Y122" s="6">
        <v>3.4942000000000002</v>
      </c>
      <c r="Z122" s="6">
        <v>11.355</v>
      </c>
      <c r="AA122" s="6">
        <v>61.891100000000002</v>
      </c>
      <c r="AB122" s="6">
        <v>6.7176999999999998</v>
      </c>
      <c r="AC122" s="6">
        <v>51.7</v>
      </c>
      <c r="AD122" s="6">
        <v>4.3769999999999998</v>
      </c>
      <c r="AE122" s="6">
        <v>8.282</v>
      </c>
    </row>
    <row r="123" spans="1:31">
      <c r="A123" s="7">
        <v>45397</v>
      </c>
      <c r="B123" s="6">
        <v>52.439500000000002</v>
      </c>
      <c r="C123" s="6">
        <v>-32.241799999999998</v>
      </c>
      <c r="D123" s="6">
        <v>83.61</v>
      </c>
      <c r="E123" s="6">
        <v>2.8178000000000001</v>
      </c>
      <c r="F123" s="6">
        <v>5.2035</v>
      </c>
      <c r="G123" s="6">
        <v>50.724699999999999</v>
      </c>
      <c r="H123" s="6">
        <v>-16.862500000000001</v>
      </c>
      <c r="I123" s="6">
        <v>41.79</v>
      </c>
      <c r="J123" s="6">
        <v>5.0697999999999999</v>
      </c>
      <c r="K123" s="6">
        <v>11.973699999999999</v>
      </c>
      <c r="L123" s="6">
        <v>51.793199999999999</v>
      </c>
      <c r="M123" s="6">
        <v>10.8642</v>
      </c>
      <c r="N123" s="6">
        <v>39.35</v>
      </c>
      <c r="O123" s="6">
        <v>5.2752999999999997</v>
      </c>
      <c r="P123" s="6">
        <v>5.1242999999999999</v>
      </c>
      <c r="Q123" s="6">
        <v>53.4343</v>
      </c>
      <c r="R123" s="6">
        <v>-4.6332000000000004</v>
      </c>
      <c r="S123" s="6">
        <v>68.53</v>
      </c>
      <c r="T123" s="6">
        <v>5.1840999999999999</v>
      </c>
      <c r="U123" s="6">
        <v>9.8297000000000008</v>
      </c>
      <c r="V123" s="6">
        <v>57.754100000000001</v>
      </c>
      <c r="W123" s="6">
        <v>-14.110099999999999</v>
      </c>
      <c r="X123" s="6">
        <v>47.04</v>
      </c>
      <c r="Y123" s="6">
        <v>3.4630999999999998</v>
      </c>
      <c r="Z123" s="6">
        <v>11.2271</v>
      </c>
      <c r="AA123" s="6">
        <v>59.592599999999997</v>
      </c>
      <c r="AB123" s="6">
        <v>6.6416000000000004</v>
      </c>
      <c r="AC123" s="6">
        <v>50.73</v>
      </c>
      <c r="AD123" s="6">
        <v>4.3544</v>
      </c>
      <c r="AE123" s="6">
        <v>8.2314000000000007</v>
      </c>
    </row>
    <row r="124" spans="1:31">
      <c r="A124" s="7">
        <v>45398</v>
      </c>
      <c r="B124" s="6">
        <v>59.633299999999998</v>
      </c>
      <c r="C124" s="6">
        <v>-32.282299999999999</v>
      </c>
      <c r="D124" s="6">
        <v>84.96</v>
      </c>
      <c r="E124" s="6">
        <v>2.9340999999999999</v>
      </c>
      <c r="F124" s="6">
        <v>5.4142000000000001</v>
      </c>
      <c r="G124" s="6">
        <v>47.394399999999997</v>
      </c>
      <c r="H124" s="6">
        <v>-16.798200000000001</v>
      </c>
      <c r="I124" s="6">
        <v>41.63</v>
      </c>
      <c r="J124" s="6">
        <v>5.0206999999999997</v>
      </c>
      <c r="K124" s="6">
        <v>11.85</v>
      </c>
      <c r="L124" s="6">
        <v>51.950099999999999</v>
      </c>
      <c r="M124" s="6">
        <v>10.475899999999999</v>
      </c>
      <c r="N124" s="6">
        <v>39.06</v>
      </c>
      <c r="O124" s="6">
        <v>5.2784000000000004</v>
      </c>
      <c r="P124" s="6">
        <v>5.1283000000000003</v>
      </c>
      <c r="Q124" s="6">
        <v>50.5349</v>
      </c>
      <c r="R124" s="6">
        <v>-5.2140000000000004</v>
      </c>
      <c r="S124" s="6">
        <v>67.599999999999994</v>
      </c>
      <c r="T124" s="6">
        <v>5.1455000000000002</v>
      </c>
      <c r="U124" s="6">
        <v>9.7365999999999993</v>
      </c>
      <c r="V124" s="6">
        <v>53.414999999999999</v>
      </c>
      <c r="W124" s="6">
        <v>-14.4086</v>
      </c>
      <c r="X124" s="6">
        <v>46.51</v>
      </c>
      <c r="Y124" s="6">
        <v>3.4302000000000001</v>
      </c>
      <c r="Z124" s="6">
        <v>11.091900000000001</v>
      </c>
      <c r="AA124" s="6">
        <v>58.6096</v>
      </c>
      <c r="AB124" s="6">
        <v>6.0854999999999997</v>
      </c>
      <c r="AC124" s="6">
        <v>50.42</v>
      </c>
      <c r="AD124" s="6">
        <v>4.3449</v>
      </c>
      <c r="AE124" s="6">
        <v>8.2101000000000006</v>
      </c>
    </row>
    <row r="125" spans="1:31">
      <c r="A125" s="7">
        <v>45399</v>
      </c>
      <c r="B125" s="6">
        <v>52.476799999999997</v>
      </c>
      <c r="C125" s="6">
        <v>-32.369500000000002</v>
      </c>
      <c r="D125" s="6">
        <v>88.4</v>
      </c>
      <c r="E125" s="6">
        <v>2.8367</v>
      </c>
      <c r="F125" s="6">
        <v>5.2378</v>
      </c>
      <c r="G125" s="6">
        <v>44.815399999999997</v>
      </c>
      <c r="H125" s="6">
        <v>-16.603100000000001</v>
      </c>
      <c r="I125" s="6">
        <v>41.2</v>
      </c>
      <c r="J125" s="6">
        <v>4.9806999999999997</v>
      </c>
      <c r="K125" s="6">
        <v>11.7494</v>
      </c>
      <c r="L125" s="6">
        <v>57.859900000000003</v>
      </c>
      <c r="M125" s="6">
        <v>10.4147</v>
      </c>
      <c r="N125" s="6">
        <v>39.090000000000003</v>
      </c>
      <c r="O125" s="6">
        <v>5.4008000000000003</v>
      </c>
      <c r="P125" s="6">
        <v>5.2857000000000003</v>
      </c>
      <c r="Q125" s="6">
        <v>45.136000000000003</v>
      </c>
      <c r="R125" s="6">
        <v>-5.8430999999999997</v>
      </c>
      <c r="S125" s="6">
        <v>66.959999999999994</v>
      </c>
      <c r="T125" s="6">
        <v>5.0666000000000002</v>
      </c>
      <c r="U125" s="6">
        <v>9.5460999999999991</v>
      </c>
      <c r="V125" s="6">
        <v>48.700699999999998</v>
      </c>
      <c r="W125" s="6">
        <v>-14.565300000000001</v>
      </c>
      <c r="X125" s="6">
        <v>45.95</v>
      </c>
      <c r="Y125" s="6">
        <v>3.3908</v>
      </c>
      <c r="Z125" s="6">
        <v>10.930199999999999</v>
      </c>
      <c r="AA125" s="6">
        <v>51.563499999999998</v>
      </c>
      <c r="AB125" s="6">
        <v>5.6776999999999997</v>
      </c>
      <c r="AC125" s="6">
        <v>50.29</v>
      </c>
      <c r="AD125" s="6">
        <v>4.2718999999999996</v>
      </c>
      <c r="AE125" s="6">
        <v>8.0469000000000008</v>
      </c>
    </row>
    <row r="126" spans="1:31">
      <c r="A126" s="7">
        <v>45400</v>
      </c>
      <c r="B126" s="6">
        <v>49.125900000000001</v>
      </c>
      <c r="C126" s="6">
        <v>-32.920999999999999</v>
      </c>
      <c r="D126" s="6">
        <v>85.52</v>
      </c>
      <c r="E126" s="6">
        <v>2.7854000000000001</v>
      </c>
      <c r="F126" s="6">
        <v>5.1447000000000003</v>
      </c>
      <c r="G126" s="6">
        <v>47.6218</v>
      </c>
      <c r="H126" s="6">
        <v>-16.3748</v>
      </c>
      <c r="I126" s="6">
        <v>40.85</v>
      </c>
      <c r="J126" s="6">
        <v>5.0171999999999999</v>
      </c>
      <c r="K126" s="6">
        <v>11.8414</v>
      </c>
      <c r="L126" s="6">
        <v>53.003999999999998</v>
      </c>
      <c r="M126" s="6">
        <v>10.263</v>
      </c>
      <c r="N126" s="6">
        <v>40.29</v>
      </c>
      <c r="O126" s="6">
        <v>5.3160999999999996</v>
      </c>
      <c r="P126" s="6">
        <v>5.1768000000000001</v>
      </c>
      <c r="Q126" s="6">
        <v>41.795699999999997</v>
      </c>
      <c r="R126" s="6">
        <v>-6.6727999999999996</v>
      </c>
      <c r="S126" s="6">
        <v>65.650000000000006</v>
      </c>
      <c r="T126" s="6">
        <v>5.0118</v>
      </c>
      <c r="U126" s="6">
        <v>9.4138000000000002</v>
      </c>
      <c r="V126" s="6">
        <v>48.086799999999997</v>
      </c>
      <c r="W126" s="6">
        <v>-14.8728</v>
      </c>
      <c r="X126" s="6">
        <v>45.28</v>
      </c>
      <c r="Y126" s="6">
        <v>3.3855</v>
      </c>
      <c r="Z126" s="6">
        <v>10.9085</v>
      </c>
      <c r="AA126" s="6">
        <v>44.381100000000004</v>
      </c>
      <c r="AB126" s="6">
        <v>4.8792999999999997</v>
      </c>
      <c r="AC126" s="6">
        <v>49.29</v>
      </c>
      <c r="AD126" s="6">
        <v>4.1806999999999999</v>
      </c>
      <c r="AE126" s="6">
        <v>7.8428000000000004</v>
      </c>
    </row>
    <row r="127" spans="1:31">
      <c r="A127" s="7">
        <v>45401</v>
      </c>
      <c r="B127" s="6">
        <v>49.309399999999997</v>
      </c>
      <c r="C127" s="6">
        <v>-32.749099999999999</v>
      </c>
      <c r="D127" s="6">
        <v>84</v>
      </c>
      <c r="E127" s="6">
        <v>2.7881</v>
      </c>
      <c r="F127" s="6">
        <v>5.1496000000000004</v>
      </c>
      <c r="G127" s="6">
        <v>53.860199999999999</v>
      </c>
      <c r="H127" s="6">
        <v>-16.1144</v>
      </c>
      <c r="I127" s="6">
        <v>41.17</v>
      </c>
      <c r="J127" s="6">
        <v>5.1075999999999997</v>
      </c>
      <c r="K127" s="6">
        <v>12.0686</v>
      </c>
      <c r="L127" s="6">
        <v>54.681800000000003</v>
      </c>
      <c r="M127" s="6">
        <v>10.866</v>
      </c>
      <c r="N127" s="6">
        <v>39.46</v>
      </c>
      <c r="O127" s="6">
        <v>5.3507999999999996</v>
      </c>
      <c r="P127" s="6">
        <v>5.2214</v>
      </c>
      <c r="Q127" s="6">
        <v>41.325099999999999</v>
      </c>
      <c r="R127" s="6">
        <v>-6.6554000000000002</v>
      </c>
      <c r="S127" s="6">
        <v>64.739999999999995</v>
      </c>
      <c r="T127" s="6">
        <v>5.0039999999999996</v>
      </c>
      <c r="U127" s="6">
        <v>9.3948999999999998</v>
      </c>
      <c r="V127" s="6">
        <v>53.677</v>
      </c>
      <c r="W127" s="6">
        <v>-14.555400000000001</v>
      </c>
      <c r="X127" s="6">
        <v>45.19</v>
      </c>
      <c r="Y127" s="6">
        <v>3.4325000000000001</v>
      </c>
      <c r="Z127" s="6">
        <v>11.101599999999999</v>
      </c>
      <c r="AA127" s="6">
        <v>44.712800000000001</v>
      </c>
      <c r="AB127" s="6">
        <v>5.1112000000000002</v>
      </c>
      <c r="AC127" s="6">
        <v>48.04</v>
      </c>
      <c r="AD127" s="6">
        <v>4.1844000000000001</v>
      </c>
      <c r="AE127" s="6">
        <v>7.851</v>
      </c>
    </row>
    <row r="128" spans="1:31">
      <c r="A128" s="7">
        <v>45404</v>
      </c>
      <c r="B128" s="6">
        <v>49.651600000000002</v>
      </c>
      <c r="C128" s="6">
        <v>-32.9816</v>
      </c>
      <c r="D128" s="6">
        <v>84.08</v>
      </c>
      <c r="E128" s="6">
        <v>2.7928000000000002</v>
      </c>
      <c r="F128" s="6">
        <v>5.1581999999999999</v>
      </c>
      <c r="G128" s="6">
        <v>48.152999999999999</v>
      </c>
      <c r="H128" s="6">
        <v>-15.6547</v>
      </c>
      <c r="I128" s="6">
        <v>41.96</v>
      </c>
      <c r="J128" s="6">
        <v>5.0240999999999998</v>
      </c>
      <c r="K128" s="6">
        <v>11.858700000000001</v>
      </c>
      <c r="L128" s="6">
        <v>59.654699999999998</v>
      </c>
      <c r="M128" s="6">
        <v>10.914099999999999</v>
      </c>
      <c r="N128" s="6">
        <v>39.799999999999997</v>
      </c>
      <c r="O128" s="6">
        <v>5.4619</v>
      </c>
      <c r="P128" s="6">
        <v>5.3643999999999998</v>
      </c>
      <c r="Q128" s="6">
        <v>41.7057</v>
      </c>
      <c r="R128" s="6">
        <v>-7.2708000000000004</v>
      </c>
      <c r="S128" s="6">
        <v>64.61</v>
      </c>
      <c r="T128" s="6">
        <v>5.0082000000000004</v>
      </c>
      <c r="U128" s="6">
        <v>9.4050999999999991</v>
      </c>
      <c r="V128" s="6">
        <v>54.0764</v>
      </c>
      <c r="W128" s="6">
        <v>-14.2141</v>
      </c>
      <c r="X128" s="6">
        <v>45.99</v>
      </c>
      <c r="Y128" s="6">
        <v>3.4359999999999999</v>
      </c>
      <c r="Z128" s="6">
        <v>11.116099999999999</v>
      </c>
      <c r="AA128" s="6">
        <v>49.630600000000001</v>
      </c>
      <c r="AB128" s="6">
        <v>4.7465000000000002</v>
      </c>
      <c r="AC128" s="6">
        <v>48.09</v>
      </c>
      <c r="AD128" s="6">
        <v>4.2397999999999998</v>
      </c>
      <c r="AE128" s="6">
        <v>7.9751000000000003</v>
      </c>
    </row>
    <row r="129" spans="1:31">
      <c r="A129" s="7">
        <v>45405</v>
      </c>
      <c r="B129" s="6">
        <v>49.166499999999999</v>
      </c>
      <c r="C129" s="6">
        <v>-33.1327</v>
      </c>
      <c r="D129" s="6">
        <v>84.22</v>
      </c>
      <c r="E129" s="6">
        <v>2.7864</v>
      </c>
      <c r="F129" s="6">
        <v>5.1464999999999996</v>
      </c>
      <c r="G129" s="6">
        <v>55.701099999999997</v>
      </c>
      <c r="H129" s="6">
        <v>-15.435</v>
      </c>
      <c r="I129" s="6">
        <v>41.23</v>
      </c>
      <c r="J129" s="6">
        <v>5.1486999999999998</v>
      </c>
      <c r="K129" s="6">
        <v>12.1722</v>
      </c>
      <c r="L129" s="6">
        <v>63.058999999999997</v>
      </c>
      <c r="M129" s="6">
        <v>10.6821</v>
      </c>
      <c r="N129" s="6">
        <v>40.89</v>
      </c>
      <c r="O129" s="6">
        <v>5.5486000000000004</v>
      </c>
      <c r="P129" s="6">
        <v>5.4759000000000002</v>
      </c>
      <c r="Q129" s="6">
        <v>44.2639</v>
      </c>
      <c r="R129" s="6">
        <v>-7.5936000000000003</v>
      </c>
      <c r="S129" s="6">
        <v>64.680000000000007</v>
      </c>
      <c r="T129" s="6">
        <v>5.0358999999999998</v>
      </c>
      <c r="U129" s="6">
        <v>9.4719999999999995</v>
      </c>
      <c r="V129" s="6">
        <v>54.845100000000002</v>
      </c>
      <c r="W129" s="6">
        <v>-14.339</v>
      </c>
      <c r="X129" s="6">
        <v>46.05</v>
      </c>
      <c r="Y129" s="6">
        <v>3.4424999999999999</v>
      </c>
      <c r="Z129" s="6">
        <v>11.1426</v>
      </c>
      <c r="AA129" s="6">
        <v>55.067500000000003</v>
      </c>
      <c r="AB129" s="6">
        <v>4.3883000000000001</v>
      </c>
      <c r="AC129" s="6">
        <v>48.85</v>
      </c>
      <c r="AD129" s="6">
        <v>4.3098999999999998</v>
      </c>
      <c r="AE129" s="6">
        <v>8.1318000000000001</v>
      </c>
    </row>
    <row r="130" spans="1:31">
      <c r="A130" s="7">
        <v>45406</v>
      </c>
      <c r="B130" s="6">
        <v>47.585500000000003</v>
      </c>
      <c r="C130" s="6">
        <v>-33.369399999999999</v>
      </c>
      <c r="D130" s="6">
        <v>84.03</v>
      </c>
      <c r="E130" s="6">
        <v>2.7660999999999998</v>
      </c>
      <c r="F130" s="6">
        <v>5.1097999999999999</v>
      </c>
      <c r="G130" s="6">
        <v>56.391100000000002</v>
      </c>
      <c r="H130" s="6">
        <v>-14.950200000000001</v>
      </c>
      <c r="I130" s="6">
        <v>42.32</v>
      </c>
      <c r="J130" s="6">
        <v>5.1562999999999999</v>
      </c>
      <c r="K130" s="6">
        <v>12.203799999999999</v>
      </c>
      <c r="L130" s="6">
        <v>63.333399999999997</v>
      </c>
      <c r="M130" s="6">
        <v>10.763500000000001</v>
      </c>
      <c r="N130" s="6">
        <v>41.74</v>
      </c>
      <c r="O130" s="6">
        <v>5.5557999999999996</v>
      </c>
      <c r="P130" s="6">
        <v>5.4851000000000001</v>
      </c>
      <c r="Q130" s="6">
        <v>45.1098</v>
      </c>
      <c r="R130" s="6">
        <v>-7.7828999999999997</v>
      </c>
      <c r="S130" s="6">
        <v>65.14</v>
      </c>
      <c r="T130" s="6">
        <v>5.0449000000000002</v>
      </c>
      <c r="U130" s="6">
        <v>9.4938000000000002</v>
      </c>
      <c r="V130" s="6">
        <v>55.284799999999997</v>
      </c>
      <c r="W130" s="6">
        <v>-14.196300000000001</v>
      </c>
      <c r="X130" s="6">
        <v>46.16</v>
      </c>
      <c r="Y130" s="6">
        <v>3.4460000000000002</v>
      </c>
      <c r="Z130" s="6">
        <v>11.1571</v>
      </c>
      <c r="AA130" s="6">
        <v>56.129899999999999</v>
      </c>
      <c r="AB130" s="6">
        <v>4.3949999999999996</v>
      </c>
      <c r="AC130" s="6">
        <v>49.81</v>
      </c>
      <c r="AD130" s="6">
        <v>4.3244999999999996</v>
      </c>
      <c r="AE130" s="6">
        <v>8.1644000000000005</v>
      </c>
    </row>
    <row r="131" spans="1:31">
      <c r="A131" s="7">
        <v>45407</v>
      </c>
      <c r="B131" s="6">
        <v>54.697499999999998</v>
      </c>
      <c r="C131" s="6">
        <v>-33.066800000000001</v>
      </c>
      <c r="D131" s="6">
        <v>83.43</v>
      </c>
      <c r="E131" s="6">
        <v>2.8580000000000001</v>
      </c>
      <c r="F131" s="6">
        <v>5.2763999999999998</v>
      </c>
      <c r="G131" s="6">
        <v>43.262799999999999</v>
      </c>
      <c r="H131" s="6">
        <v>-14.5122</v>
      </c>
      <c r="I131" s="6">
        <v>42.43</v>
      </c>
      <c r="J131" s="6">
        <v>4.9290000000000003</v>
      </c>
      <c r="K131" s="6">
        <v>11.631399999999999</v>
      </c>
      <c r="L131" s="6">
        <v>59.716700000000003</v>
      </c>
      <c r="M131" s="6">
        <v>10.8986</v>
      </c>
      <c r="N131" s="6">
        <v>41.81</v>
      </c>
      <c r="O131" s="6">
        <v>5.5016999999999996</v>
      </c>
      <c r="P131" s="6">
        <v>5.4156000000000004</v>
      </c>
      <c r="Q131" s="6">
        <v>46.791200000000003</v>
      </c>
      <c r="R131" s="6">
        <v>-7.8188000000000004</v>
      </c>
      <c r="S131" s="6">
        <v>65.290000000000006</v>
      </c>
      <c r="T131" s="6">
        <v>5.0624000000000002</v>
      </c>
      <c r="U131" s="6">
        <v>9.5358999999999998</v>
      </c>
      <c r="V131" s="6">
        <v>56.867800000000003</v>
      </c>
      <c r="W131" s="6">
        <v>-13.950799999999999</v>
      </c>
      <c r="X131" s="6">
        <v>46.22</v>
      </c>
      <c r="Y131" s="6">
        <v>3.4584000000000001</v>
      </c>
      <c r="Z131" s="6">
        <v>11.207800000000001</v>
      </c>
      <c r="AA131" s="6">
        <v>58.406999999999996</v>
      </c>
      <c r="AB131" s="6">
        <v>4.5065999999999997</v>
      </c>
      <c r="AC131" s="6">
        <v>50.01</v>
      </c>
      <c r="AD131" s="6">
        <v>4.3559000000000001</v>
      </c>
      <c r="AE131" s="6">
        <v>8.2346000000000004</v>
      </c>
    </row>
    <row r="132" spans="1:31">
      <c r="A132" s="7">
        <v>45408</v>
      </c>
      <c r="B132" s="6">
        <v>53.490600000000001</v>
      </c>
      <c r="C132" s="6">
        <v>-32.871600000000001</v>
      </c>
      <c r="D132" s="6">
        <v>86.15</v>
      </c>
      <c r="E132" s="6">
        <v>2.8437999999999999</v>
      </c>
      <c r="F132" s="6">
        <v>5.2506000000000004</v>
      </c>
      <c r="G132" s="6">
        <v>42.991999999999997</v>
      </c>
      <c r="H132" s="6">
        <v>-14.5748</v>
      </c>
      <c r="I132" s="6">
        <v>40.44</v>
      </c>
      <c r="J132" s="6">
        <v>4.9233000000000002</v>
      </c>
      <c r="K132" s="6">
        <v>11.617100000000001</v>
      </c>
      <c r="L132" s="6">
        <v>61.925699999999999</v>
      </c>
      <c r="M132" s="6">
        <v>11.6143</v>
      </c>
      <c r="N132" s="6">
        <v>41.28</v>
      </c>
      <c r="O132" s="6">
        <v>5.5526999999999997</v>
      </c>
      <c r="P132" s="6">
        <v>5.4812000000000003</v>
      </c>
      <c r="Q132" s="6">
        <v>46.972099999999998</v>
      </c>
      <c r="R132" s="6">
        <v>-7.6833</v>
      </c>
      <c r="S132" s="6">
        <v>65.58</v>
      </c>
      <c r="T132" s="6">
        <v>5.0641999999999996</v>
      </c>
      <c r="U132" s="6">
        <v>9.5403000000000002</v>
      </c>
      <c r="V132" s="6">
        <v>56.945900000000002</v>
      </c>
      <c r="W132" s="6">
        <v>-13.7212</v>
      </c>
      <c r="X132" s="6">
        <v>46.43</v>
      </c>
      <c r="Y132" s="6">
        <v>3.4590000000000001</v>
      </c>
      <c r="Z132" s="6">
        <v>11.2102</v>
      </c>
      <c r="AA132" s="6">
        <v>60.462800000000001</v>
      </c>
      <c r="AB132" s="6">
        <v>4.8213999999999997</v>
      </c>
      <c r="AC132" s="6">
        <v>50.44</v>
      </c>
      <c r="AD132" s="6">
        <v>4.3851000000000004</v>
      </c>
      <c r="AE132" s="6">
        <v>8.2998999999999992</v>
      </c>
    </row>
    <row r="133" spans="1:31">
      <c r="A133" s="7">
        <v>45411</v>
      </c>
      <c r="B133" s="6">
        <v>58.5137</v>
      </c>
      <c r="C133" s="6">
        <v>-32.221600000000002</v>
      </c>
      <c r="D133" s="6">
        <v>85.73</v>
      </c>
      <c r="E133" s="6">
        <v>2.9161999999999999</v>
      </c>
      <c r="F133" s="6">
        <v>5.3817000000000004</v>
      </c>
      <c r="G133" s="6">
        <v>46.116</v>
      </c>
      <c r="H133" s="6">
        <v>-14.454800000000001</v>
      </c>
      <c r="I133" s="6">
        <v>40.39</v>
      </c>
      <c r="J133" s="6">
        <v>4.9724000000000004</v>
      </c>
      <c r="K133" s="6">
        <v>11.7407</v>
      </c>
      <c r="L133" s="6">
        <v>64.484399999999994</v>
      </c>
      <c r="M133" s="6">
        <v>10.7692</v>
      </c>
      <c r="N133" s="6">
        <v>41.78</v>
      </c>
      <c r="O133" s="6">
        <v>5.6148999999999996</v>
      </c>
      <c r="P133" s="6">
        <v>5.5612000000000004</v>
      </c>
      <c r="Q133" s="6">
        <v>50.251800000000003</v>
      </c>
      <c r="R133" s="6">
        <v>-8.0952000000000002</v>
      </c>
      <c r="S133" s="6">
        <v>65.61</v>
      </c>
      <c r="T133" s="6">
        <v>5.0967000000000002</v>
      </c>
      <c r="U133" s="6">
        <v>9.6188000000000002</v>
      </c>
      <c r="V133" s="6">
        <v>59.991100000000003</v>
      </c>
      <c r="W133" s="6">
        <v>-13.678800000000001</v>
      </c>
      <c r="X133" s="6">
        <v>46.44</v>
      </c>
      <c r="Y133" s="6">
        <v>3.4819</v>
      </c>
      <c r="Z133" s="6">
        <v>11.3043</v>
      </c>
      <c r="AA133" s="6">
        <v>60.462800000000001</v>
      </c>
      <c r="AB133" s="6">
        <v>4.6957000000000004</v>
      </c>
      <c r="AC133" s="6">
        <v>50.84</v>
      </c>
      <c r="AD133" s="6">
        <v>4.3851000000000004</v>
      </c>
      <c r="AE133" s="6">
        <v>8.2998999999999992</v>
      </c>
    </row>
    <row r="134" spans="1:31">
      <c r="A134" s="7">
        <v>45412</v>
      </c>
      <c r="B134" s="6">
        <v>45.795000000000002</v>
      </c>
      <c r="C134" s="6">
        <v>-32.105600000000003</v>
      </c>
      <c r="D134" s="6">
        <v>87.87</v>
      </c>
      <c r="E134" s="6">
        <v>2.7433999999999998</v>
      </c>
      <c r="F134" s="6">
        <v>5.0686999999999998</v>
      </c>
      <c r="G134" s="6">
        <v>38.2866</v>
      </c>
      <c r="H134" s="6">
        <v>-14.5923</v>
      </c>
      <c r="I134" s="6">
        <v>40.82</v>
      </c>
      <c r="J134" s="6">
        <v>4.8022</v>
      </c>
      <c r="K134" s="6">
        <v>11.312200000000001</v>
      </c>
      <c r="L134" s="6">
        <v>57.220199999999998</v>
      </c>
      <c r="M134" s="6">
        <v>9.1071000000000009</v>
      </c>
      <c r="N134" s="6">
        <v>42.39</v>
      </c>
      <c r="O134" s="6">
        <v>5.5057999999999998</v>
      </c>
      <c r="P134" s="6">
        <v>5.4207999999999998</v>
      </c>
      <c r="Q134" s="6">
        <v>34.072000000000003</v>
      </c>
      <c r="R134" s="6">
        <v>-8.6823999999999995</v>
      </c>
      <c r="S134" s="6">
        <v>66.150000000000006</v>
      </c>
      <c r="T134" s="6">
        <v>4.8647999999999998</v>
      </c>
      <c r="U134" s="6">
        <v>9.0589999999999993</v>
      </c>
      <c r="V134" s="6">
        <v>42.018900000000002</v>
      </c>
      <c r="W134" s="6">
        <v>-13.8827</v>
      </c>
      <c r="X134" s="6">
        <v>46.83</v>
      </c>
      <c r="Y134" s="6">
        <v>3.3531</v>
      </c>
      <c r="Z134" s="6">
        <v>10.775700000000001</v>
      </c>
      <c r="AA134" s="6">
        <v>45.230200000000004</v>
      </c>
      <c r="AB134" s="6">
        <v>4.3049999999999997</v>
      </c>
      <c r="AC134" s="6">
        <v>50.84</v>
      </c>
      <c r="AD134" s="6">
        <v>4.2135999999999996</v>
      </c>
      <c r="AE134" s="6">
        <v>7.9162999999999997</v>
      </c>
    </row>
    <row r="135" spans="1:31">
      <c r="A135" s="7">
        <v>45413</v>
      </c>
      <c r="B135" s="6">
        <v>43.146500000000003</v>
      </c>
      <c r="C135" s="6">
        <v>-31.954599999999999</v>
      </c>
      <c r="D135" s="6">
        <v>82.76</v>
      </c>
      <c r="E135" s="6">
        <v>2.6981999999999999</v>
      </c>
      <c r="F135" s="6">
        <v>4.9866999999999999</v>
      </c>
      <c r="G135" s="6">
        <v>33.660499999999999</v>
      </c>
      <c r="H135" s="6">
        <v>-14.948700000000001</v>
      </c>
      <c r="I135" s="6">
        <v>39.33</v>
      </c>
      <c r="J135" s="6">
        <v>4.6742999999999997</v>
      </c>
      <c r="K135" s="6">
        <v>10.99</v>
      </c>
      <c r="L135" s="6">
        <v>55.8277</v>
      </c>
      <c r="M135" s="6">
        <v>7.7042000000000002</v>
      </c>
      <c r="N135" s="6">
        <v>41.32</v>
      </c>
      <c r="O135" s="6">
        <v>5.4833999999999996</v>
      </c>
      <c r="P135" s="6">
        <v>5.3920000000000003</v>
      </c>
      <c r="Q135" s="6">
        <v>30.698899999999998</v>
      </c>
      <c r="R135" s="6">
        <v>-9.3689999999999998</v>
      </c>
      <c r="S135" s="6">
        <v>62.3</v>
      </c>
      <c r="T135" s="6">
        <v>4.7912999999999997</v>
      </c>
      <c r="U135" s="6">
        <v>8.8816000000000006</v>
      </c>
      <c r="V135" s="6">
        <v>39.3521</v>
      </c>
      <c r="W135" s="6">
        <v>-14.1097</v>
      </c>
      <c r="X135" s="6">
        <v>44.64</v>
      </c>
      <c r="Y135" s="6">
        <v>3.3260999999999998</v>
      </c>
      <c r="Z135" s="6">
        <v>10.6647</v>
      </c>
      <c r="AA135" s="6">
        <v>39.053100000000001</v>
      </c>
      <c r="AB135" s="6">
        <v>3.8142</v>
      </c>
      <c r="AC135" s="6">
        <v>48.49</v>
      </c>
      <c r="AD135" s="6">
        <v>4.1135999999999999</v>
      </c>
      <c r="AE135" s="6">
        <v>7.6925999999999997</v>
      </c>
    </row>
    <row r="136" spans="1:31">
      <c r="A136" s="7">
        <v>45414</v>
      </c>
      <c r="B136" s="6">
        <v>45.135599999999997</v>
      </c>
      <c r="C136" s="6">
        <v>-31.7974</v>
      </c>
      <c r="D136" s="6">
        <v>81.42</v>
      </c>
      <c r="E136" s="6">
        <v>2.7244999999999999</v>
      </c>
      <c r="F136" s="6">
        <v>5.0345000000000004</v>
      </c>
      <c r="G136" s="6">
        <v>32.237299999999998</v>
      </c>
      <c r="H136" s="6">
        <v>-15.6265</v>
      </c>
      <c r="I136" s="6">
        <v>38.21</v>
      </c>
      <c r="J136" s="6">
        <v>4.6308999999999996</v>
      </c>
      <c r="K136" s="6">
        <v>10.880800000000001</v>
      </c>
      <c r="L136" s="6">
        <v>62.6753</v>
      </c>
      <c r="M136" s="6">
        <v>6.2446000000000002</v>
      </c>
      <c r="N136" s="6">
        <v>41.1</v>
      </c>
      <c r="O136" s="6">
        <v>5.6403999999999996</v>
      </c>
      <c r="P136" s="6">
        <v>5.5940000000000003</v>
      </c>
      <c r="Q136" s="6">
        <v>36.421599999999998</v>
      </c>
      <c r="R136" s="6">
        <v>-10.3741</v>
      </c>
      <c r="S136" s="6">
        <v>61.08</v>
      </c>
      <c r="T136" s="6">
        <v>4.8533999999999997</v>
      </c>
      <c r="U136" s="6">
        <v>9.0313999999999997</v>
      </c>
      <c r="V136" s="6">
        <v>39.710500000000003</v>
      </c>
      <c r="W136" s="6">
        <v>-14.675000000000001</v>
      </c>
      <c r="X136" s="6">
        <v>44.18</v>
      </c>
      <c r="Y136" s="6">
        <v>3.3283999999999998</v>
      </c>
      <c r="Z136" s="6">
        <v>10.674300000000001</v>
      </c>
      <c r="AA136" s="6">
        <v>42.856499999999997</v>
      </c>
      <c r="AB136" s="6">
        <v>3.0350000000000001</v>
      </c>
      <c r="AC136" s="6">
        <v>47.12</v>
      </c>
      <c r="AD136" s="6">
        <v>4.1588000000000003</v>
      </c>
      <c r="AE136" s="6">
        <v>7.7938000000000001</v>
      </c>
    </row>
    <row r="137" spans="1:31">
      <c r="A137" s="7">
        <v>45415</v>
      </c>
      <c r="B137" s="6">
        <v>49.276299999999999</v>
      </c>
      <c r="C137" s="6">
        <v>-31.7805</v>
      </c>
      <c r="D137" s="6">
        <v>82.2</v>
      </c>
      <c r="E137" s="6">
        <v>2.7816000000000001</v>
      </c>
      <c r="F137" s="6">
        <v>5.1379999999999999</v>
      </c>
      <c r="G137" s="6">
        <v>37.063800000000001</v>
      </c>
      <c r="H137" s="6">
        <v>-16.0124</v>
      </c>
      <c r="I137" s="6">
        <v>37.83</v>
      </c>
      <c r="J137" s="6">
        <v>4.7039999999999997</v>
      </c>
      <c r="K137" s="6">
        <v>11.0648</v>
      </c>
      <c r="L137" s="6">
        <v>63.6601</v>
      </c>
      <c r="M137" s="6">
        <v>6.4065000000000003</v>
      </c>
      <c r="N137" s="6">
        <v>42.64</v>
      </c>
      <c r="O137" s="6">
        <v>5.6658999999999997</v>
      </c>
      <c r="P137" s="6">
        <v>5.6268000000000002</v>
      </c>
      <c r="Q137" s="6">
        <v>42.254899999999999</v>
      </c>
      <c r="R137" s="6">
        <v>-10.6235</v>
      </c>
      <c r="S137" s="6">
        <v>62.11</v>
      </c>
      <c r="T137" s="6">
        <v>4.9238999999999997</v>
      </c>
      <c r="U137" s="6">
        <v>9.2014999999999993</v>
      </c>
      <c r="V137" s="6">
        <v>39.273200000000003</v>
      </c>
      <c r="W137" s="6">
        <v>-14.959899999999999</v>
      </c>
      <c r="X137" s="6">
        <v>44.22</v>
      </c>
      <c r="Y137" s="6">
        <v>3.3243</v>
      </c>
      <c r="Z137" s="6">
        <v>10.657400000000001</v>
      </c>
      <c r="AA137" s="6">
        <v>54.6145</v>
      </c>
      <c r="AB137" s="6">
        <v>2.9392</v>
      </c>
      <c r="AC137" s="6">
        <v>47.74</v>
      </c>
      <c r="AD137" s="6">
        <v>4.3108000000000004</v>
      </c>
      <c r="AE137" s="6">
        <v>8.1839999999999993</v>
      </c>
    </row>
    <row r="138" spans="1:31">
      <c r="A138" s="7">
        <v>45418</v>
      </c>
      <c r="B138" s="6">
        <v>48.323500000000003</v>
      </c>
      <c r="C138" s="6">
        <v>-30.6785</v>
      </c>
      <c r="D138" s="6">
        <v>83.89</v>
      </c>
      <c r="E138" s="6">
        <v>2.7677999999999998</v>
      </c>
      <c r="F138" s="6">
        <v>5.1128</v>
      </c>
      <c r="G138" s="6">
        <v>36.975200000000001</v>
      </c>
      <c r="H138" s="6">
        <v>-15.9672</v>
      </c>
      <c r="I138" s="6">
        <v>38.47</v>
      </c>
      <c r="J138" s="6">
        <v>4.7016999999999998</v>
      </c>
      <c r="K138" s="6">
        <v>11.059100000000001</v>
      </c>
      <c r="L138" s="6">
        <v>57.811799999999998</v>
      </c>
      <c r="M138" s="6">
        <v>5.3490000000000002</v>
      </c>
      <c r="N138" s="6">
        <v>42.89</v>
      </c>
      <c r="O138" s="6">
        <v>5.5750999999999999</v>
      </c>
      <c r="P138" s="6">
        <v>5.51</v>
      </c>
      <c r="Q138" s="6">
        <v>45.909199999999998</v>
      </c>
      <c r="R138" s="6">
        <v>-10.450799999999999</v>
      </c>
      <c r="S138" s="6">
        <v>63.28</v>
      </c>
      <c r="T138" s="6">
        <v>4.9720000000000004</v>
      </c>
      <c r="U138" s="6">
        <v>9.3178000000000001</v>
      </c>
      <c r="V138" s="6">
        <v>42.488500000000002</v>
      </c>
      <c r="W138" s="6">
        <v>-14.96</v>
      </c>
      <c r="X138" s="6">
        <v>44.15</v>
      </c>
      <c r="Y138" s="6">
        <v>3.3437000000000001</v>
      </c>
      <c r="Z138" s="6">
        <v>10.7371</v>
      </c>
      <c r="AA138" s="6">
        <v>56.968400000000003</v>
      </c>
      <c r="AB138" s="6">
        <v>3.5413999999999999</v>
      </c>
      <c r="AC138" s="6">
        <v>50.13</v>
      </c>
      <c r="AD138" s="6">
        <v>4.3536000000000001</v>
      </c>
      <c r="AE138" s="6">
        <v>8.2803000000000004</v>
      </c>
    </row>
    <row r="139" spans="1:31">
      <c r="A139" s="7">
        <v>45419</v>
      </c>
      <c r="B139" s="6">
        <v>55.235300000000002</v>
      </c>
      <c r="C139" s="6">
        <v>-30.209</v>
      </c>
      <c r="D139" s="6">
        <v>83.48</v>
      </c>
      <c r="E139" s="6">
        <v>2.8492999999999999</v>
      </c>
      <c r="F139" s="6">
        <v>5.2990000000000004</v>
      </c>
      <c r="G139" s="6">
        <v>38.091200000000001</v>
      </c>
      <c r="H139" s="6">
        <v>-15.870799999999999</v>
      </c>
      <c r="I139" s="6">
        <v>38.450000000000003</v>
      </c>
      <c r="J139" s="6">
        <v>4.7176999999999998</v>
      </c>
      <c r="K139" s="6">
        <v>11.099299999999999</v>
      </c>
      <c r="L139" s="6">
        <v>59.041200000000003</v>
      </c>
      <c r="M139" s="6">
        <v>4.7480000000000002</v>
      </c>
      <c r="N139" s="6">
        <v>42</v>
      </c>
      <c r="O139" s="6">
        <v>5.6026999999999996</v>
      </c>
      <c r="P139" s="6">
        <v>5.5454999999999997</v>
      </c>
      <c r="Q139" s="6">
        <v>46.001199999999997</v>
      </c>
      <c r="R139" s="6">
        <v>-10.359</v>
      </c>
      <c r="S139" s="6">
        <v>64.08</v>
      </c>
      <c r="T139" s="6">
        <v>4.9732000000000003</v>
      </c>
      <c r="U139" s="6">
        <v>9.3207000000000004</v>
      </c>
      <c r="V139" s="6">
        <v>44.960999999999999</v>
      </c>
      <c r="W139" s="6">
        <v>-14.9541</v>
      </c>
      <c r="X139" s="6">
        <v>44.48</v>
      </c>
      <c r="Y139" s="6">
        <v>3.359</v>
      </c>
      <c r="Z139" s="6">
        <v>10.799799999999999</v>
      </c>
      <c r="AA139" s="6">
        <v>58.6892</v>
      </c>
      <c r="AB139" s="6">
        <v>3.8891</v>
      </c>
      <c r="AC139" s="6">
        <v>50.72</v>
      </c>
      <c r="AD139" s="6">
        <v>4.3855000000000004</v>
      </c>
      <c r="AE139" s="6">
        <v>8.3521999999999998</v>
      </c>
    </row>
    <row r="140" spans="1:31">
      <c r="A140" s="7">
        <v>45420</v>
      </c>
      <c r="B140" s="6">
        <v>53.193800000000003</v>
      </c>
      <c r="C140" s="6">
        <v>-29.7377</v>
      </c>
      <c r="D140" s="6">
        <v>86.52</v>
      </c>
      <c r="E140" s="6">
        <v>2.8220999999999998</v>
      </c>
      <c r="F140" s="6">
        <v>5.2493999999999996</v>
      </c>
      <c r="G140" s="6">
        <v>37.328499999999998</v>
      </c>
      <c r="H140" s="6">
        <v>-15.8315</v>
      </c>
      <c r="I140" s="6">
        <v>38.590000000000003</v>
      </c>
      <c r="J140" s="6">
        <v>4.7005999999999997</v>
      </c>
      <c r="K140" s="6">
        <v>11.0562</v>
      </c>
      <c r="L140" s="6">
        <v>65.121700000000004</v>
      </c>
      <c r="M140" s="6">
        <v>4.4736000000000002</v>
      </c>
      <c r="N140" s="6">
        <v>42.27</v>
      </c>
      <c r="O140" s="6">
        <v>5.7556000000000003</v>
      </c>
      <c r="P140" s="6">
        <v>5.7423000000000002</v>
      </c>
      <c r="Q140" s="6">
        <v>46.684899999999999</v>
      </c>
      <c r="R140" s="6">
        <v>-10.417400000000001</v>
      </c>
      <c r="S140" s="6">
        <v>64.099999999999994</v>
      </c>
      <c r="T140" s="6">
        <v>4.9817</v>
      </c>
      <c r="U140" s="6">
        <v>9.3411000000000008</v>
      </c>
      <c r="V140" s="6">
        <v>43.867400000000004</v>
      </c>
      <c r="W140" s="6">
        <v>-15.0693</v>
      </c>
      <c r="X140" s="6">
        <v>44.74</v>
      </c>
      <c r="Y140" s="6">
        <v>3.3508</v>
      </c>
      <c r="Z140" s="6">
        <v>10.766</v>
      </c>
      <c r="AA140" s="6">
        <v>55.794899999999998</v>
      </c>
      <c r="AB140" s="6">
        <v>4.1120000000000001</v>
      </c>
      <c r="AC140" s="6">
        <v>51.16</v>
      </c>
      <c r="AD140" s="6">
        <v>4.3471000000000002</v>
      </c>
      <c r="AE140" s="6">
        <v>8.2655999999999992</v>
      </c>
    </row>
    <row r="141" spans="1:31">
      <c r="A141" s="7">
        <v>45421</v>
      </c>
      <c r="B141" s="6">
        <v>57.704000000000001</v>
      </c>
      <c r="C141" s="6">
        <v>-28.976299999999998</v>
      </c>
      <c r="D141" s="6">
        <v>85.71</v>
      </c>
      <c r="E141" s="6">
        <v>2.8948999999999998</v>
      </c>
      <c r="F141" s="6">
        <v>5.3822999999999999</v>
      </c>
      <c r="G141" s="6">
        <v>44.0809</v>
      </c>
      <c r="H141" s="6">
        <v>-15.5402</v>
      </c>
      <c r="I141" s="6">
        <v>38.44</v>
      </c>
      <c r="J141" s="6">
        <v>4.7965</v>
      </c>
      <c r="K141" s="6">
        <v>11.297800000000001</v>
      </c>
      <c r="L141" s="6">
        <v>66.306799999999996</v>
      </c>
      <c r="M141" s="6">
        <v>3.7099000000000002</v>
      </c>
      <c r="N141" s="6">
        <v>43.77</v>
      </c>
      <c r="O141" s="6">
        <v>5.7892999999999999</v>
      </c>
      <c r="P141" s="6">
        <v>5.7854999999999999</v>
      </c>
      <c r="Q141" s="6">
        <v>50.358899999999998</v>
      </c>
      <c r="R141" s="6">
        <v>-10.2988</v>
      </c>
      <c r="S141" s="6">
        <v>64.239999999999995</v>
      </c>
      <c r="T141" s="6">
        <v>5.0274999999999999</v>
      </c>
      <c r="U141" s="6">
        <v>9.4515999999999991</v>
      </c>
      <c r="V141" s="6">
        <v>47.317500000000003</v>
      </c>
      <c r="W141" s="6">
        <v>-15.045</v>
      </c>
      <c r="X141" s="6">
        <v>44.6</v>
      </c>
      <c r="Y141" s="6">
        <v>3.3714</v>
      </c>
      <c r="Z141" s="6">
        <v>10.8505</v>
      </c>
      <c r="AA141" s="6">
        <v>57.085000000000001</v>
      </c>
      <c r="AB141" s="6">
        <v>4.5373000000000001</v>
      </c>
      <c r="AC141" s="6">
        <v>50.63</v>
      </c>
      <c r="AD141" s="6">
        <v>4.3688000000000002</v>
      </c>
      <c r="AE141" s="6">
        <v>8.3146000000000004</v>
      </c>
    </row>
    <row r="142" spans="1:31">
      <c r="A142" s="7">
        <v>45422</v>
      </c>
      <c r="B142" s="6">
        <v>54.155999999999999</v>
      </c>
      <c r="C142" s="6">
        <v>-28.9224</v>
      </c>
      <c r="D142" s="6">
        <v>87.88</v>
      </c>
      <c r="E142" s="6">
        <v>2.8489</v>
      </c>
      <c r="F142" s="6">
        <v>5.2984</v>
      </c>
      <c r="G142" s="6">
        <v>41.073900000000002</v>
      </c>
      <c r="H142" s="6">
        <v>-15.9811</v>
      </c>
      <c r="I142" s="6">
        <v>39.28</v>
      </c>
      <c r="J142" s="6">
        <v>4.7359999999999998</v>
      </c>
      <c r="K142" s="6">
        <v>11.1454</v>
      </c>
      <c r="L142" s="6">
        <v>60.108400000000003</v>
      </c>
      <c r="M142" s="6">
        <v>4.1638999999999999</v>
      </c>
      <c r="N142" s="6">
        <v>44.1</v>
      </c>
      <c r="O142" s="6">
        <v>5.6944999999999997</v>
      </c>
      <c r="P142" s="6">
        <v>5.6635</v>
      </c>
      <c r="Q142" s="6">
        <v>45.756799999999998</v>
      </c>
      <c r="R142" s="6">
        <v>-10.7264</v>
      </c>
      <c r="S142" s="6">
        <v>65</v>
      </c>
      <c r="T142" s="6">
        <v>4.9653999999999998</v>
      </c>
      <c r="U142" s="6">
        <v>9.3018000000000001</v>
      </c>
      <c r="V142" s="6">
        <v>41.716099999999997</v>
      </c>
      <c r="W142" s="6">
        <v>-15.411300000000001</v>
      </c>
      <c r="X142" s="6">
        <v>44.95</v>
      </c>
      <c r="Y142" s="6">
        <v>3.3296000000000001</v>
      </c>
      <c r="Z142" s="6">
        <v>10.6791</v>
      </c>
      <c r="AA142" s="6">
        <v>48.155500000000004</v>
      </c>
      <c r="AB142" s="6">
        <v>4.1772999999999998</v>
      </c>
      <c r="AC142" s="6">
        <v>50.93</v>
      </c>
      <c r="AD142" s="6">
        <v>4.2404000000000002</v>
      </c>
      <c r="AE142" s="6">
        <v>8.0257000000000005</v>
      </c>
    </row>
    <row r="143" spans="1:31">
      <c r="A143" s="7">
        <v>45425</v>
      </c>
      <c r="B143" s="6">
        <v>55.195500000000003</v>
      </c>
      <c r="C143" s="6">
        <v>-28.1541</v>
      </c>
      <c r="D143" s="6">
        <v>86.51</v>
      </c>
      <c r="E143" s="6">
        <v>2.8650000000000002</v>
      </c>
      <c r="F143" s="6">
        <v>5.3277999999999999</v>
      </c>
      <c r="G143" s="6">
        <v>40.9604</v>
      </c>
      <c r="H143" s="6">
        <v>-15.735099999999999</v>
      </c>
      <c r="I143" s="6">
        <v>38.75</v>
      </c>
      <c r="J143" s="6">
        <v>4.7336999999999998</v>
      </c>
      <c r="K143" s="6">
        <v>11.1396</v>
      </c>
      <c r="L143" s="6">
        <v>60.619900000000001</v>
      </c>
      <c r="M143" s="6">
        <v>3.8368000000000002</v>
      </c>
      <c r="N143" s="6">
        <v>43.17</v>
      </c>
      <c r="O143" s="6">
        <v>5.7066999999999997</v>
      </c>
      <c r="P143" s="6">
        <v>5.6792999999999996</v>
      </c>
      <c r="Q143" s="6">
        <v>41.404899999999998</v>
      </c>
      <c r="R143" s="6">
        <v>-10.519299999999999</v>
      </c>
      <c r="S143" s="6">
        <v>63.97</v>
      </c>
      <c r="T143" s="6">
        <v>4.8992000000000004</v>
      </c>
      <c r="U143" s="6">
        <v>9.1418999999999997</v>
      </c>
      <c r="V143" s="6">
        <v>39.3825</v>
      </c>
      <c r="W143" s="6">
        <v>-15.193099999999999</v>
      </c>
      <c r="X143" s="6">
        <v>44.24</v>
      </c>
      <c r="Y143" s="6">
        <v>3.3102</v>
      </c>
      <c r="Z143" s="6">
        <v>10.599500000000001</v>
      </c>
      <c r="AA143" s="6">
        <v>47.2119</v>
      </c>
      <c r="AB143" s="6">
        <v>4.8749000000000002</v>
      </c>
      <c r="AC143" s="6">
        <v>49.16</v>
      </c>
      <c r="AD143" s="6">
        <v>4.2252000000000001</v>
      </c>
      <c r="AE143" s="6">
        <v>7.9913999999999996</v>
      </c>
    </row>
    <row r="144" spans="1:31">
      <c r="A144" s="7">
        <v>45426</v>
      </c>
      <c r="B144" s="6">
        <v>55.489800000000002</v>
      </c>
      <c r="C144" s="6">
        <v>-27.655200000000001</v>
      </c>
      <c r="D144" s="6">
        <v>86.99</v>
      </c>
      <c r="E144" s="6">
        <v>2.8694000000000002</v>
      </c>
      <c r="F144" s="6">
        <v>5.3357999999999999</v>
      </c>
      <c r="G144" s="6">
        <v>43.484200000000001</v>
      </c>
      <c r="H144" s="6">
        <v>-15.186299999999999</v>
      </c>
      <c r="I144" s="6">
        <v>38.729999999999997</v>
      </c>
      <c r="J144" s="6">
        <v>4.7679999999999998</v>
      </c>
      <c r="K144" s="6">
        <v>11.225899999999999</v>
      </c>
      <c r="L144" s="6">
        <v>63.671799999999998</v>
      </c>
      <c r="M144" s="6">
        <v>3.2578999999999998</v>
      </c>
      <c r="N144" s="6">
        <v>43.29</v>
      </c>
      <c r="O144" s="6">
        <v>5.7811000000000003</v>
      </c>
      <c r="P144" s="6">
        <v>5.7751000000000001</v>
      </c>
      <c r="Q144" s="6">
        <v>44.554200000000002</v>
      </c>
      <c r="R144" s="6">
        <v>-10.0129</v>
      </c>
      <c r="S144" s="6">
        <v>62.87</v>
      </c>
      <c r="T144" s="6">
        <v>4.9359000000000002</v>
      </c>
      <c r="U144" s="6">
        <v>9.2306000000000008</v>
      </c>
      <c r="V144" s="6">
        <v>39.603099999999998</v>
      </c>
      <c r="W144" s="6">
        <v>-14.8965</v>
      </c>
      <c r="X144" s="6">
        <v>43.91</v>
      </c>
      <c r="Y144" s="6">
        <v>3.3113999999999999</v>
      </c>
      <c r="Z144" s="6">
        <v>10.6043</v>
      </c>
      <c r="AA144" s="6">
        <v>50.071599999999997</v>
      </c>
      <c r="AB144" s="6">
        <v>5.5228000000000002</v>
      </c>
      <c r="AC144" s="6">
        <v>48.95</v>
      </c>
      <c r="AD144" s="6">
        <v>4.2664999999999997</v>
      </c>
      <c r="AE144" s="6">
        <v>8.0844000000000005</v>
      </c>
    </row>
    <row r="145" spans="1:31">
      <c r="A145" s="7">
        <v>45427</v>
      </c>
      <c r="B145" s="6">
        <v>62.457299999999996</v>
      </c>
      <c r="C145" s="6">
        <v>-27.191600000000001</v>
      </c>
      <c r="D145" s="6">
        <v>87.12</v>
      </c>
      <c r="E145" s="6">
        <v>2.9838</v>
      </c>
      <c r="F145" s="6">
        <v>5.5446</v>
      </c>
      <c r="G145" s="6">
        <v>40.2136</v>
      </c>
      <c r="H145" s="6">
        <v>-14.8986</v>
      </c>
      <c r="I145" s="6">
        <v>39.03</v>
      </c>
      <c r="J145" s="6">
        <v>4.7074999999999996</v>
      </c>
      <c r="K145" s="6">
        <v>11.073499999999999</v>
      </c>
      <c r="L145" s="6">
        <v>64.876499999999993</v>
      </c>
      <c r="M145" s="6">
        <v>2.7717999999999998</v>
      </c>
      <c r="N145" s="6">
        <v>44.02</v>
      </c>
      <c r="O145" s="6">
        <v>5.8117000000000001</v>
      </c>
      <c r="P145" s="6">
        <v>5.8144</v>
      </c>
      <c r="Q145" s="6">
        <v>43.887900000000002</v>
      </c>
      <c r="R145" s="6">
        <v>-9.8123000000000005</v>
      </c>
      <c r="S145" s="6">
        <v>63.48</v>
      </c>
      <c r="T145" s="6">
        <v>4.9263000000000003</v>
      </c>
      <c r="U145" s="6">
        <v>9.2073</v>
      </c>
      <c r="V145" s="6">
        <v>39.218899999999998</v>
      </c>
      <c r="W145" s="6">
        <v>-14.7921</v>
      </c>
      <c r="X145" s="6">
        <v>43.93</v>
      </c>
      <c r="Y145" s="6">
        <v>3.3085</v>
      </c>
      <c r="Z145" s="6">
        <v>10.5922</v>
      </c>
      <c r="AA145" s="6">
        <v>46.634900000000002</v>
      </c>
      <c r="AB145" s="6">
        <v>5.8636999999999997</v>
      </c>
      <c r="AC145" s="6">
        <v>49.52</v>
      </c>
      <c r="AD145" s="6">
        <v>4.2142999999999997</v>
      </c>
      <c r="AE145" s="6">
        <v>7.9668999999999999</v>
      </c>
    </row>
    <row r="146" spans="1:31">
      <c r="A146" s="7">
        <v>45428</v>
      </c>
      <c r="B146" s="6">
        <v>55.734299999999998</v>
      </c>
      <c r="C146" s="6">
        <v>-26.7119</v>
      </c>
      <c r="D146" s="6">
        <v>90.53</v>
      </c>
      <c r="E146" s="6">
        <v>2.9018999999999999</v>
      </c>
      <c r="F146" s="6">
        <v>5.3952</v>
      </c>
      <c r="G146" s="6">
        <v>38.506900000000002</v>
      </c>
      <c r="H146" s="6">
        <v>-14.337999999999999</v>
      </c>
      <c r="I146" s="6">
        <v>38.5</v>
      </c>
      <c r="J146" s="6">
        <v>4.6742999999999997</v>
      </c>
      <c r="K146" s="6">
        <v>10.99</v>
      </c>
      <c r="L146" s="6">
        <v>61.787300000000002</v>
      </c>
      <c r="M146" s="6">
        <v>1.0697000000000001</v>
      </c>
      <c r="N146" s="6">
        <v>44.32</v>
      </c>
      <c r="O146" s="6">
        <v>5.7689000000000004</v>
      </c>
      <c r="P146" s="6">
        <v>5.7592999999999996</v>
      </c>
      <c r="Q146" s="6">
        <v>37.572099999999999</v>
      </c>
      <c r="R146" s="6">
        <v>-9.0313999999999997</v>
      </c>
      <c r="S146" s="6">
        <v>63.32</v>
      </c>
      <c r="T146" s="6">
        <v>4.8257000000000003</v>
      </c>
      <c r="U146" s="6">
        <v>8.9644999999999992</v>
      </c>
      <c r="V146" s="6">
        <v>34.403700000000001</v>
      </c>
      <c r="W146" s="6">
        <v>-14.25</v>
      </c>
      <c r="X146" s="6">
        <v>43.88</v>
      </c>
      <c r="Y146" s="6">
        <v>3.2690999999999999</v>
      </c>
      <c r="Z146" s="6">
        <v>10.4305</v>
      </c>
      <c r="AA146" s="6">
        <v>45.017299999999999</v>
      </c>
      <c r="AB146" s="6">
        <v>7.0208000000000004</v>
      </c>
      <c r="AC146" s="6">
        <v>48.8</v>
      </c>
      <c r="AD146" s="6">
        <v>4.1889000000000003</v>
      </c>
      <c r="AE146" s="6">
        <v>7.9097999999999997</v>
      </c>
    </row>
    <row r="147" spans="1:31">
      <c r="A147" s="7">
        <v>45429</v>
      </c>
      <c r="B147" s="6">
        <v>60.600999999999999</v>
      </c>
      <c r="C147" s="6">
        <v>-26.697399999999998</v>
      </c>
      <c r="D147" s="6">
        <v>88.09</v>
      </c>
      <c r="E147" s="6">
        <v>2.9891999999999999</v>
      </c>
      <c r="F147" s="6">
        <v>5.5544000000000002</v>
      </c>
      <c r="G147" s="6">
        <v>41.105800000000002</v>
      </c>
      <c r="H147" s="6">
        <v>-14.778</v>
      </c>
      <c r="I147" s="6">
        <v>38.21</v>
      </c>
      <c r="J147" s="6">
        <v>4.7062999999999997</v>
      </c>
      <c r="K147" s="6">
        <v>11.070600000000001</v>
      </c>
      <c r="L147" s="6">
        <v>60.530999999999999</v>
      </c>
      <c r="M147" s="6">
        <v>1.1943999999999999</v>
      </c>
      <c r="N147" s="6">
        <v>43.9</v>
      </c>
      <c r="O147" s="6">
        <v>5.7515999999999998</v>
      </c>
      <c r="P147" s="6">
        <v>5.7370000000000001</v>
      </c>
      <c r="Q147" s="6">
        <v>39.967700000000001</v>
      </c>
      <c r="R147" s="6">
        <v>-9.4831000000000003</v>
      </c>
      <c r="S147" s="6">
        <v>61.65</v>
      </c>
      <c r="T147" s="6">
        <v>4.8516000000000004</v>
      </c>
      <c r="U147" s="6">
        <v>9.0269999999999992</v>
      </c>
      <c r="V147" s="6">
        <v>33.543100000000003</v>
      </c>
      <c r="W147" s="6">
        <v>-14.646100000000001</v>
      </c>
      <c r="X147" s="6">
        <v>43.21</v>
      </c>
      <c r="Y147" s="6">
        <v>3.2614000000000001</v>
      </c>
      <c r="Z147" s="6">
        <v>10.399100000000001</v>
      </c>
      <c r="AA147" s="6">
        <v>47.802700000000002</v>
      </c>
      <c r="AB147" s="6">
        <v>6.7263999999999999</v>
      </c>
      <c r="AC147" s="6">
        <v>48.45</v>
      </c>
      <c r="AD147" s="6">
        <v>4.2252000000000001</v>
      </c>
      <c r="AE147" s="6">
        <v>7.9913999999999996</v>
      </c>
    </row>
    <row r="148" spans="1:31">
      <c r="A148" s="7">
        <v>45432</v>
      </c>
      <c r="B148" s="6">
        <v>65.653000000000006</v>
      </c>
      <c r="C148" s="6">
        <v>-26.222799999999999</v>
      </c>
      <c r="D148" s="6">
        <v>90.69</v>
      </c>
      <c r="E148" s="6">
        <v>3.0975999999999999</v>
      </c>
      <c r="F148" s="6">
        <v>5.7523</v>
      </c>
      <c r="G148" s="6">
        <v>43.405700000000003</v>
      </c>
      <c r="H148" s="6">
        <v>-14.7212</v>
      </c>
      <c r="I148" s="6">
        <v>38.49</v>
      </c>
      <c r="J148" s="6">
        <v>4.7348999999999997</v>
      </c>
      <c r="K148" s="6">
        <v>11.1425</v>
      </c>
      <c r="L148" s="6">
        <v>62.556699999999999</v>
      </c>
      <c r="M148" s="6">
        <v>-0.18429999999999999</v>
      </c>
      <c r="N148" s="6">
        <v>43.73</v>
      </c>
      <c r="O148" s="6">
        <v>5.7944000000000004</v>
      </c>
      <c r="P148" s="6">
        <v>5.7920999999999996</v>
      </c>
      <c r="Q148" s="6">
        <v>41.813000000000002</v>
      </c>
      <c r="R148" s="6">
        <v>-9.1257000000000001</v>
      </c>
      <c r="S148" s="6">
        <v>62.08</v>
      </c>
      <c r="T148" s="6">
        <v>4.8715000000000002</v>
      </c>
      <c r="U148" s="6">
        <v>9.0749999999999993</v>
      </c>
      <c r="V148" s="6">
        <v>31.703700000000001</v>
      </c>
      <c r="W148" s="6">
        <v>-14.403499999999999</v>
      </c>
      <c r="X148" s="6">
        <v>43.08</v>
      </c>
      <c r="Y148" s="6">
        <v>3.2450000000000001</v>
      </c>
      <c r="Z148" s="6">
        <v>10.3315</v>
      </c>
      <c r="AA148" s="6">
        <v>50.554200000000002</v>
      </c>
      <c r="AB148" s="6">
        <v>7.8337000000000003</v>
      </c>
      <c r="AC148" s="6">
        <v>48.95</v>
      </c>
      <c r="AD148" s="6">
        <v>4.2622</v>
      </c>
      <c r="AE148" s="6">
        <v>8.0746000000000002</v>
      </c>
    </row>
    <row r="149" spans="1:31">
      <c r="A149" s="7">
        <v>45433</v>
      </c>
      <c r="B149" s="6">
        <v>70.743700000000004</v>
      </c>
      <c r="C149" s="6">
        <v>-25.307600000000001</v>
      </c>
      <c r="D149" s="6">
        <v>93.92</v>
      </c>
      <c r="E149" s="6">
        <v>3.2341000000000002</v>
      </c>
      <c r="F149" s="6">
        <v>6.0015000000000001</v>
      </c>
      <c r="G149" s="6">
        <v>44.525599999999997</v>
      </c>
      <c r="H149" s="6">
        <v>-13.9445</v>
      </c>
      <c r="I149" s="6">
        <v>38.74</v>
      </c>
      <c r="J149" s="6">
        <v>4.7485999999999997</v>
      </c>
      <c r="K149" s="6">
        <v>11.177</v>
      </c>
      <c r="L149" s="6">
        <v>65.549000000000007</v>
      </c>
      <c r="M149" s="6">
        <v>-1.8845000000000001</v>
      </c>
      <c r="N149" s="6">
        <v>44.15</v>
      </c>
      <c r="O149" s="6">
        <v>5.8616999999999999</v>
      </c>
      <c r="P149" s="6">
        <v>5.8787000000000003</v>
      </c>
      <c r="Q149" s="6">
        <v>42.3337</v>
      </c>
      <c r="R149" s="6">
        <v>-8.3623999999999992</v>
      </c>
      <c r="S149" s="6">
        <v>62.41</v>
      </c>
      <c r="T149" s="6">
        <v>4.8769</v>
      </c>
      <c r="U149" s="6">
        <v>9.0881000000000007</v>
      </c>
      <c r="V149" s="6">
        <v>34.6004</v>
      </c>
      <c r="W149" s="6">
        <v>-13.8607</v>
      </c>
      <c r="X149" s="6">
        <v>42.8</v>
      </c>
      <c r="Y149" s="6">
        <v>3.2572999999999999</v>
      </c>
      <c r="Z149" s="6">
        <v>10.382199999999999</v>
      </c>
      <c r="AA149" s="6">
        <v>51.312899999999999</v>
      </c>
      <c r="AB149" s="6">
        <v>9.1357999999999997</v>
      </c>
      <c r="AC149" s="6">
        <v>49.46</v>
      </c>
      <c r="AD149" s="6">
        <v>4.2723000000000004</v>
      </c>
      <c r="AE149" s="6">
        <v>8.0975000000000001</v>
      </c>
    </row>
    <row r="150" spans="1:31">
      <c r="A150" s="7">
        <v>45434</v>
      </c>
      <c r="B150" s="6">
        <v>68.331900000000005</v>
      </c>
      <c r="C150" s="6">
        <v>-25.006799999999998</v>
      </c>
      <c r="D150" s="6">
        <v>97.99</v>
      </c>
      <c r="E150" s="6">
        <v>3.2039</v>
      </c>
      <c r="F150" s="6">
        <v>5.9463999999999997</v>
      </c>
      <c r="G150" s="6">
        <v>35.609499999999997</v>
      </c>
      <c r="H150" s="6">
        <v>-14.545999999999999</v>
      </c>
      <c r="I150" s="6">
        <v>38.86</v>
      </c>
      <c r="J150" s="6">
        <v>4.5875000000000004</v>
      </c>
      <c r="K150" s="6">
        <v>10.7715</v>
      </c>
      <c r="L150" s="6">
        <v>66.804299999999998</v>
      </c>
      <c r="M150" s="6">
        <v>-1.7028000000000001</v>
      </c>
      <c r="N150" s="6">
        <v>44.81</v>
      </c>
      <c r="O150" s="6">
        <v>5.8913000000000002</v>
      </c>
      <c r="P150" s="6">
        <v>5.9166999999999996</v>
      </c>
      <c r="Q150" s="6">
        <v>35.271799999999999</v>
      </c>
      <c r="R150" s="6">
        <v>-8.8636999999999997</v>
      </c>
      <c r="S150" s="6">
        <v>62.5</v>
      </c>
      <c r="T150" s="6">
        <v>4.7641999999999998</v>
      </c>
      <c r="U150" s="6">
        <v>8.8162000000000003</v>
      </c>
      <c r="V150" s="6">
        <v>30.028400000000001</v>
      </c>
      <c r="W150" s="6">
        <v>-14.4122</v>
      </c>
      <c r="X150" s="6">
        <v>43.01</v>
      </c>
      <c r="Y150" s="6">
        <v>3.2161</v>
      </c>
      <c r="Z150" s="6">
        <v>10.2133</v>
      </c>
      <c r="AA150" s="6">
        <v>44.807699999999997</v>
      </c>
      <c r="AB150" s="6">
        <v>8.8076000000000008</v>
      </c>
      <c r="AC150" s="6">
        <v>49.6</v>
      </c>
      <c r="AD150" s="6">
        <v>4.1830999999999996</v>
      </c>
      <c r="AE150" s="6">
        <v>7.8967000000000001</v>
      </c>
    </row>
    <row r="151" spans="1:31">
      <c r="A151" s="7">
        <v>45435</v>
      </c>
      <c r="B151" s="6">
        <v>64.342200000000005</v>
      </c>
      <c r="C151" s="6">
        <v>-23.998799999999999</v>
      </c>
      <c r="D151" s="6">
        <v>97.09</v>
      </c>
      <c r="E151" s="6">
        <v>3.1528999999999998</v>
      </c>
      <c r="F151" s="6">
        <v>5.8532999999999999</v>
      </c>
      <c r="G151" s="6">
        <v>33.800199999999997</v>
      </c>
      <c r="H151" s="6">
        <v>-14.171799999999999</v>
      </c>
      <c r="I151" s="6">
        <v>37.450000000000003</v>
      </c>
      <c r="J151" s="6">
        <v>4.5476000000000001</v>
      </c>
      <c r="K151" s="6">
        <v>10.6708</v>
      </c>
      <c r="L151" s="6">
        <v>70.443600000000004</v>
      </c>
      <c r="M151" s="6">
        <v>-3.0467</v>
      </c>
      <c r="N151" s="6">
        <v>45.1</v>
      </c>
      <c r="O151" s="6">
        <v>5.9840999999999998</v>
      </c>
      <c r="P151" s="6">
        <v>6.0361000000000002</v>
      </c>
      <c r="Q151" s="6">
        <v>33.4407</v>
      </c>
      <c r="R151" s="6">
        <v>-8.3028999999999993</v>
      </c>
      <c r="S151" s="6">
        <v>60.63</v>
      </c>
      <c r="T151" s="6">
        <v>4.7298999999999998</v>
      </c>
      <c r="U151" s="6">
        <v>8.7332999999999998</v>
      </c>
      <c r="V151" s="6">
        <v>27.511700000000001</v>
      </c>
      <c r="W151" s="6">
        <v>-13.836399999999999</v>
      </c>
      <c r="X151" s="6">
        <v>42.31</v>
      </c>
      <c r="Y151" s="6">
        <v>3.1897000000000002</v>
      </c>
      <c r="Z151" s="6">
        <v>10.1046</v>
      </c>
      <c r="AA151" s="6">
        <v>43.270699999999998</v>
      </c>
      <c r="AB151" s="6">
        <v>10.1051</v>
      </c>
      <c r="AC151" s="6">
        <v>48.37</v>
      </c>
      <c r="AD151" s="6">
        <v>4.1599000000000004</v>
      </c>
      <c r="AE151" s="6">
        <v>7.8444000000000003</v>
      </c>
    </row>
    <row r="152" spans="1:31">
      <c r="A152" s="7">
        <v>45436</v>
      </c>
      <c r="B152" s="6">
        <v>66.346900000000005</v>
      </c>
      <c r="C152" s="6">
        <v>-23.6235</v>
      </c>
      <c r="D152" s="6">
        <v>95.57</v>
      </c>
      <c r="E152" s="6">
        <v>3.2012</v>
      </c>
      <c r="F152" s="6">
        <v>5.9414999999999996</v>
      </c>
      <c r="G152" s="6">
        <v>34.313699999999997</v>
      </c>
      <c r="H152" s="6">
        <v>-14.88</v>
      </c>
      <c r="I152" s="6">
        <v>37.1</v>
      </c>
      <c r="J152" s="6">
        <v>4.5533000000000001</v>
      </c>
      <c r="K152" s="6">
        <v>10.6852</v>
      </c>
      <c r="L152" s="6">
        <v>76.677199999999999</v>
      </c>
      <c r="M152" s="6">
        <v>-2.6135000000000002</v>
      </c>
      <c r="N152" s="6">
        <v>46.01</v>
      </c>
      <c r="O152" s="6">
        <v>6.1940999999999997</v>
      </c>
      <c r="P152" s="6">
        <v>6.3064</v>
      </c>
      <c r="Q152" s="6">
        <v>36.729799999999997</v>
      </c>
      <c r="R152" s="6">
        <v>-8.7988999999999997</v>
      </c>
      <c r="S152" s="6">
        <v>60.06</v>
      </c>
      <c r="T152" s="6">
        <v>4.7618</v>
      </c>
      <c r="U152" s="6">
        <v>8.8102999999999998</v>
      </c>
      <c r="V152" s="6">
        <v>29.3538</v>
      </c>
      <c r="W152" s="6">
        <v>-14.3857</v>
      </c>
      <c r="X152" s="6">
        <v>41.86</v>
      </c>
      <c r="Y152" s="6">
        <v>3.1972999999999998</v>
      </c>
      <c r="Z152" s="6">
        <v>10.135999999999999</v>
      </c>
      <c r="AA152" s="6">
        <v>43.336100000000002</v>
      </c>
      <c r="AB152" s="6">
        <v>9.6849000000000007</v>
      </c>
      <c r="AC152" s="6">
        <v>48.05</v>
      </c>
      <c r="AD152" s="6">
        <v>4.1605999999999996</v>
      </c>
      <c r="AE152" s="6">
        <v>7.8460999999999999</v>
      </c>
    </row>
    <row r="153" spans="1:31">
      <c r="A153" s="7">
        <v>45439</v>
      </c>
      <c r="B153" s="6">
        <v>66.346900000000005</v>
      </c>
      <c r="C153" s="6">
        <v>-23.6235</v>
      </c>
      <c r="D153" s="6">
        <v>95.57</v>
      </c>
      <c r="E153" s="6">
        <v>3.2012</v>
      </c>
      <c r="F153" s="6">
        <v>5.9414999999999996</v>
      </c>
      <c r="G153" s="6">
        <v>34.313699999999997</v>
      </c>
      <c r="H153" s="6">
        <v>-14.88</v>
      </c>
      <c r="I153" s="6">
        <v>37.1</v>
      </c>
      <c r="J153" s="6">
        <v>4.5533000000000001</v>
      </c>
      <c r="K153" s="6">
        <v>10.6852</v>
      </c>
      <c r="L153" s="6">
        <v>76.677199999999999</v>
      </c>
      <c r="M153" s="6">
        <v>-2.6135000000000002</v>
      </c>
      <c r="N153" s="6">
        <v>46.01</v>
      </c>
      <c r="O153" s="6">
        <v>6.1940999999999997</v>
      </c>
      <c r="P153" s="6">
        <v>6.3064</v>
      </c>
      <c r="Q153" s="6">
        <v>36.729799999999997</v>
      </c>
      <c r="R153" s="6">
        <v>-8.7988999999999997</v>
      </c>
      <c r="S153" s="6">
        <v>60.06</v>
      </c>
      <c r="T153" s="6">
        <v>4.7618</v>
      </c>
      <c r="U153" s="6">
        <v>8.8102999999999998</v>
      </c>
      <c r="V153" s="6">
        <v>29.3538</v>
      </c>
      <c r="W153" s="6">
        <v>-14.3857</v>
      </c>
      <c r="X153" s="6">
        <v>41.86</v>
      </c>
      <c r="Y153" s="6">
        <v>3.1972999999999998</v>
      </c>
      <c r="Z153" s="6">
        <v>10.135999999999999</v>
      </c>
      <c r="AA153" s="6">
        <v>43.336100000000002</v>
      </c>
      <c r="AB153" s="6">
        <v>9.6849000000000007</v>
      </c>
      <c r="AC153" s="6">
        <v>48.05</v>
      </c>
      <c r="AD153" s="6">
        <v>4.1605999999999996</v>
      </c>
      <c r="AE153" s="6">
        <v>7.8460999999999999</v>
      </c>
    </row>
    <row r="154" spans="1:31">
      <c r="A154" s="7">
        <v>45440</v>
      </c>
      <c r="B154" s="6">
        <v>67.704700000000003</v>
      </c>
      <c r="C154" s="6">
        <v>-23.290600000000001</v>
      </c>
      <c r="D154" s="6">
        <v>97.01</v>
      </c>
      <c r="E154" s="6">
        <v>3.2347999999999999</v>
      </c>
      <c r="F154" s="6">
        <v>6.0027999999999997</v>
      </c>
      <c r="G154" s="6">
        <v>39.283799999999999</v>
      </c>
      <c r="H154" s="6">
        <v>-13.9069</v>
      </c>
      <c r="I154" s="6">
        <v>37.15</v>
      </c>
      <c r="J154" s="6">
        <v>4.6092000000000004</v>
      </c>
      <c r="K154" s="6">
        <v>10.8261</v>
      </c>
      <c r="L154" s="6">
        <v>76.340500000000006</v>
      </c>
      <c r="M154" s="6">
        <v>-4.2705000000000002</v>
      </c>
      <c r="N154" s="6">
        <v>48.07</v>
      </c>
      <c r="O154" s="6">
        <v>6.1901000000000002</v>
      </c>
      <c r="P154" s="6">
        <v>6.3010999999999999</v>
      </c>
      <c r="Q154" s="6">
        <v>44.770899999999997</v>
      </c>
      <c r="R154" s="6">
        <v>-8.1056000000000008</v>
      </c>
      <c r="S154" s="6">
        <v>60.59</v>
      </c>
      <c r="T154" s="6">
        <v>4.8491999999999997</v>
      </c>
      <c r="U154" s="6">
        <v>9.0212000000000003</v>
      </c>
      <c r="V154" s="6">
        <v>35.342799999999997</v>
      </c>
      <c r="W154" s="6">
        <v>-13.910299999999999</v>
      </c>
      <c r="X154" s="6">
        <v>41.99</v>
      </c>
      <c r="Y154" s="6">
        <v>3.2231999999999998</v>
      </c>
      <c r="Z154" s="6">
        <v>10.2422</v>
      </c>
      <c r="AA154" s="6">
        <v>48.975099999999998</v>
      </c>
      <c r="AB154" s="6">
        <v>10.9848</v>
      </c>
      <c r="AC154" s="6">
        <v>48.06</v>
      </c>
      <c r="AD154" s="6">
        <v>4.2252000000000001</v>
      </c>
      <c r="AE154" s="6">
        <v>7.9913999999999996</v>
      </c>
    </row>
    <row r="155" spans="1:31">
      <c r="A155" s="7">
        <v>45441</v>
      </c>
      <c r="B155" s="6">
        <v>60.761000000000003</v>
      </c>
      <c r="C155" s="6">
        <v>-23.395</v>
      </c>
      <c r="D155" s="6">
        <v>98.01</v>
      </c>
      <c r="E155" s="6">
        <v>3.1465000000000001</v>
      </c>
      <c r="F155" s="6">
        <v>5.8417000000000003</v>
      </c>
      <c r="G155" s="6">
        <v>33.539099999999998</v>
      </c>
      <c r="H155" s="6">
        <v>-13.848000000000001</v>
      </c>
      <c r="I155" s="6">
        <v>37.64</v>
      </c>
      <c r="J155" s="6">
        <v>4.4916</v>
      </c>
      <c r="K155" s="6">
        <v>10.5299</v>
      </c>
      <c r="L155" s="6">
        <v>76.507099999999994</v>
      </c>
      <c r="M155" s="6">
        <v>-4.4934000000000003</v>
      </c>
      <c r="N155" s="6">
        <v>48.03</v>
      </c>
      <c r="O155" s="6">
        <v>6.1993999999999998</v>
      </c>
      <c r="P155" s="6">
        <v>6.3090000000000002</v>
      </c>
      <c r="Q155" s="6">
        <v>43.458300000000001</v>
      </c>
      <c r="R155" s="6">
        <v>-7.9694000000000003</v>
      </c>
      <c r="S155" s="6">
        <v>62.04</v>
      </c>
      <c r="T155" s="6">
        <v>4.8299000000000003</v>
      </c>
      <c r="U155" s="6">
        <v>8.9747000000000003</v>
      </c>
      <c r="V155" s="6">
        <v>31.314399999999999</v>
      </c>
      <c r="W155" s="6">
        <v>-14.017300000000001</v>
      </c>
      <c r="X155" s="6">
        <v>42.43</v>
      </c>
      <c r="Y155" s="6">
        <v>3.1867000000000001</v>
      </c>
      <c r="Z155" s="6">
        <v>10.092599999999999</v>
      </c>
      <c r="AA155" s="6">
        <v>48.277500000000003</v>
      </c>
      <c r="AB155" s="6">
        <v>11.2887</v>
      </c>
      <c r="AC155" s="6">
        <v>48.95</v>
      </c>
      <c r="AD155" s="6">
        <v>4.2164999999999999</v>
      </c>
      <c r="AE155" s="6">
        <v>7.9718</v>
      </c>
    </row>
    <row r="156" spans="1:31">
      <c r="A156" s="7">
        <v>45442</v>
      </c>
      <c r="B156" s="6">
        <v>65.901799999999994</v>
      </c>
      <c r="C156" s="6">
        <v>-23.163599999999999</v>
      </c>
      <c r="D156" s="6">
        <v>95.38</v>
      </c>
      <c r="E156" s="6">
        <v>3.2669999999999999</v>
      </c>
      <c r="F156" s="6">
        <v>6.0616000000000003</v>
      </c>
      <c r="G156" s="6">
        <v>36.639200000000002</v>
      </c>
      <c r="H156" s="6">
        <v>-13.025499999999999</v>
      </c>
      <c r="I156" s="6">
        <v>36.61</v>
      </c>
      <c r="J156" s="6">
        <v>4.5282</v>
      </c>
      <c r="K156" s="6">
        <v>10.6219</v>
      </c>
      <c r="L156" s="6">
        <v>83.090699999999998</v>
      </c>
      <c r="M156" s="6">
        <v>-4.0872999999999999</v>
      </c>
      <c r="N156" s="6">
        <v>48.09</v>
      </c>
      <c r="O156" s="6">
        <v>6.5137</v>
      </c>
      <c r="P156" s="6">
        <v>6.7130999999999998</v>
      </c>
      <c r="Q156" s="6">
        <v>45.862099999999998</v>
      </c>
      <c r="R156" s="6">
        <v>-6.9550999999999998</v>
      </c>
      <c r="S156" s="6">
        <v>61.72</v>
      </c>
      <c r="T156" s="6">
        <v>4.8570000000000002</v>
      </c>
      <c r="U156" s="6">
        <v>9.0401000000000007</v>
      </c>
      <c r="V156" s="6">
        <v>32.385300000000001</v>
      </c>
      <c r="W156" s="6">
        <v>-13.483700000000001</v>
      </c>
      <c r="X156" s="6">
        <v>41.81</v>
      </c>
      <c r="Y156" s="6">
        <v>3.1913999999999998</v>
      </c>
      <c r="Z156" s="6">
        <v>10.1119</v>
      </c>
      <c r="AA156" s="6">
        <v>50.9129</v>
      </c>
      <c r="AB156" s="6">
        <v>12.623699999999999</v>
      </c>
      <c r="AC156" s="6">
        <v>48.83</v>
      </c>
      <c r="AD156" s="6">
        <v>4.2469999999999999</v>
      </c>
      <c r="AE156" s="6">
        <v>8.0404</v>
      </c>
    </row>
    <row r="157" spans="1:31">
      <c r="A157" s="7">
        <v>45443</v>
      </c>
      <c r="B157" s="6">
        <v>71.218100000000007</v>
      </c>
      <c r="C157" s="6">
        <v>-22.4377</v>
      </c>
      <c r="D157" s="6">
        <v>98.97</v>
      </c>
      <c r="E157" s="6">
        <v>3.4247000000000001</v>
      </c>
      <c r="F157" s="6">
        <v>6.3494000000000002</v>
      </c>
      <c r="G157" s="6">
        <v>46.185200000000002</v>
      </c>
      <c r="H157" s="6">
        <v>-13.2539</v>
      </c>
      <c r="I157" s="6">
        <v>36.93</v>
      </c>
      <c r="J157" s="6">
        <v>4.6571999999999996</v>
      </c>
      <c r="K157" s="6">
        <v>10.946899999999999</v>
      </c>
      <c r="L157" s="6">
        <v>78.768600000000006</v>
      </c>
      <c r="M157" s="6">
        <v>-3.3369</v>
      </c>
      <c r="N157" s="6">
        <v>51.17</v>
      </c>
      <c r="O157" s="6">
        <v>6.4565000000000001</v>
      </c>
      <c r="P157" s="6">
        <v>6.6395999999999997</v>
      </c>
      <c r="Q157" s="6">
        <v>52.100299999999997</v>
      </c>
      <c r="R157" s="6">
        <v>-7.0102000000000002</v>
      </c>
      <c r="S157" s="6">
        <v>62.17</v>
      </c>
      <c r="T157" s="6">
        <v>4.9340999999999999</v>
      </c>
      <c r="U157" s="6">
        <v>9.2262000000000004</v>
      </c>
      <c r="V157" s="6">
        <v>43.1282</v>
      </c>
      <c r="W157" s="6">
        <v>-13.829000000000001</v>
      </c>
      <c r="X157" s="6">
        <v>41.89</v>
      </c>
      <c r="Y157" s="6">
        <v>3.2444000000000002</v>
      </c>
      <c r="Z157" s="6">
        <v>10.3291</v>
      </c>
      <c r="AA157" s="6">
        <v>57.469700000000003</v>
      </c>
      <c r="AB157" s="6">
        <v>12.718500000000001</v>
      </c>
      <c r="AC157" s="6">
        <v>49.25</v>
      </c>
      <c r="AD157" s="6">
        <v>4.3324999999999996</v>
      </c>
      <c r="AE157" s="6">
        <v>8.2330000000000005</v>
      </c>
    </row>
    <row r="158" spans="1:31">
      <c r="A158" s="7">
        <v>45446</v>
      </c>
      <c r="B158" s="6">
        <v>73.164299999999997</v>
      </c>
      <c r="C158" s="6">
        <v>-21.738199999999999</v>
      </c>
      <c r="D158" s="6">
        <v>103.67</v>
      </c>
      <c r="E158" s="6">
        <v>3.4927999999999999</v>
      </c>
      <c r="F158" s="6">
        <v>6.4737</v>
      </c>
      <c r="G158" s="6">
        <v>36.122999999999998</v>
      </c>
      <c r="H158" s="6">
        <v>-12.8096</v>
      </c>
      <c r="I158" s="6">
        <v>38.06</v>
      </c>
      <c r="J158" s="6">
        <v>4.4356</v>
      </c>
      <c r="K158" s="6">
        <v>10.3889</v>
      </c>
      <c r="L158" s="6">
        <v>76.697000000000003</v>
      </c>
      <c r="M158" s="6">
        <v>-3.3411</v>
      </c>
      <c r="N158" s="6">
        <v>50.61</v>
      </c>
      <c r="O158" s="6">
        <v>6.4290000000000003</v>
      </c>
      <c r="P158" s="6">
        <v>6.6041999999999996</v>
      </c>
      <c r="Q158" s="6">
        <v>36.923099999999998</v>
      </c>
      <c r="R158" s="6">
        <v>-6.6528</v>
      </c>
      <c r="S158" s="6">
        <v>63.45</v>
      </c>
      <c r="T158" s="6">
        <v>4.6787000000000001</v>
      </c>
      <c r="U158" s="6">
        <v>8.6097000000000001</v>
      </c>
      <c r="V158" s="6">
        <v>30.697299999999998</v>
      </c>
      <c r="W158" s="6">
        <v>-13.758599999999999</v>
      </c>
      <c r="X158" s="6">
        <v>42.79</v>
      </c>
      <c r="Y158" s="6">
        <v>3.1191</v>
      </c>
      <c r="Z158" s="6">
        <v>9.8149999999999995</v>
      </c>
      <c r="AA158" s="6">
        <v>42.420999999999999</v>
      </c>
      <c r="AB158" s="6">
        <v>13.320399999999999</v>
      </c>
      <c r="AC158" s="6">
        <v>50.43</v>
      </c>
      <c r="AD158" s="6">
        <v>4.1215000000000002</v>
      </c>
      <c r="AE158" s="6">
        <v>7.7579000000000002</v>
      </c>
    </row>
    <row r="159" spans="1:31">
      <c r="A159" s="7">
        <v>45447</v>
      </c>
      <c r="B159" s="6">
        <v>58.817300000000003</v>
      </c>
      <c r="C159" s="6">
        <v>-21.7592</v>
      </c>
      <c r="D159" s="6">
        <v>105.7</v>
      </c>
      <c r="E159" s="6">
        <v>3.2646000000000002</v>
      </c>
      <c r="F159" s="6">
        <v>6.0572999999999997</v>
      </c>
      <c r="G159" s="6">
        <v>31.478400000000001</v>
      </c>
      <c r="H159" s="6">
        <v>-12.681800000000001</v>
      </c>
      <c r="I159" s="6">
        <v>36.119999999999997</v>
      </c>
      <c r="J159" s="6">
        <v>4.2962999999999996</v>
      </c>
      <c r="K159" s="6">
        <v>10.038</v>
      </c>
      <c r="L159" s="6">
        <v>64.6297</v>
      </c>
      <c r="M159" s="6">
        <v>-3.0583999999999998</v>
      </c>
      <c r="N159" s="6">
        <v>50.34</v>
      </c>
      <c r="O159" s="6">
        <v>6.2473000000000001</v>
      </c>
      <c r="P159" s="6">
        <v>6.3707000000000003</v>
      </c>
      <c r="Q159" s="6">
        <v>33.5473</v>
      </c>
      <c r="R159" s="6">
        <v>-6.4217000000000004</v>
      </c>
      <c r="S159" s="6">
        <v>59.21</v>
      </c>
      <c r="T159" s="6">
        <v>4.5968</v>
      </c>
      <c r="U159" s="6">
        <v>8.4118999999999993</v>
      </c>
      <c r="V159" s="6">
        <v>27.929600000000001</v>
      </c>
      <c r="W159" s="6">
        <v>-13.586399999999999</v>
      </c>
      <c r="X159" s="6">
        <v>40.659999999999997</v>
      </c>
      <c r="Y159" s="6">
        <v>3.0790999999999999</v>
      </c>
      <c r="Z159" s="6">
        <v>9.6508000000000003</v>
      </c>
      <c r="AA159" s="6">
        <v>38.673299999999998</v>
      </c>
      <c r="AB159" s="6">
        <v>13.6289</v>
      </c>
      <c r="AC159" s="6">
        <v>47.52</v>
      </c>
      <c r="AD159" s="6">
        <v>4.0488999999999997</v>
      </c>
      <c r="AE159" s="6">
        <v>7.5946999999999996</v>
      </c>
    </row>
    <row r="160" spans="1:31">
      <c r="A160" s="7">
        <v>45448</v>
      </c>
      <c r="B160" s="6">
        <v>57.426200000000001</v>
      </c>
      <c r="C160" s="6">
        <v>-21.445399999999999</v>
      </c>
      <c r="D160" s="6">
        <v>98.9</v>
      </c>
      <c r="E160" s="6">
        <v>3.2385000000000002</v>
      </c>
      <c r="F160" s="6">
        <v>6.0095000000000001</v>
      </c>
      <c r="G160" s="6">
        <v>34.454099999999997</v>
      </c>
      <c r="H160" s="6">
        <v>-12.7187</v>
      </c>
      <c r="I160" s="6">
        <v>34.9</v>
      </c>
      <c r="J160" s="6">
        <v>4.3419999999999996</v>
      </c>
      <c r="K160" s="6">
        <v>10.1531</v>
      </c>
      <c r="L160" s="6">
        <v>69.655699999999996</v>
      </c>
      <c r="M160" s="6">
        <v>-2.5703999999999998</v>
      </c>
      <c r="N160" s="6">
        <v>48.56</v>
      </c>
      <c r="O160" s="6">
        <v>6.4249000000000001</v>
      </c>
      <c r="P160" s="6">
        <v>6.5989000000000004</v>
      </c>
      <c r="Q160" s="6">
        <v>33.426299999999998</v>
      </c>
      <c r="R160" s="6">
        <v>-6.6997</v>
      </c>
      <c r="S160" s="6">
        <v>57.85</v>
      </c>
      <c r="T160" s="6">
        <v>4.5937999999999999</v>
      </c>
      <c r="U160" s="6">
        <v>8.4046000000000003</v>
      </c>
      <c r="V160" s="6">
        <v>27.382200000000001</v>
      </c>
      <c r="W160" s="6">
        <v>-13.827299999999999</v>
      </c>
      <c r="X160" s="6">
        <v>39.979999999999997</v>
      </c>
      <c r="Y160" s="6">
        <v>3.0709</v>
      </c>
      <c r="Z160" s="6">
        <v>9.6170000000000009</v>
      </c>
      <c r="AA160" s="6">
        <v>40.042299999999997</v>
      </c>
      <c r="AB160" s="6">
        <v>13.3933</v>
      </c>
      <c r="AC160" s="6">
        <v>46.52</v>
      </c>
      <c r="AD160" s="6">
        <v>4.0663</v>
      </c>
      <c r="AE160" s="6">
        <v>7.6337999999999999</v>
      </c>
    </row>
    <row r="161" spans="1:31">
      <c r="A161" s="7">
        <v>45449</v>
      </c>
      <c r="B161" s="6">
        <v>59.690199999999997</v>
      </c>
      <c r="C161" s="6">
        <v>-21.180800000000001</v>
      </c>
      <c r="D161" s="6">
        <v>98.12</v>
      </c>
      <c r="E161" s="6">
        <v>3.2961999999999998</v>
      </c>
      <c r="F161" s="6">
        <v>6.1147999999999998</v>
      </c>
      <c r="G161" s="6">
        <v>34.607100000000003</v>
      </c>
      <c r="H161" s="6">
        <v>-12.598699999999999</v>
      </c>
      <c r="I161" s="6">
        <v>35.299999999999997</v>
      </c>
      <c r="J161" s="6">
        <v>4.3442999999999996</v>
      </c>
      <c r="K161" s="6">
        <v>10.158799999999999</v>
      </c>
      <c r="L161" s="6">
        <v>47.368299999999998</v>
      </c>
      <c r="M161" s="6">
        <v>-2.8494999999999999</v>
      </c>
      <c r="N161" s="6">
        <v>50.3</v>
      </c>
      <c r="O161" s="6">
        <v>6.1048</v>
      </c>
      <c r="P161" s="6">
        <v>5.8971</v>
      </c>
      <c r="Q161" s="6">
        <v>36.532499999999999</v>
      </c>
      <c r="R161" s="6">
        <v>-6.7625000000000002</v>
      </c>
      <c r="S161" s="6">
        <v>57.8</v>
      </c>
      <c r="T161" s="6">
        <v>4.6317000000000004</v>
      </c>
      <c r="U161" s="6">
        <v>8.4962999999999997</v>
      </c>
      <c r="V161" s="6">
        <v>29.300699999999999</v>
      </c>
      <c r="W161" s="6">
        <v>-13.886699999999999</v>
      </c>
      <c r="X161" s="6">
        <v>39.840000000000003</v>
      </c>
      <c r="Y161" s="6">
        <v>3.0815000000000001</v>
      </c>
      <c r="Z161" s="6">
        <v>9.6605000000000008</v>
      </c>
      <c r="AA161" s="6">
        <v>43.388199999999998</v>
      </c>
      <c r="AB161" s="6">
        <v>13.3367</v>
      </c>
      <c r="AC161" s="6">
        <v>46.76</v>
      </c>
      <c r="AD161" s="6">
        <v>4.1090999999999998</v>
      </c>
      <c r="AE161" s="6">
        <v>7.7302</v>
      </c>
    </row>
    <row r="162" spans="1:31">
      <c r="A162" s="7">
        <v>45450</v>
      </c>
      <c r="B162" s="6">
        <v>56.653199999999998</v>
      </c>
      <c r="C162" s="6">
        <v>-20.7928</v>
      </c>
      <c r="D162" s="6">
        <v>99.84</v>
      </c>
      <c r="E162" s="6">
        <v>3.2422</v>
      </c>
      <c r="F162" s="6">
        <v>6.0162000000000004</v>
      </c>
      <c r="G162" s="6">
        <v>32.069099999999999</v>
      </c>
      <c r="H162" s="6">
        <v>-13.1374</v>
      </c>
      <c r="I162" s="6">
        <v>35.32</v>
      </c>
      <c r="J162" s="6">
        <v>4.2723000000000004</v>
      </c>
      <c r="K162" s="6">
        <v>9.9776000000000007</v>
      </c>
      <c r="L162" s="6">
        <v>45.380699999999997</v>
      </c>
      <c r="M162" s="6">
        <v>-2.9329000000000001</v>
      </c>
      <c r="N162" s="6">
        <v>44.95</v>
      </c>
      <c r="O162" s="6">
        <v>6.032</v>
      </c>
      <c r="P162" s="6">
        <v>5.8079000000000001</v>
      </c>
      <c r="Q162" s="6">
        <v>35.457799999999999</v>
      </c>
      <c r="R162" s="6">
        <v>-7.3425000000000002</v>
      </c>
      <c r="S162" s="6">
        <v>58.43</v>
      </c>
      <c r="T162" s="6">
        <v>4.6087999999999996</v>
      </c>
      <c r="U162" s="6">
        <v>8.4410000000000007</v>
      </c>
      <c r="V162" s="6">
        <v>27.764700000000001</v>
      </c>
      <c r="W162" s="6">
        <v>-14.4863</v>
      </c>
      <c r="X162" s="6">
        <v>40.020000000000003</v>
      </c>
      <c r="Y162" s="6">
        <v>3.0609000000000002</v>
      </c>
      <c r="Z162" s="6">
        <v>9.5760000000000005</v>
      </c>
      <c r="AA162" s="6">
        <v>41.977200000000003</v>
      </c>
      <c r="AB162" s="6">
        <v>12.772600000000001</v>
      </c>
      <c r="AC162" s="6">
        <v>47.35</v>
      </c>
      <c r="AD162" s="6">
        <v>4.0852000000000004</v>
      </c>
      <c r="AE162" s="6">
        <v>7.6763000000000003</v>
      </c>
    </row>
    <row r="163" spans="1:31">
      <c r="A163" s="7">
        <v>45453</v>
      </c>
      <c r="B163" s="6">
        <v>56.614699999999999</v>
      </c>
      <c r="C163" s="6">
        <v>-19.498200000000001</v>
      </c>
      <c r="D163" s="6">
        <v>98.23</v>
      </c>
      <c r="E163" s="6">
        <v>3.2414999999999998</v>
      </c>
      <c r="F163" s="6">
        <v>6.0149999999999997</v>
      </c>
      <c r="G163" s="6">
        <v>38.680100000000003</v>
      </c>
      <c r="H163" s="6">
        <v>-13.1409</v>
      </c>
      <c r="I163" s="6">
        <v>34.69</v>
      </c>
      <c r="J163" s="6">
        <v>4.3704999999999998</v>
      </c>
      <c r="K163" s="6">
        <v>10.225</v>
      </c>
      <c r="L163" s="6">
        <v>44.291699999999999</v>
      </c>
      <c r="M163" s="6">
        <v>-2.3527</v>
      </c>
      <c r="N163" s="6">
        <v>44.27</v>
      </c>
      <c r="O163" s="6">
        <v>5.9923999999999999</v>
      </c>
      <c r="P163" s="6">
        <v>5.7592999999999996</v>
      </c>
      <c r="Q163" s="6">
        <v>44.2027</v>
      </c>
      <c r="R163" s="6">
        <v>-7.0884999999999998</v>
      </c>
      <c r="S163" s="6">
        <v>58.05</v>
      </c>
      <c r="T163" s="6">
        <v>4.7221000000000002</v>
      </c>
      <c r="U163" s="6">
        <v>8.7143999999999995</v>
      </c>
      <c r="V163" s="6">
        <v>35.7453</v>
      </c>
      <c r="W163" s="6">
        <v>-14.539199999999999</v>
      </c>
      <c r="X163" s="6">
        <v>39.67</v>
      </c>
      <c r="Y163" s="6">
        <v>3.1061999999999999</v>
      </c>
      <c r="Z163" s="6">
        <v>9.7619000000000007</v>
      </c>
      <c r="AA163" s="6">
        <v>48.724800000000002</v>
      </c>
      <c r="AB163" s="6">
        <v>13.2973</v>
      </c>
      <c r="AC163" s="6">
        <v>47.02</v>
      </c>
      <c r="AD163" s="6">
        <v>4.1750999999999996</v>
      </c>
      <c r="AE163" s="6">
        <v>7.8787000000000003</v>
      </c>
    </row>
    <row r="164" spans="1:31">
      <c r="A164" s="7">
        <v>45454</v>
      </c>
      <c r="B164" s="6">
        <v>55.278500000000001</v>
      </c>
      <c r="C164" s="6">
        <v>-19.235900000000001</v>
      </c>
      <c r="D164" s="6">
        <v>98.21</v>
      </c>
      <c r="E164" s="6">
        <v>3.2193000000000001</v>
      </c>
      <c r="F164" s="6">
        <v>5.9745999999999997</v>
      </c>
      <c r="G164" s="6">
        <v>38.7547</v>
      </c>
      <c r="H164" s="6">
        <v>-12.958399999999999</v>
      </c>
      <c r="I164" s="6">
        <v>35.549999999999997</v>
      </c>
      <c r="J164" s="6">
        <v>4.3716999999999997</v>
      </c>
      <c r="K164" s="6">
        <v>10.2278</v>
      </c>
      <c r="L164" s="6">
        <v>40.1676</v>
      </c>
      <c r="M164" s="6">
        <v>-3.0110000000000001</v>
      </c>
      <c r="N164" s="6">
        <v>43.9</v>
      </c>
      <c r="O164" s="6">
        <v>5.835</v>
      </c>
      <c r="P164" s="6">
        <v>5.5664999999999996</v>
      </c>
      <c r="Q164" s="6">
        <v>43.131500000000003</v>
      </c>
      <c r="R164" s="6">
        <v>-6.8845999999999998</v>
      </c>
      <c r="S164" s="6">
        <v>59.93</v>
      </c>
      <c r="T164" s="6">
        <v>4.7027999999999999</v>
      </c>
      <c r="U164" s="6">
        <v>8.6677999999999997</v>
      </c>
      <c r="V164" s="6">
        <v>37.764800000000001</v>
      </c>
      <c r="W164" s="6">
        <v>-14.406499999999999</v>
      </c>
      <c r="X164" s="6">
        <v>40.44</v>
      </c>
      <c r="Y164" s="6">
        <v>3.1185</v>
      </c>
      <c r="Z164" s="6">
        <v>9.8125</v>
      </c>
      <c r="AA164" s="6">
        <v>49.640300000000003</v>
      </c>
      <c r="AB164" s="6">
        <v>13.6135</v>
      </c>
      <c r="AC164" s="6">
        <v>48.26</v>
      </c>
      <c r="AD164" s="6">
        <v>4.1882000000000001</v>
      </c>
      <c r="AE164" s="6">
        <v>7.9081000000000001</v>
      </c>
    </row>
    <row r="165" spans="1:31">
      <c r="A165" s="7">
        <v>45455</v>
      </c>
      <c r="B165" s="6">
        <v>57.488700000000001</v>
      </c>
      <c r="C165" s="6">
        <v>-18.656600000000001</v>
      </c>
      <c r="D165" s="6">
        <v>97.55</v>
      </c>
      <c r="E165" s="6">
        <v>3.2646000000000002</v>
      </c>
      <c r="F165" s="6">
        <v>6.0572999999999997</v>
      </c>
      <c r="G165" s="6">
        <v>37.147799999999997</v>
      </c>
      <c r="H165" s="6">
        <v>-13.107699999999999</v>
      </c>
      <c r="I165" s="6">
        <v>35.56</v>
      </c>
      <c r="J165" s="6">
        <v>4.3339999999999996</v>
      </c>
      <c r="K165" s="6">
        <v>10.132899999999999</v>
      </c>
      <c r="L165" s="6">
        <v>43.808999999999997</v>
      </c>
      <c r="M165" s="6">
        <v>-3.5735999999999999</v>
      </c>
      <c r="N165" s="6">
        <v>42.43</v>
      </c>
      <c r="O165" s="6">
        <v>5.9367000000000001</v>
      </c>
      <c r="P165" s="6">
        <v>5.6910999999999996</v>
      </c>
      <c r="Q165" s="6">
        <v>41.768900000000002</v>
      </c>
      <c r="R165" s="6">
        <v>-6.9424999999999999</v>
      </c>
      <c r="S165" s="6">
        <v>59.61</v>
      </c>
      <c r="T165" s="6">
        <v>4.6787000000000001</v>
      </c>
      <c r="U165" s="6">
        <v>8.6097000000000001</v>
      </c>
      <c r="V165" s="6">
        <v>35.967700000000001</v>
      </c>
      <c r="W165" s="6">
        <v>-14.581</v>
      </c>
      <c r="X165" s="6">
        <v>40.65</v>
      </c>
      <c r="Y165" s="6">
        <v>3.1002999999999998</v>
      </c>
      <c r="Z165" s="6">
        <v>9.7377000000000002</v>
      </c>
      <c r="AA165" s="6">
        <v>51.999099999999999</v>
      </c>
      <c r="AB165" s="6">
        <v>13.6662</v>
      </c>
      <c r="AC165" s="6">
        <v>48.44</v>
      </c>
      <c r="AD165" s="6">
        <v>4.2215999999999996</v>
      </c>
      <c r="AE165" s="6">
        <v>7.9832000000000001</v>
      </c>
    </row>
    <row r="166" spans="1:31">
      <c r="A166" s="7">
        <v>45456</v>
      </c>
      <c r="B166" s="6">
        <v>57.572299999999998</v>
      </c>
      <c r="C166" s="6">
        <v>-18.014900000000001</v>
      </c>
      <c r="D166" s="6">
        <v>98.9</v>
      </c>
      <c r="E166" s="6">
        <v>3.2663000000000002</v>
      </c>
      <c r="F166" s="6">
        <v>6.0602999999999998</v>
      </c>
      <c r="G166" s="6">
        <v>32.449599999999997</v>
      </c>
      <c r="H166" s="6">
        <v>-13.363099999999999</v>
      </c>
      <c r="I166" s="6">
        <v>35.229999999999997</v>
      </c>
      <c r="J166" s="6">
        <v>4.2118000000000002</v>
      </c>
      <c r="K166" s="6">
        <v>9.8252000000000006</v>
      </c>
      <c r="L166" s="6">
        <v>40.823500000000003</v>
      </c>
      <c r="M166" s="6">
        <v>-4.5667999999999997</v>
      </c>
      <c r="N166" s="6">
        <v>43.38</v>
      </c>
      <c r="O166" s="6">
        <v>5.8231999999999999</v>
      </c>
      <c r="P166" s="6">
        <v>5.5519999999999996</v>
      </c>
      <c r="Q166" s="6">
        <v>35.387700000000002</v>
      </c>
      <c r="R166" s="6">
        <v>-7.2272999999999996</v>
      </c>
      <c r="S166" s="6">
        <v>59.21</v>
      </c>
      <c r="T166" s="6">
        <v>4.5510000000000002</v>
      </c>
      <c r="U166" s="6">
        <v>8.3013999999999992</v>
      </c>
      <c r="V166" s="6">
        <v>29.2471</v>
      </c>
      <c r="W166" s="6">
        <v>-14.816599999999999</v>
      </c>
      <c r="X166" s="6">
        <v>40.340000000000003</v>
      </c>
      <c r="Y166" s="6">
        <v>3.0186000000000002</v>
      </c>
      <c r="Z166" s="6">
        <v>9.4022000000000006</v>
      </c>
      <c r="AA166" s="6">
        <v>43.828800000000001</v>
      </c>
      <c r="AB166" s="6">
        <v>13.475</v>
      </c>
      <c r="AC166" s="6">
        <v>48.9</v>
      </c>
      <c r="AD166" s="6">
        <v>4.0983000000000001</v>
      </c>
      <c r="AE166" s="6">
        <v>7.7057000000000002</v>
      </c>
    </row>
    <row r="167" spans="1:31">
      <c r="A167" s="7">
        <v>45457</v>
      </c>
      <c r="B167" s="6">
        <v>54.002600000000001</v>
      </c>
      <c r="C167" s="6">
        <v>-17.8279</v>
      </c>
      <c r="D167" s="6">
        <v>98.95</v>
      </c>
      <c r="E167" s="6">
        <v>3.214</v>
      </c>
      <c r="F167" s="6">
        <v>5.9648000000000003</v>
      </c>
      <c r="G167" s="6">
        <v>27.422999999999998</v>
      </c>
      <c r="H167" s="6">
        <v>-14.098000000000001</v>
      </c>
      <c r="I167" s="6">
        <v>34.159999999999997</v>
      </c>
      <c r="J167" s="6">
        <v>4.0472999999999999</v>
      </c>
      <c r="K167" s="6">
        <v>9.4109999999999996</v>
      </c>
      <c r="L167" s="6">
        <v>36.592599999999997</v>
      </c>
      <c r="M167" s="6">
        <v>-5.0202999999999998</v>
      </c>
      <c r="N167" s="6">
        <v>42.32</v>
      </c>
      <c r="O167" s="6">
        <v>5.6444000000000001</v>
      </c>
      <c r="P167" s="6">
        <v>5.3329000000000004</v>
      </c>
      <c r="Q167" s="6">
        <v>32.304099999999998</v>
      </c>
      <c r="R167" s="6">
        <v>-7.8662999999999998</v>
      </c>
      <c r="S167" s="6">
        <v>57.09</v>
      </c>
      <c r="T167" s="6">
        <v>4.4768999999999997</v>
      </c>
      <c r="U167" s="6">
        <v>8.1226000000000003</v>
      </c>
      <c r="V167" s="6">
        <v>26.7318</v>
      </c>
      <c r="W167" s="6">
        <v>-15.4483</v>
      </c>
      <c r="X167" s="6">
        <v>38.950000000000003</v>
      </c>
      <c r="Y167" s="6">
        <v>2.9803999999999999</v>
      </c>
      <c r="Z167" s="6">
        <v>9.2453000000000003</v>
      </c>
      <c r="AA167" s="6">
        <v>38.535699999999999</v>
      </c>
      <c r="AB167" s="6">
        <v>13.0245</v>
      </c>
      <c r="AC167" s="6">
        <v>47.2</v>
      </c>
      <c r="AD167" s="6">
        <v>3.9982000000000002</v>
      </c>
      <c r="AE167" s="6">
        <v>7.4804000000000004</v>
      </c>
    </row>
    <row r="168" spans="1:31">
      <c r="A168" s="7">
        <v>45460</v>
      </c>
      <c r="B168" s="6">
        <v>50.420099999999998</v>
      </c>
      <c r="C168" s="6">
        <v>-16.964300000000001</v>
      </c>
      <c r="D168" s="6">
        <v>97.39</v>
      </c>
      <c r="E168" s="6">
        <v>3.1583000000000001</v>
      </c>
      <c r="F168" s="6">
        <v>5.8631000000000002</v>
      </c>
      <c r="G168" s="6">
        <v>29.624300000000002</v>
      </c>
      <c r="H168" s="6">
        <v>-14.7807</v>
      </c>
      <c r="I168" s="6">
        <v>32.72</v>
      </c>
      <c r="J168" s="6">
        <v>4.0781999999999998</v>
      </c>
      <c r="K168" s="6">
        <v>9.4886999999999997</v>
      </c>
      <c r="L168" s="6">
        <v>39.1935</v>
      </c>
      <c r="M168" s="6">
        <v>-5.3807</v>
      </c>
      <c r="N168" s="6">
        <v>40.65</v>
      </c>
      <c r="O168" s="6">
        <v>5.7129000000000003</v>
      </c>
      <c r="P168" s="6">
        <v>5.4169</v>
      </c>
      <c r="Q168" s="6">
        <v>33.868200000000002</v>
      </c>
      <c r="R168" s="6">
        <v>-8.3148999999999997</v>
      </c>
      <c r="S168" s="6">
        <v>55.86</v>
      </c>
      <c r="T168" s="6">
        <v>4.4955999999999996</v>
      </c>
      <c r="U168" s="6">
        <v>8.1676000000000002</v>
      </c>
      <c r="V168" s="6">
        <v>30.869</v>
      </c>
      <c r="W168" s="6">
        <v>-16.0822</v>
      </c>
      <c r="X168" s="6">
        <v>38.299999999999997</v>
      </c>
      <c r="Y168" s="6">
        <v>3.0051000000000001</v>
      </c>
      <c r="Z168" s="6">
        <v>9.3467000000000002</v>
      </c>
      <c r="AA168" s="6">
        <v>41.036299999999997</v>
      </c>
      <c r="AB168" s="6">
        <v>12.6029</v>
      </c>
      <c r="AC168" s="6">
        <v>45.82</v>
      </c>
      <c r="AD168" s="6">
        <v>4.0308000000000002</v>
      </c>
      <c r="AE168" s="6">
        <v>7.5538999999999996</v>
      </c>
    </row>
    <row r="169" spans="1:31">
      <c r="A169" s="7">
        <v>45461</v>
      </c>
      <c r="B169" s="6">
        <v>53.3324</v>
      </c>
      <c r="C169" s="6">
        <v>-16.917999999999999</v>
      </c>
      <c r="D169" s="6">
        <v>95.73</v>
      </c>
      <c r="E169" s="6">
        <v>3.2069000000000001</v>
      </c>
      <c r="F169" s="6">
        <v>5.9519000000000002</v>
      </c>
      <c r="G169" s="6">
        <v>32.561300000000003</v>
      </c>
      <c r="H169" s="6">
        <v>-14.891500000000001</v>
      </c>
      <c r="I169" s="6">
        <v>32.99</v>
      </c>
      <c r="J169" s="6">
        <v>4.1193</v>
      </c>
      <c r="K169" s="6">
        <v>9.5922000000000001</v>
      </c>
      <c r="L169" s="6">
        <v>45.545499999999997</v>
      </c>
      <c r="M169" s="6">
        <v>-5.9585999999999997</v>
      </c>
      <c r="N169" s="6">
        <v>41.29</v>
      </c>
      <c r="O169" s="6">
        <v>5.8939000000000004</v>
      </c>
      <c r="P169" s="6">
        <v>5.6386000000000003</v>
      </c>
      <c r="Q169" s="6">
        <v>38.277299999999997</v>
      </c>
      <c r="R169" s="6">
        <v>-8.3618000000000006</v>
      </c>
      <c r="S169" s="6">
        <v>56.17</v>
      </c>
      <c r="T169" s="6">
        <v>4.5491999999999999</v>
      </c>
      <c r="U169" s="6">
        <v>8.2970000000000006</v>
      </c>
      <c r="V169" s="6">
        <v>32.1462</v>
      </c>
      <c r="W169" s="6">
        <v>-16.2956</v>
      </c>
      <c r="X169" s="6">
        <v>38.72</v>
      </c>
      <c r="Y169" s="6">
        <v>3.0127000000000002</v>
      </c>
      <c r="Z169" s="6">
        <v>9.3780000000000001</v>
      </c>
      <c r="AA169" s="6">
        <v>47.433999999999997</v>
      </c>
      <c r="AB169" s="6">
        <v>12.5335</v>
      </c>
      <c r="AC169" s="6">
        <v>46.27</v>
      </c>
      <c r="AD169" s="6">
        <v>4.1215000000000002</v>
      </c>
      <c r="AE169" s="6">
        <v>7.7579000000000002</v>
      </c>
    </row>
    <row r="170" spans="1:31">
      <c r="A170" s="7">
        <v>45462</v>
      </c>
      <c r="B170" s="6">
        <v>53.3324</v>
      </c>
      <c r="C170" s="6">
        <v>-16.917999999999999</v>
      </c>
      <c r="D170" s="6">
        <v>95.73</v>
      </c>
      <c r="E170" s="6">
        <v>3.2069000000000001</v>
      </c>
      <c r="F170" s="6">
        <v>5.9519000000000002</v>
      </c>
      <c r="G170" s="6">
        <v>32.561300000000003</v>
      </c>
      <c r="H170" s="6">
        <v>-14.891500000000001</v>
      </c>
      <c r="I170" s="6">
        <v>32.99</v>
      </c>
      <c r="J170" s="6">
        <v>4.1193</v>
      </c>
      <c r="K170" s="6">
        <v>9.5922000000000001</v>
      </c>
      <c r="L170" s="6">
        <v>45.545499999999997</v>
      </c>
      <c r="M170" s="6">
        <v>-5.9585999999999997</v>
      </c>
      <c r="N170" s="6">
        <v>41.29</v>
      </c>
      <c r="O170" s="6">
        <v>5.8939000000000004</v>
      </c>
      <c r="P170" s="6">
        <v>5.6386000000000003</v>
      </c>
      <c r="Q170" s="6">
        <v>38.277299999999997</v>
      </c>
      <c r="R170" s="6">
        <v>-8.3618000000000006</v>
      </c>
      <c r="S170" s="6">
        <v>56.17</v>
      </c>
      <c r="T170" s="6">
        <v>4.5491999999999999</v>
      </c>
      <c r="U170" s="6">
        <v>8.2970000000000006</v>
      </c>
      <c r="V170" s="6">
        <v>32.1462</v>
      </c>
      <c r="W170" s="6">
        <v>-16.2956</v>
      </c>
      <c r="X170" s="6">
        <v>38.72</v>
      </c>
      <c r="Y170" s="6">
        <v>3.0127000000000002</v>
      </c>
      <c r="Z170" s="6">
        <v>9.3780000000000001</v>
      </c>
      <c r="AA170" s="6">
        <v>47.433999999999997</v>
      </c>
      <c r="AB170" s="6">
        <v>12.5335</v>
      </c>
      <c r="AC170" s="6">
        <v>46.27</v>
      </c>
      <c r="AD170" s="6">
        <v>4.1215000000000002</v>
      </c>
      <c r="AE170" s="6">
        <v>7.7579000000000002</v>
      </c>
    </row>
    <row r="171" spans="1:31">
      <c r="A171" s="7">
        <v>45463</v>
      </c>
      <c r="B171" s="6">
        <v>54.83</v>
      </c>
      <c r="C171" s="6">
        <v>-16.451000000000001</v>
      </c>
      <c r="D171" s="6">
        <v>97.18</v>
      </c>
      <c r="E171" s="6">
        <v>3.2324000000000002</v>
      </c>
      <c r="F171" s="6">
        <v>5.9984999999999999</v>
      </c>
      <c r="G171" s="6">
        <v>36.448999999999998</v>
      </c>
      <c r="H171" s="6">
        <v>-15.4796</v>
      </c>
      <c r="I171" s="6">
        <v>33.35</v>
      </c>
      <c r="J171" s="6">
        <v>4.1753</v>
      </c>
      <c r="K171" s="6">
        <v>9.7331000000000003</v>
      </c>
      <c r="L171" s="6">
        <v>44.566499999999998</v>
      </c>
      <c r="M171" s="6">
        <v>-6.4184000000000001</v>
      </c>
      <c r="N171" s="6">
        <v>42.98</v>
      </c>
      <c r="O171" s="6">
        <v>5.8585000000000003</v>
      </c>
      <c r="P171" s="6">
        <v>5.5952999999999999</v>
      </c>
      <c r="Q171" s="6">
        <v>41.036299999999997</v>
      </c>
      <c r="R171" s="6">
        <v>-8.7039000000000009</v>
      </c>
      <c r="S171" s="6">
        <v>57.06</v>
      </c>
      <c r="T171" s="6">
        <v>4.5841000000000003</v>
      </c>
      <c r="U171" s="6">
        <v>8.3813999999999993</v>
      </c>
      <c r="V171" s="6">
        <v>40.0383</v>
      </c>
      <c r="W171" s="6">
        <v>-16.860399999999998</v>
      </c>
      <c r="X171" s="6">
        <v>38.85</v>
      </c>
      <c r="Y171" s="6">
        <v>3.0632999999999999</v>
      </c>
      <c r="Z171" s="6">
        <v>9.5855999999999995</v>
      </c>
      <c r="AA171" s="6">
        <v>50.792000000000002</v>
      </c>
      <c r="AB171" s="6">
        <v>12.117900000000001</v>
      </c>
      <c r="AC171" s="6">
        <v>47.52</v>
      </c>
      <c r="AD171" s="6">
        <v>4.1744000000000003</v>
      </c>
      <c r="AE171" s="6">
        <v>7.8771000000000004</v>
      </c>
    </row>
    <row r="172" spans="1:31">
      <c r="A172" s="7">
        <v>45464</v>
      </c>
      <c r="B172" s="6">
        <v>52.308599999999998</v>
      </c>
      <c r="C172" s="6">
        <v>-16.579599999999999</v>
      </c>
      <c r="D172" s="6">
        <v>97.94</v>
      </c>
      <c r="E172" s="6">
        <v>3.1968999999999999</v>
      </c>
      <c r="F172" s="6">
        <v>5.9335000000000004</v>
      </c>
      <c r="G172" s="6">
        <v>37.556600000000003</v>
      </c>
      <c r="H172" s="6">
        <v>-16.013000000000002</v>
      </c>
      <c r="I172" s="6">
        <v>33.840000000000003</v>
      </c>
      <c r="J172" s="6">
        <v>4.1912000000000003</v>
      </c>
      <c r="K172" s="6">
        <v>9.7734000000000005</v>
      </c>
      <c r="L172" s="6">
        <v>44.644100000000002</v>
      </c>
      <c r="M172" s="6">
        <v>-6.7956000000000003</v>
      </c>
      <c r="N172" s="6">
        <v>42.65</v>
      </c>
      <c r="O172" s="6">
        <v>5.8606999999999996</v>
      </c>
      <c r="P172" s="6">
        <v>5.5979000000000001</v>
      </c>
      <c r="Q172" s="6">
        <v>39.276000000000003</v>
      </c>
      <c r="R172" s="6">
        <v>-9.1060999999999996</v>
      </c>
      <c r="S172" s="6">
        <v>57.64</v>
      </c>
      <c r="T172" s="6">
        <v>4.5515999999999996</v>
      </c>
      <c r="U172" s="6">
        <v>8.3028999999999993</v>
      </c>
      <c r="V172" s="6">
        <v>38.905000000000001</v>
      </c>
      <c r="W172" s="6">
        <v>-17.267299999999999</v>
      </c>
      <c r="X172" s="6">
        <v>39.71</v>
      </c>
      <c r="Y172" s="6">
        <v>3.0514999999999999</v>
      </c>
      <c r="Z172" s="6">
        <v>9.5373999999999999</v>
      </c>
      <c r="AA172" s="6">
        <v>50.223999999999997</v>
      </c>
      <c r="AB172" s="6">
        <v>11.925800000000001</v>
      </c>
      <c r="AC172" s="6">
        <v>48.25</v>
      </c>
      <c r="AD172" s="6">
        <v>4.1657000000000002</v>
      </c>
      <c r="AE172" s="6">
        <v>7.8574999999999999</v>
      </c>
    </row>
    <row r="173" spans="1:31">
      <c r="A173" s="7">
        <v>45467</v>
      </c>
      <c r="B173" s="6">
        <v>58.222700000000003</v>
      </c>
      <c r="C173" s="6">
        <v>-16.2559</v>
      </c>
      <c r="D173" s="6">
        <v>96.88</v>
      </c>
      <c r="E173" s="6">
        <v>3.2985000000000002</v>
      </c>
      <c r="F173" s="6">
        <v>6.1191000000000004</v>
      </c>
      <c r="G173" s="6">
        <v>43.330500000000001</v>
      </c>
      <c r="H173" s="6">
        <v>-16.5305</v>
      </c>
      <c r="I173" s="6">
        <v>33.979999999999997</v>
      </c>
      <c r="J173" s="6">
        <v>4.2779999999999996</v>
      </c>
      <c r="K173" s="6">
        <v>9.9920000000000009</v>
      </c>
      <c r="L173" s="6">
        <v>42.7727</v>
      </c>
      <c r="M173" s="6">
        <v>-7.6306000000000003</v>
      </c>
      <c r="N173" s="6">
        <v>42.67</v>
      </c>
      <c r="O173" s="6">
        <v>5.7986000000000004</v>
      </c>
      <c r="P173" s="6">
        <v>5.5218999999999996</v>
      </c>
      <c r="Q173" s="6">
        <v>48.820599999999999</v>
      </c>
      <c r="R173" s="6">
        <v>-9.3866999999999994</v>
      </c>
      <c r="S173" s="6">
        <v>57.1</v>
      </c>
      <c r="T173" s="6">
        <v>4.6829000000000001</v>
      </c>
      <c r="U173" s="6">
        <v>8.6198999999999995</v>
      </c>
      <c r="V173" s="6">
        <v>50.762</v>
      </c>
      <c r="W173" s="6">
        <v>-17.662700000000001</v>
      </c>
      <c r="X173" s="6">
        <v>39.51</v>
      </c>
      <c r="Y173" s="6">
        <v>3.1444000000000001</v>
      </c>
      <c r="Z173" s="6">
        <v>9.9187999999999992</v>
      </c>
      <c r="AA173" s="6">
        <v>57.551000000000002</v>
      </c>
      <c r="AB173" s="6">
        <v>11.751300000000001</v>
      </c>
      <c r="AC173" s="6">
        <v>48.13</v>
      </c>
      <c r="AD173" s="6">
        <v>4.2904999999999998</v>
      </c>
      <c r="AE173" s="6">
        <v>8.1382999999999992</v>
      </c>
    </row>
    <row r="174" spans="1:31">
      <c r="A174" s="7">
        <v>45468</v>
      </c>
      <c r="B174" s="6">
        <v>56.967300000000002</v>
      </c>
      <c r="C174" s="6">
        <v>-16.030999999999999</v>
      </c>
      <c r="D174" s="6">
        <v>99.91</v>
      </c>
      <c r="E174" s="6">
        <v>3.2818000000000001</v>
      </c>
      <c r="F174" s="6">
        <v>6.0884999999999998</v>
      </c>
      <c r="G174" s="6">
        <v>45.815399999999997</v>
      </c>
      <c r="H174" s="6">
        <v>-16.418500000000002</v>
      </c>
      <c r="I174" s="6">
        <v>34.74</v>
      </c>
      <c r="J174" s="6">
        <v>4.3179999999999996</v>
      </c>
      <c r="K174" s="6">
        <v>10.092700000000001</v>
      </c>
      <c r="L174" s="6">
        <v>44.750799999999998</v>
      </c>
      <c r="M174" s="6">
        <v>-7.9866999999999999</v>
      </c>
      <c r="N174" s="6">
        <v>42.09</v>
      </c>
      <c r="O174" s="6">
        <v>5.8478000000000003</v>
      </c>
      <c r="P174" s="6">
        <v>5.5822000000000003</v>
      </c>
      <c r="Q174" s="6">
        <v>49.057899999999997</v>
      </c>
      <c r="R174" s="6">
        <v>-9.1877999999999993</v>
      </c>
      <c r="S174" s="6">
        <v>59.28</v>
      </c>
      <c r="T174" s="6">
        <v>4.6864999999999997</v>
      </c>
      <c r="U174" s="6">
        <v>8.6286000000000005</v>
      </c>
      <c r="V174" s="6">
        <v>49.968800000000002</v>
      </c>
      <c r="W174" s="6">
        <v>-17.508500000000002</v>
      </c>
      <c r="X174" s="6">
        <v>41.09</v>
      </c>
      <c r="Y174" s="6">
        <v>3.1374</v>
      </c>
      <c r="Z174" s="6">
        <v>9.8897999999999993</v>
      </c>
      <c r="AA174" s="6">
        <v>55.210299999999997</v>
      </c>
      <c r="AB174" s="6">
        <v>11.832800000000001</v>
      </c>
      <c r="AC174" s="6">
        <v>49.85</v>
      </c>
      <c r="AD174" s="6">
        <v>4.2571000000000003</v>
      </c>
      <c r="AE174" s="6">
        <v>8.0632000000000001</v>
      </c>
    </row>
    <row r="175" spans="1:31">
      <c r="A175" s="7">
        <v>45469</v>
      </c>
      <c r="B175" s="6">
        <v>59.717300000000002</v>
      </c>
      <c r="C175" s="6">
        <v>-15.7255</v>
      </c>
      <c r="D175" s="6">
        <v>99.41</v>
      </c>
      <c r="E175" s="6">
        <v>3.3311000000000002</v>
      </c>
      <c r="F175" s="6">
        <v>6.1784999999999997</v>
      </c>
      <c r="G175" s="6">
        <v>46.607799999999997</v>
      </c>
      <c r="H175" s="6">
        <v>-16.2729</v>
      </c>
      <c r="I175" s="6">
        <v>35.090000000000003</v>
      </c>
      <c r="J175" s="6">
        <v>4.3305999999999996</v>
      </c>
      <c r="K175" s="6">
        <v>10.1243</v>
      </c>
      <c r="L175" s="6">
        <v>44.463000000000001</v>
      </c>
      <c r="M175" s="6">
        <v>-8.3493999999999993</v>
      </c>
      <c r="N175" s="6">
        <v>42.55</v>
      </c>
      <c r="O175" s="6">
        <v>5.8392999999999997</v>
      </c>
      <c r="P175" s="6">
        <v>5.5716999999999999</v>
      </c>
      <c r="Q175" s="6">
        <v>46.503399999999999</v>
      </c>
      <c r="R175" s="6">
        <v>-8.9898000000000007</v>
      </c>
      <c r="S175" s="6">
        <v>59.34</v>
      </c>
      <c r="T175" s="6">
        <v>4.6467999999999998</v>
      </c>
      <c r="U175" s="6">
        <v>8.5326000000000004</v>
      </c>
      <c r="V175" s="6">
        <v>49.898800000000001</v>
      </c>
      <c r="W175" s="6">
        <v>-17.332899999999999</v>
      </c>
      <c r="X175" s="6">
        <v>40.97</v>
      </c>
      <c r="Y175" s="6">
        <v>3.1368</v>
      </c>
      <c r="Z175" s="6">
        <v>9.8873999999999995</v>
      </c>
      <c r="AA175" s="6">
        <v>50.542200000000001</v>
      </c>
      <c r="AB175" s="6">
        <v>11.8286</v>
      </c>
      <c r="AC175" s="6">
        <v>49.39</v>
      </c>
      <c r="AD175" s="6">
        <v>4.1867999999999999</v>
      </c>
      <c r="AE175" s="6">
        <v>7.9048999999999996</v>
      </c>
    </row>
    <row r="176" spans="1:31">
      <c r="A176" s="7">
        <v>45470</v>
      </c>
      <c r="B176" s="6">
        <v>49.306399999999996</v>
      </c>
      <c r="C176" s="6">
        <v>-14.976100000000001</v>
      </c>
      <c r="D176" s="6">
        <v>100.88</v>
      </c>
      <c r="E176" s="6">
        <v>3.1798000000000002</v>
      </c>
      <c r="F176" s="6">
        <v>5.9023000000000003</v>
      </c>
      <c r="G176" s="6">
        <v>49.431399999999996</v>
      </c>
      <c r="H176" s="6">
        <v>-16.422999999999998</v>
      </c>
      <c r="I176" s="6">
        <v>35.200000000000003</v>
      </c>
      <c r="J176" s="6">
        <v>4.3750999999999998</v>
      </c>
      <c r="K176" s="6">
        <v>10.236499999999999</v>
      </c>
      <c r="L176" s="6">
        <v>42.024900000000002</v>
      </c>
      <c r="M176" s="6">
        <v>-8.8808000000000007</v>
      </c>
      <c r="N176" s="6">
        <v>42.47</v>
      </c>
      <c r="O176" s="6">
        <v>5.7675000000000001</v>
      </c>
      <c r="P176" s="6">
        <v>5.4837999999999996</v>
      </c>
      <c r="Q176" s="6">
        <v>50.499000000000002</v>
      </c>
      <c r="R176" s="6">
        <v>-8.8645999999999994</v>
      </c>
      <c r="S176" s="6">
        <v>58.68</v>
      </c>
      <c r="T176" s="6">
        <v>4.7039999999999997</v>
      </c>
      <c r="U176" s="6">
        <v>8.6707000000000001</v>
      </c>
      <c r="V176" s="6">
        <v>51.5077</v>
      </c>
      <c r="W176" s="6">
        <v>-17.2745</v>
      </c>
      <c r="X176" s="6">
        <v>40.96</v>
      </c>
      <c r="Y176" s="6">
        <v>3.1497000000000002</v>
      </c>
      <c r="Z176" s="6">
        <v>9.9405000000000001</v>
      </c>
      <c r="AA176" s="6">
        <v>34.244399999999999</v>
      </c>
      <c r="AB176" s="6">
        <v>11.2174</v>
      </c>
      <c r="AC176" s="6">
        <v>48.42</v>
      </c>
      <c r="AD176" s="6">
        <v>3.819</v>
      </c>
      <c r="AE176" s="6">
        <v>7.0770999999999997</v>
      </c>
    </row>
    <row r="177" spans="1:31">
      <c r="A177" s="7">
        <v>45471</v>
      </c>
      <c r="B177" s="6">
        <v>58.973199999999999</v>
      </c>
      <c r="C177" s="6">
        <v>-14.8489</v>
      </c>
      <c r="D177" s="6">
        <v>96.37</v>
      </c>
      <c r="E177" s="6">
        <v>4.0465</v>
      </c>
      <c r="F177" s="6">
        <v>7.6639999999999997</v>
      </c>
      <c r="G177" s="6">
        <v>53.191000000000003</v>
      </c>
      <c r="H177" s="6">
        <v>-16.6264</v>
      </c>
      <c r="I177" s="6">
        <v>35.590000000000003</v>
      </c>
      <c r="J177" s="6">
        <v>4.6069000000000004</v>
      </c>
      <c r="K177" s="6">
        <v>11.4526</v>
      </c>
      <c r="L177" s="6">
        <v>42.831099999999999</v>
      </c>
      <c r="M177" s="6">
        <v>-9.6359999999999992</v>
      </c>
      <c r="N177" s="6">
        <v>41.8</v>
      </c>
      <c r="O177" s="6">
        <v>5.5494000000000003</v>
      </c>
      <c r="P177" s="6">
        <v>5.5087999999999999</v>
      </c>
      <c r="Q177" s="6">
        <v>50.371099999999998</v>
      </c>
      <c r="R177" s="6">
        <v>-9.1839999999999993</v>
      </c>
      <c r="S177" s="6">
        <v>59.63</v>
      </c>
      <c r="T177" s="6">
        <v>4.3731999999999998</v>
      </c>
      <c r="U177" s="6">
        <v>7.9366000000000003</v>
      </c>
      <c r="V177" s="6">
        <v>51.960799999999999</v>
      </c>
      <c r="W177" s="6">
        <v>-17.477599999999999</v>
      </c>
      <c r="X177" s="6">
        <v>41.18</v>
      </c>
      <c r="Y177" s="6">
        <v>3.1038000000000001</v>
      </c>
      <c r="Z177" s="6">
        <v>9.7890999999999995</v>
      </c>
      <c r="AA177" s="6">
        <v>33.965200000000003</v>
      </c>
      <c r="AB177" s="6">
        <v>10.4087</v>
      </c>
      <c r="AC177" s="6">
        <v>43.35</v>
      </c>
      <c r="AD177" s="6">
        <v>3.6131000000000002</v>
      </c>
      <c r="AE177" s="6">
        <v>6.4104000000000001</v>
      </c>
    </row>
    <row r="178" spans="1:31">
      <c r="A178" s="7">
        <v>45474</v>
      </c>
      <c r="B178" s="6">
        <v>65.569199999999995</v>
      </c>
      <c r="C178" s="6">
        <v>-14.4444</v>
      </c>
      <c r="D178" s="6">
        <v>102.03</v>
      </c>
      <c r="E178" s="6">
        <v>4.2626999999999997</v>
      </c>
      <c r="F178" s="6">
        <v>8.0606000000000009</v>
      </c>
      <c r="G178" s="6">
        <v>50.264200000000002</v>
      </c>
      <c r="H178" s="6">
        <v>-17.2639</v>
      </c>
      <c r="I178" s="6">
        <v>36.14</v>
      </c>
      <c r="J178" s="6">
        <v>4.5593000000000004</v>
      </c>
      <c r="K178" s="6">
        <v>11.325900000000001</v>
      </c>
      <c r="L178" s="6">
        <v>41.699300000000001</v>
      </c>
      <c r="M178" s="6">
        <v>-11.561199999999999</v>
      </c>
      <c r="N178" s="6">
        <v>41.96</v>
      </c>
      <c r="O178" s="6">
        <v>5.5183999999999997</v>
      </c>
      <c r="P178" s="6">
        <v>5.4707999999999997</v>
      </c>
      <c r="Q178" s="6">
        <v>50.729599999999998</v>
      </c>
      <c r="R178" s="6">
        <v>-9.9575999999999993</v>
      </c>
      <c r="S178" s="6">
        <v>59.6</v>
      </c>
      <c r="T178" s="6">
        <v>4.3776999999999999</v>
      </c>
      <c r="U178" s="6">
        <v>7.9471999999999996</v>
      </c>
      <c r="V178" s="6">
        <v>50.520499999999998</v>
      </c>
      <c r="W178" s="6">
        <v>-18.024699999999999</v>
      </c>
      <c r="X178" s="6">
        <v>41.24</v>
      </c>
      <c r="Y178" s="6">
        <v>3.0941999999999998</v>
      </c>
      <c r="Z178" s="6">
        <v>9.7486999999999995</v>
      </c>
      <c r="AA178" s="6">
        <v>35.979300000000002</v>
      </c>
      <c r="AB178" s="6">
        <v>8.9004999999999992</v>
      </c>
      <c r="AC178" s="6">
        <v>43.23</v>
      </c>
      <c r="AD178" s="6">
        <v>3.6425999999999998</v>
      </c>
      <c r="AE178" s="6">
        <v>6.4741999999999997</v>
      </c>
    </row>
    <row r="179" spans="1:31">
      <c r="A179" s="7">
        <v>45475</v>
      </c>
      <c r="B179" s="6">
        <v>57.815100000000001</v>
      </c>
      <c r="C179" s="6">
        <v>-13.951499999999999</v>
      </c>
      <c r="D179" s="6">
        <v>107.31</v>
      </c>
      <c r="E179" s="6">
        <v>4.0952999999999999</v>
      </c>
      <c r="F179" s="6">
        <v>7.7534000000000001</v>
      </c>
      <c r="G179" s="6">
        <v>49.894599999999997</v>
      </c>
      <c r="H179" s="6">
        <v>-17.0716</v>
      </c>
      <c r="I179" s="6">
        <v>35.74</v>
      </c>
      <c r="J179" s="6">
        <v>4.5533000000000001</v>
      </c>
      <c r="K179" s="6">
        <v>11.31</v>
      </c>
      <c r="L179" s="6">
        <v>43.9542</v>
      </c>
      <c r="M179" s="6">
        <v>-11.952400000000001</v>
      </c>
      <c r="N179" s="6">
        <v>41.67</v>
      </c>
      <c r="O179" s="6">
        <v>5.5622999999999996</v>
      </c>
      <c r="P179" s="6">
        <v>5.5246000000000004</v>
      </c>
      <c r="Q179" s="6">
        <v>51.898899999999998</v>
      </c>
      <c r="R179" s="6">
        <v>-9.7566000000000006</v>
      </c>
      <c r="S179" s="6">
        <v>59.68</v>
      </c>
      <c r="T179" s="6">
        <v>4.3917000000000002</v>
      </c>
      <c r="U179" s="6">
        <v>7.9805000000000001</v>
      </c>
      <c r="V179" s="6">
        <v>50.343699999999998</v>
      </c>
      <c r="W179" s="6">
        <v>-17.88</v>
      </c>
      <c r="X179" s="6">
        <v>41.07</v>
      </c>
      <c r="Y179" s="6">
        <v>3.093</v>
      </c>
      <c r="Z179" s="6">
        <v>9.7439999999999998</v>
      </c>
      <c r="AA179" s="6">
        <v>39.184600000000003</v>
      </c>
      <c r="AB179" s="6">
        <v>8.3521999999999998</v>
      </c>
      <c r="AC179" s="6">
        <v>43.66</v>
      </c>
      <c r="AD179" s="6">
        <v>3.6899000000000002</v>
      </c>
      <c r="AE179" s="6">
        <v>6.5765000000000002</v>
      </c>
    </row>
    <row r="180" spans="1:31">
      <c r="A180" s="7">
        <v>45476</v>
      </c>
      <c r="B180" s="6">
        <v>57.121499999999997</v>
      </c>
      <c r="C180" s="6">
        <v>-14.2392</v>
      </c>
      <c r="D180" s="6">
        <v>103.22</v>
      </c>
      <c r="E180" s="6">
        <v>4.0792999999999999</v>
      </c>
      <c r="F180" s="6">
        <v>7.7241</v>
      </c>
      <c r="G180" s="6">
        <v>52.526000000000003</v>
      </c>
      <c r="H180" s="6">
        <v>-17.147099999999998</v>
      </c>
      <c r="I180" s="6">
        <v>35.69</v>
      </c>
      <c r="J180" s="6">
        <v>4.5949999999999998</v>
      </c>
      <c r="K180" s="6">
        <v>11.420999999999999</v>
      </c>
      <c r="L180" s="6">
        <v>51.236600000000003</v>
      </c>
      <c r="M180" s="6">
        <v>-13.218400000000001</v>
      </c>
      <c r="N180" s="6">
        <v>42.08</v>
      </c>
      <c r="O180" s="6">
        <v>5.7195</v>
      </c>
      <c r="P180" s="6">
        <v>5.7176</v>
      </c>
      <c r="Q180" s="6">
        <v>54.5914</v>
      </c>
      <c r="R180" s="6">
        <v>-9.9312000000000005</v>
      </c>
      <c r="S180" s="6">
        <v>59.93</v>
      </c>
      <c r="T180" s="6">
        <v>4.4240000000000004</v>
      </c>
      <c r="U180" s="6">
        <v>8.0577000000000005</v>
      </c>
      <c r="V180" s="6">
        <v>52.060099999999998</v>
      </c>
      <c r="W180" s="6">
        <v>-17.982500000000002</v>
      </c>
      <c r="X180" s="6">
        <v>41.05</v>
      </c>
      <c r="Y180" s="6">
        <v>3.1038000000000001</v>
      </c>
      <c r="Z180" s="6">
        <v>9.7890999999999995</v>
      </c>
      <c r="AA180" s="6">
        <v>43.4696</v>
      </c>
      <c r="AB180" s="6">
        <v>7.5617999999999999</v>
      </c>
      <c r="AC180" s="6">
        <v>44.35</v>
      </c>
      <c r="AD180" s="6">
        <v>3.7564000000000002</v>
      </c>
      <c r="AE180" s="6">
        <v>6.7202999999999999</v>
      </c>
    </row>
    <row r="181" spans="1:31">
      <c r="A181" s="7">
        <v>45477</v>
      </c>
      <c r="B181" s="6">
        <v>57.121499999999997</v>
      </c>
      <c r="C181" s="6">
        <v>-14.2392</v>
      </c>
      <c r="D181" s="6">
        <v>103.22</v>
      </c>
      <c r="E181" s="6">
        <v>4.0792999999999999</v>
      </c>
      <c r="F181" s="6">
        <v>7.7241</v>
      </c>
      <c r="G181" s="6">
        <v>52.526000000000003</v>
      </c>
      <c r="H181" s="6">
        <v>-17.147099999999998</v>
      </c>
      <c r="I181" s="6">
        <v>35.69</v>
      </c>
      <c r="J181" s="6">
        <v>4.5949999999999998</v>
      </c>
      <c r="K181" s="6">
        <v>11.420999999999999</v>
      </c>
      <c r="L181" s="6">
        <v>51.236600000000003</v>
      </c>
      <c r="M181" s="6">
        <v>-13.218400000000001</v>
      </c>
      <c r="N181" s="6">
        <v>42.08</v>
      </c>
      <c r="O181" s="6">
        <v>5.7195</v>
      </c>
      <c r="P181" s="6">
        <v>5.7176</v>
      </c>
      <c r="Q181" s="6">
        <v>54.5914</v>
      </c>
      <c r="R181" s="6">
        <v>-9.9312000000000005</v>
      </c>
      <c r="S181" s="6">
        <v>59.93</v>
      </c>
      <c r="T181" s="6">
        <v>4.4240000000000004</v>
      </c>
      <c r="U181" s="6">
        <v>8.0577000000000005</v>
      </c>
      <c r="V181" s="6">
        <v>52.060099999999998</v>
      </c>
      <c r="W181" s="6">
        <v>-17.982500000000002</v>
      </c>
      <c r="X181" s="6">
        <v>41.05</v>
      </c>
      <c r="Y181" s="6">
        <v>3.1038000000000001</v>
      </c>
      <c r="Z181" s="6">
        <v>9.7890999999999995</v>
      </c>
      <c r="AA181" s="6">
        <v>43.4696</v>
      </c>
      <c r="AB181" s="6">
        <v>7.5617999999999999</v>
      </c>
      <c r="AC181" s="6">
        <v>44.35</v>
      </c>
      <c r="AD181" s="6">
        <v>3.7564000000000002</v>
      </c>
      <c r="AE181" s="6">
        <v>6.7202999999999999</v>
      </c>
    </row>
    <row r="182" spans="1:31">
      <c r="A182" s="7">
        <v>45478</v>
      </c>
      <c r="B182" s="6">
        <v>54.245899999999999</v>
      </c>
      <c r="C182" s="6">
        <v>-13.9352</v>
      </c>
      <c r="D182" s="6">
        <v>102.83</v>
      </c>
      <c r="E182" s="6">
        <v>4.0137999999999998</v>
      </c>
      <c r="F182" s="6">
        <v>7.6039000000000003</v>
      </c>
      <c r="G182" s="6">
        <v>47.256900000000002</v>
      </c>
      <c r="H182" s="6">
        <v>-17.046500000000002</v>
      </c>
      <c r="I182" s="6">
        <v>36.04</v>
      </c>
      <c r="J182" s="6">
        <v>4.5129000000000001</v>
      </c>
      <c r="K182" s="6">
        <v>11.202299999999999</v>
      </c>
      <c r="L182" s="6">
        <v>51.832599999999999</v>
      </c>
      <c r="M182" s="6">
        <v>-15.761799999999999</v>
      </c>
      <c r="N182" s="6">
        <v>43.55</v>
      </c>
      <c r="O182" s="6">
        <v>5.7333999999999996</v>
      </c>
      <c r="P182" s="6">
        <v>5.7346000000000004</v>
      </c>
      <c r="Q182" s="6">
        <v>44.022100000000002</v>
      </c>
      <c r="R182" s="6">
        <v>-10.2881</v>
      </c>
      <c r="S182" s="6">
        <v>60.51</v>
      </c>
      <c r="T182" s="6">
        <v>4.2950999999999997</v>
      </c>
      <c r="U182" s="6">
        <v>7.7500999999999998</v>
      </c>
      <c r="V182" s="6">
        <v>42.760800000000003</v>
      </c>
      <c r="W182" s="6">
        <v>-18.1191</v>
      </c>
      <c r="X182" s="6">
        <v>41.24</v>
      </c>
      <c r="Y182" s="6">
        <v>3.0406</v>
      </c>
      <c r="Z182" s="6">
        <v>9.5256000000000007</v>
      </c>
      <c r="AA182" s="6">
        <v>38.393900000000002</v>
      </c>
      <c r="AB182" s="6">
        <v>6.4024000000000001</v>
      </c>
      <c r="AC182" s="6">
        <v>45.32</v>
      </c>
      <c r="AD182" s="6">
        <v>3.6406000000000001</v>
      </c>
      <c r="AE182" s="6">
        <v>6.4696999999999996</v>
      </c>
    </row>
    <row r="183" spans="1:31">
      <c r="A183" s="7">
        <v>45481</v>
      </c>
      <c r="B183" s="6">
        <v>54.099299999999999</v>
      </c>
      <c r="C183" s="6">
        <v>-13.7431</v>
      </c>
      <c r="D183" s="6">
        <v>101.23</v>
      </c>
      <c r="E183" s="6">
        <v>4.0105000000000004</v>
      </c>
      <c r="F183" s="6">
        <v>7.5979000000000001</v>
      </c>
      <c r="G183" s="6">
        <v>49.167000000000002</v>
      </c>
      <c r="H183" s="6">
        <v>-16.529499999999999</v>
      </c>
      <c r="I183" s="6">
        <v>35.35</v>
      </c>
      <c r="J183" s="6">
        <v>4.5415000000000001</v>
      </c>
      <c r="K183" s="6">
        <v>11.2784</v>
      </c>
      <c r="L183" s="6">
        <v>43.067100000000003</v>
      </c>
      <c r="M183" s="6">
        <v>-17.188300000000002</v>
      </c>
      <c r="N183" s="6">
        <v>43.68</v>
      </c>
      <c r="O183" s="6">
        <v>5.5183999999999997</v>
      </c>
      <c r="P183" s="6">
        <v>5.4707999999999997</v>
      </c>
      <c r="Q183" s="6">
        <v>47.967199999999998</v>
      </c>
      <c r="R183" s="6">
        <v>-10.2247</v>
      </c>
      <c r="S183" s="6">
        <v>58.2</v>
      </c>
      <c r="T183" s="6">
        <v>4.3419999999999996</v>
      </c>
      <c r="U183" s="6">
        <v>7.8620000000000001</v>
      </c>
      <c r="V183" s="6">
        <v>43.735900000000001</v>
      </c>
      <c r="W183" s="6">
        <v>-17.779800000000002</v>
      </c>
      <c r="X183" s="6">
        <v>40.130000000000003</v>
      </c>
      <c r="Y183" s="6">
        <v>3.0463</v>
      </c>
      <c r="Z183" s="6">
        <v>9.5493000000000006</v>
      </c>
      <c r="AA183" s="6">
        <v>41.110599999999998</v>
      </c>
      <c r="AB183" s="6">
        <v>5.6364000000000001</v>
      </c>
      <c r="AC183" s="6">
        <v>43.63</v>
      </c>
      <c r="AD183" s="6">
        <v>3.6831</v>
      </c>
      <c r="AE183" s="6">
        <v>6.5617000000000001</v>
      </c>
    </row>
    <row r="184" spans="1:31">
      <c r="A184" s="7">
        <v>45482</v>
      </c>
      <c r="B184" s="6">
        <v>51.8538</v>
      </c>
      <c r="C184" s="6">
        <v>-13.787699999999999</v>
      </c>
      <c r="D184" s="6">
        <v>101.15</v>
      </c>
      <c r="E184" s="6">
        <v>3.9618000000000002</v>
      </c>
      <c r="F184" s="6">
        <v>7.5084999999999997</v>
      </c>
      <c r="G184" s="6">
        <v>49.899700000000003</v>
      </c>
      <c r="H184" s="6">
        <v>-16.1815</v>
      </c>
      <c r="I184" s="6">
        <v>35.590000000000003</v>
      </c>
      <c r="J184" s="6">
        <v>4.5522</v>
      </c>
      <c r="K184" s="6">
        <v>11.306900000000001</v>
      </c>
      <c r="L184" s="6">
        <v>42.413699999999999</v>
      </c>
      <c r="M184" s="6">
        <v>-17.549299999999999</v>
      </c>
      <c r="N184" s="6">
        <v>41.67</v>
      </c>
      <c r="O184" s="6">
        <v>5.5002000000000004</v>
      </c>
      <c r="P184" s="6">
        <v>5.4484000000000004</v>
      </c>
      <c r="Q184" s="6">
        <v>45.893900000000002</v>
      </c>
      <c r="R184" s="6">
        <v>-10.398199999999999</v>
      </c>
      <c r="S184" s="6">
        <v>59.04</v>
      </c>
      <c r="T184" s="6">
        <v>4.3140000000000001</v>
      </c>
      <c r="U184" s="6">
        <v>7.7953999999999999</v>
      </c>
      <c r="V184" s="6">
        <v>40.469200000000001</v>
      </c>
      <c r="W184" s="6">
        <v>-17.724499999999999</v>
      </c>
      <c r="X184" s="6">
        <v>40.229999999999997</v>
      </c>
      <c r="Y184" s="6">
        <v>3.0213000000000001</v>
      </c>
      <c r="Z184" s="6">
        <v>9.4449000000000005</v>
      </c>
      <c r="AA184" s="6">
        <v>38.709000000000003</v>
      </c>
      <c r="AB184" s="6">
        <v>4.9852999999999996</v>
      </c>
      <c r="AC184" s="6">
        <v>44.25</v>
      </c>
      <c r="AD184" s="6">
        <v>3.6274999999999999</v>
      </c>
      <c r="AE184" s="6">
        <v>6.4416000000000002</v>
      </c>
    </row>
    <row r="185" spans="1:31">
      <c r="A185" s="7">
        <v>45483</v>
      </c>
      <c r="B185" s="6">
        <v>49.474899999999998</v>
      </c>
      <c r="C185" s="6">
        <v>-13.9376</v>
      </c>
      <c r="D185" s="6">
        <v>99.96</v>
      </c>
      <c r="E185" s="6">
        <v>3.9094000000000002</v>
      </c>
      <c r="F185" s="6">
        <v>7.4123999999999999</v>
      </c>
      <c r="G185" s="6">
        <v>54.880400000000002</v>
      </c>
      <c r="H185" s="6">
        <v>-15.977499999999999</v>
      </c>
      <c r="I185" s="6">
        <v>35.68</v>
      </c>
      <c r="J185" s="6">
        <v>4.6283000000000003</v>
      </c>
      <c r="K185" s="6">
        <v>11.5097</v>
      </c>
      <c r="L185" s="6">
        <v>43.0702</v>
      </c>
      <c r="M185" s="6">
        <v>-18.195499999999999</v>
      </c>
      <c r="N185" s="6">
        <v>41.5</v>
      </c>
      <c r="O185" s="6">
        <v>5.5130999999999997</v>
      </c>
      <c r="P185" s="6">
        <v>5.4641999999999999</v>
      </c>
      <c r="Q185" s="6">
        <v>52.6783</v>
      </c>
      <c r="R185" s="6">
        <v>-10.631600000000001</v>
      </c>
      <c r="S185" s="6">
        <v>58.54</v>
      </c>
      <c r="T185" s="6">
        <v>4.4000000000000004</v>
      </c>
      <c r="U185" s="6">
        <v>8.0005000000000006</v>
      </c>
      <c r="V185" s="6">
        <v>45.454900000000002</v>
      </c>
      <c r="W185" s="6">
        <v>-17.674099999999999</v>
      </c>
      <c r="X185" s="6">
        <v>39.79</v>
      </c>
      <c r="Y185" s="6">
        <v>3.0497999999999998</v>
      </c>
      <c r="Z185" s="6">
        <v>9.5635999999999992</v>
      </c>
      <c r="AA185" s="6">
        <v>40.8232</v>
      </c>
      <c r="AB185" s="6">
        <v>4.0862999999999996</v>
      </c>
      <c r="AC185" s="6">
        <v>43.44</v>
      </c>
      <c r="AD185" s="6">
        <v>3.6591</v>
      </c>
      <c r="AE185" s="6">
        <v>6.5098000000000003</v>
      </c>
    </row>
    <row r="186" spans="1:31">
      <c r="A186" s="7">
        <v>45484</v>
      </c>
      <c r="B186" s="6">
        <v>53.129300000000001</v>
      </c>
      <c r="C186" s="6">
        <v>-13.842599999999999</v>
      </c>
      <c r="D186" s="6">
        <v>98.68</v>
      </c>
      <c r="E186" s="6">
        <v>3.9921000000000002</v>
      </c>
      <c r="F186" s="6">
        <v>7.5640999999999998</v>
      </c>
      <c r="G186" s="6">
        <v>60.6126</v>
      </c>
      <c r="H186" s="6">
        <v>-15.178599999999999</v>
      </c>
      <c r="I186" s="6">
        <v>36.32</v>
      </c>
      <c r="J186" s="6">
        <v>4.7317999999999998</v>
      </c>
      <c r="K186" s="6">
        <v>11.785399999999999</v>
      </c>
      <c r="L186" s="6">
        <v>40.974200000000003</v>
      </c>
      <c r="M186" s="6">
        <v>-18.625299999999999</v>
      </c>
      <c r="N186" s="6">
        <v>41.62</v>
      </c>
      <c r="O186" s="6">
        <v>5.4596</v>
      </c>
      <c r="P186" s="6">
        <v>5.3985000000000003</v>
      </c>
      <c r="Q186" s="6">
        <v>58.404699999999998</v>
      </c>
      <c r="R186" s="6">
        <v>-10.396100000000001</v>
      </c>
      <c r="S186" s="6">
        <v>60.08</v>
      </c>
      <c r="T186" s="6">
        <v>4.4877000000000002</v>
      </c>
      <c r="U186" s="6">
        <v>8.2095000000000002</v>
      </c>
      <c r="V186" s="6">
        <v>53.648699999999998</v>
      </c>
      <c r="W186" s="6">
        <v>-17.2225</v>
      </c>
      <c r="X186" s="6">
        <v>40.29</v>
      </c>
      <c r="Y186" s="6">
        <v>3.1055999999999999</v>
      </c>
      <c r="Z186" s="6">
        <v>9.7962000000000007</v>
      </c>
      <c r="AA186" s="6">
        <v>46.209800000000001</v>
      </c>
      <c r="AB186" s="6">
        <v>3.7959000000000001</v>
      </c>
      <c r="AC186" s="6">
        <v>43.9</v>
      </c>
      <c r="AD186" s="6">
        <v>3.7441</v>
      </c>
      <c r="AE186" s="6">
        <v>6.6936</v>
      </c>
    </row>
    <row r="187" spans="1:31">
      <c r="A187" s="7">
        <v>45485</v>
      </c>
      <c r="B187" s="6">
        <v>54.1892</v>
      </c>
      <c r="C187" s="6">
        <v>-13.891</v>
      </c>
      <c r="D187" s="6">
        <v>100.7</v>
      </c>
      <c r="E187" s="6">
        <v>4.0166000000000004</v>
      </c>
      <c r="F187" s="6">
        <v>7.6092000000000004</v>
      </c>
      <c r="G187" s="6">
        <v>62.998399999999997</v>
      </c>
      <c r="H187" s="6">
        <v>-15.0473</v>
      </c>
      <c r="I187" s="6">
        <v>37.19</v>
      </c>
      <c r="J187" s="6">
        <v>4.7805</v>
      </c>
      <c r="K187" s="6">
        <v>11.9153</v>
      </c>
      <c r="L187" s="6">
        <v>36.160600000000002</v>
      </c>
      <c r="M187" s="6">
        <v>-19.105499999999999</v>
      </c>
      <c r="N187" s="6">
        <v>41.12</v>
      </c>
      <c r="O187" s="6">
        <v>5.3236999999999997</v>
      </c>
      <c r="P187" s="6">
        <v>5.2317999999999998</v>
      </c>
      <c r="Q187" s="6">
        <v>59.480899999999998</v>
      </c>
      <c r="R187" s="6">
        <v>-10.3485</v>
      </c>
      <c r="S187" s="6">
        <v>61.65</v>
      </c>
      <c r="T187" s="6">
        <v>4.5056000000000003</v>
      </c>
      <c r="U187" s="6">
        <v>8.2522000000000002</v>
      </c>
      <c r="V187" s="6">
        <v>54.4754</v>
      </c>
      <c r="W187" s="6">
        <v>-17.263400000000001</v>
      </c>
      <c r="X187" s="6">
        <v>41.27</v>
      </c>
      <c r="Y187" s="6">
        <v>3.1118000000000001</v>
      </c>
      <c r="Z187" s="6">
        <v>9.8223000000000003</v>
      </c>
      <c r="AA187" s="6">
        <v>45.490499999999997</v>
      </c>
      <c r="AB187" s="6">
        <v>3.165</v>
      </c>
      <c r="AC187" s="6">
        <v>45.14</v>
      </c>
      <c r="AD187" s="6">
        <v>3.7303999999999999</v>
      </c>
      <c r="AE187" s="6">
        <v>6.6639999999999997</v>
      </c>
    </row>
    <row r="188" spans="1:31">
      <c r="A188" s="7">
        <v>45488</v>
      </c>
      <c r="B188" s="6">
        <v>60.711100000000002</v>
      </c>
      <c r="C188" s="6">
        <v>-13.6823</v>
      </c>
      <c r="D188" s="6">
        <v>101.3</v>
      </c>
      <c r="E188" s="6">
        <v>4.1840999999999999</v>
      </c>
      <c r="F188" s="6">
        <v>7.9164000000000003</v>
      </c>
      <c r="G188" s="6">
        <v>72.165400000000005</v>
      </c>
      <c r="H188" s="6">
        <v>-13.6989</v>
      </c>
      <c r="I188" s="6">
        <v>37.6</v>
      </c>
      <c r="J188" s="6">
        <v>5.0266999999999999</v>
      </c>
      <c r="K188" s="6">
        <v>12.571300000000001</v>
      </c>
      <c r="L188" s="6">
        <v>37.590499999999999</v>
      </c>
      <c r="M188" s="6">
        <v>-19.251999999999999</v>
      </c>
      <c r="N188" s="6">
        <v>39.85</v>
      </c>
      <c r="O188" s="6">
        <v>5.3483000000000001</v>
      </c>
      <c r="P188" s="6">
        <v>5.2619999999999996</v>
      </c>
      <c r="Q188" s="6">
        <v>66.700900000000004</v>
      </c>
      <c r="R188" s="6">
        <v>-9.3733000000000004</v>
      </c>
      <c r="S188" s="6">
        <v>61.97</v>
      </c>
      <c r="T188" s="6">
        <v>4.6445999999999996</v>
      </c>
      <c r="U188" s="6">
        <v>8.5837000000000003</v>
      </c>
      <c r="V188" s="6">
        <v>60.893900000000002</v>
      </c>
      <c r="W188" s="6">
        <v>-16.355699999999999</v>
      </c>
      <c r="X188" s="6">
        <v>41.38</v>
      </c>
      <c r="Y188" s="6">
        <v>3.1652999999999998</v>
      </c>
      <c r="Z188" s="6">
        <v>10.045400000000001</v>
      </c>
      <c r="AA188" s="6">
        <v>50.509399999999999</v>
      </c>
      <c r="AB188" s="6">
        <v>3.1480999999999999</v>
      </c>
      <c r="AC188" s="6">
        <v>44.94</v>
      </c>
      <c r="AD188" s="6">
        <v>3.8132999999999999</v>
      </c>
      <c r="AE188" s="6">
        <v>6.8433999999999999</v>
      </c>
    </row>
    <row r="189" spans="1:31">
      <c r="A189" s="7">
        <v>45489</v>
      </c>
      <c r="B189" s="6">
        <v>62.469700000000003</v>
      </c>
      <c r="C189" s="6">
        <v>-13.4407</v>
      </c>
      <c r="D189" s="6">
        <v>105.39</v>
      </c>
      <c r="E189" s="6">
        <v>4.2352999999999996</v>
      </c>
      <c r="F189" s="6">
        <v>8.0103000000000009</v>
      </c>
      <c r="G189" s="6">
        <v>75.974400000000003</v>
      </c>
      <c r="H189" s="6">
        <v>-12.5487</v>
      </c>
      <c r="I189" s="6">
        <v>39.67</v>
      </c>
      <c r="J189" s="6">
        <v>5.173</v>
      </c>
      <c r="K189" s="6">
        <v>12.9611</v>
      </c>
      <c r="L189" s="6">
        <v>40.462899999999998</v>
      </c>
      <c r="M189" s="6">
        <v>-19.178999999999998</v>
      </c>
      <c r="N189" s="6">
        <v>40.08</v>
      </c>
      <c r="O189" s="6">
        <v>5.3975</v>
      </c>
      <c r="P189" s="6">
        <v>5.3224</v>
      </c>
      <c r="Q189" s="6">
        <v>67.672499999999999</v>
      </c>
      <c r="R189" s="6">
        <v>-8.6843000000000004</v>
      </c>
      <c r="S189" s="6">
        <v>64.459999999999994</v>
      </c>
      <c r="T189" s="6">
        <v>4.6664000000000003</v>
      </c>
      <c r="U189" s="6">
        <v>8.6356999999999999</v>
      </c>
      <c r="V189" s="6">
        <v>56.853200000000001</v>
      </c>
      <c r="W189" s="6">
        <v>-15.7194</v>
      </c>
      <c r="X189" s="6">
        <v>42.32</v>
      </c>
      <c r="Y189" s="6">
        <v>3.1402999999999999</v>
      </c>
      <c r="Z189" s="6">
        <v>9.9410000000000007</v>
      </c>
      <c r="AA189" s="6">
        <v>52.939</v>
      </c>
      <c r="AB189" s="6">
        <v>3.5689000000000002</v>
      </c>
      <c r="AC189" s="6">
        <v>46.15</v>
      </c>
      <c r="AD189" s="6">
        <v>3.8565</v>
      </c>
      <c r="AE189" s="6">
        <v>6.9367999999999999</v>
      </c>
    </row>
    <row r="190" spans="1:31">
      <c r="A190" s="7">
        <v>45490</v>
      </c>
      <c r="B190" s="6">
        <v>53.249699999999997</v>
      </c>
      <c r="C190" s="6">
        <v>-13.215</v>
      </c>
      <c r="D190" s="6">
        <v>106.64</v>
      </c>
      <c r="E190" s="6">
        <v>4.0514000000000001</v>
      </c>
      <c r="F190" s="6">
        <v>7.673</v>
      </c>
      <c r="G190" s="6">
        <v>76.727199999999996</v>
      </c>
      <c r="H190" s="6">
        <v>-11.036799999999999</v>
      </c>
      <c r="I190" s="6">
        <v>40.9</v>
      </c>
      <c r="J190" s="6">
        <v>5.2051999999999996</v>
      </c>
      <c r="K190" s="6">
        <v>13.0466</v>
      </c>
      <c r="L190" s="6">
        <v>37.141300000000001</v>
      </c>
      <c r="M190" s="6">
        <v>-19.040700000000001</v>
      </c>
      <c r="N190" s="6">
        <v>40.54</v>
      </c>
      <c r="O190" s="6">
        <v>5.3087</v>
      </c>
      <c r="P190" s="6">
        <v>5.2134</v>
      </c>
      <c r="Q190" s="6">
        <v>68.6083</v>
      </c>
      <c r="R190" s="6">
        <v>-7.6492000000000004</v>
      </c>
      <c r="S190" s="6">
        <v>64.849999999999994</v>
      </c>
      <c r="T190" s="6">
        <v>4.6871</v>
      </c>
      <c r="U190" s="6">
        <v>8.6849000000000007</v>
      </c>
      <c r="V190" s="6">
        <v>58.144799999999996</v>
      </c>
      <c r="W190" s="6">
        <v>-14.757999999999999</v>
      </c>
      <c r="X190" s="6">
        <v>41.88</v>
      </c>
      <c r="Y190" s="6">
        <v>3.1511</v>
      </c>
      <c r="Z190" s="6">
        <v>9.9861000000000004</v>
      </c>
      <c r="AA190" s="6">
        <v>53.096400000000003</v>
      </c>
      <c r="AB190" s="6">
        <v>3.9969000000000001</v>
      </c>
      <c r="AC190" s="6">
        <v>46.78</v>
      </c>
      <c r="AD190" s="6">
        <v>3.8593000000000002</v>
      </c>
      <c r="AE190" s="6">
        <v>6.9428000000000001</v>
      </c>
    </row>
    <row r="191" spans="1:31">
      <c r="A191" s="7">
        <v>45491</v>
      </c>
      <c r="B191" s="6">
        <v>49.451000000000001</v>
      </c>
      <c r="C191" s="6">
        <v>-12.6723</v>
      </c>
      <c r="D191" s="6">
        <v>102.15</v>
      </c>
      <c r="E191" s="6">
        <v>3.9626000000000001</v>
      </c>
      <c r="F191" s="6">
        <v>7.51</v>
      </c>
      <c r="G191" s="6">
        <v>61.753799999999998</v>
      </c>
      <c r="H191" s="6">
        <v>-9.5696999999999992</v>
      </c>
      <c r="I191" s="6">
        <v>41.17</v>
      </c>
      <c r="J191" s="6">
        <v>4.9744000000000002</v>
      </c>
      <c r="K191" s="6">
        <v>12.431900000000001</v>
      </c>
      <c r="L191" s="6">
        <v>35.6965</v>
      </c>
      <c r="M191" s="6">
        <v>-18.668700000000001</v>
      </c>
      <c r="N191" s="6">
        <v>39.71</v>
      </c>
      <c r="O191" s="6">
        <v>5.2680999999999996</v>
      </c>
      <c r="P191" s="6">
        <v>5.1635</v>
      </c>
      <c r="Q191" s="6">
        <v>67.527299999999997</v>
      </c>
      <c r="R191" s="6">
        <v>-6.4679000000000002</v>
      </c>
      <c r="S191" s="6">
        <v>65.22</v>
      </c>
      <c r="T191" s="6">
        <v>4.6764000000000001</v>
      </c>
      <c r="U191" s="6">
        <v>8.6595999999999993</v>
      </c>
      <c r="V191" s="6">
        <v>57.270299999999999</v>
      </c>
      <c r="W191" s="6">
        <v>-13.3909</v>
      </c>
      <c r="X191" s="6">
        <v>42.07</v>
      </c>
      <c r="Y191" s="6">
        <v>3.1459999999999999</v>
      </c>
      <c r="Z191" s="6">
        <v>9.9647000000000006</v>
      </c>
      <c r="AA191" s="6">
        <v>54.884399999999999</v>
      </c>
      <c r="AB191" s="6">
        <v>4.5468999999999999</v>
      </c>
      <c r="AC191" s="6">
        <v>46.82</v>
      </c>
      <c r="AD191" s="6">
        <v>3.8894000000000002</v>
      </c>
      <c r="AE191" s="6">
        <v>7.008</v>
      </c>
    </row>
    <row r="192" spans="1:31">
      <c r="A192" s="7">
        <v>45492</v>
      </c>
      <c r="B192" s="6">
        <v>49.735700000000001</v>
      </c>
      <c r="C192" s="6">
        <v>-12.6905</v>
      </c>
      <c r="D192" s="6">
        <v>99.98</v>
      </c>
      <c r="E192" s="6">
        <v>3.9691000000000001</v>
      </c>
      <c r="F192" s="6">
        <v>7.5220000000000002</v>
      </c>
      <c r="G192" s="6">
        <v>55.609099999999998</v>
      </c>
      <c r="H192" s="6">
        <v>-9.3432999999999993</v>
      </c>
      <c r="I192" s="6">
        <v>39.229999999999997</v>
      </c>
      <c r="J192" s="6">
        <v>4.8531000000000004</v>
      </c>
      <c r="K192" s="6">
        <v>12.108599999999999</v>
      </c>
      <c r="L192" s="6">
        <v>35.500799999999998</v>
      </c>
      <c r="M192" s="6">
        <v>-18.8659</v>
      </c>
      <c r="N192" s="6">
        <v>39.33</v>
      </c>
      <c r="O192" s="6">
        <v>5.2628000000000004</v>
      </c>
      <c r="P192" s="6">
        <v>5.157</v>
      </c>
      <c r="Q192" s="6">
        <v>62.143700000000003</v>
      </c>
      <c r="R192" s="6">
        <v>-6.1776999999999997</v>
      </c>
      <c r="S192" s="6">
        <v>65.03</v>
      </c>
      <c r="T192" s="6">
        <v>4.6223000000000001</v>
      </c>
      <c r="U192" s="6">
        <v>8.5305</v>
      </c>
      <c r="V192" s="6">
        <v>54.151699999999998</v>
      </c>
      <c r="W192" s="6">
        <v>-13.2956</v>
      </c>
      <c r="X192" s="6">
        <v>41.98</v>
      </c>
      <c r="Y192" s="6">
        <v>3.1278000000000001</v>
      </c>
      <c r="Z192" s="6">
        <v>9.8887999999999998</v>
      </c>
      <c r="AA192" s="6">
        <v>51.928899999999999</v>
      </c>
      <c r="AB192" s="6">
        <v>4.6676000000000002</v>
      </c>
      <c r="AC192" s="6">
        <v>47.26</v>
      </c>
      <c r="AD192" s="6">
        <v>3.8475999999999999</v>
      </c>
      <c r="AE192" s="6">
        <v>6.9176000000000002</v>
      </c>
    </row>
    <row r="193" spans="1:31">
      <c r="A193" s="7">
        <v>45495</v>
      </c>
      <c r="B193" s="6">
        <v>47.954000000000001</v>
      </c>
      <c r="C193" s="6">
        <v>-12.187799999999999</v>
      </c>
      <c r="D193" s="6">
        <v>100.14</v>
      </c>
      <c r="E193" s="6">
        <v>3.9289999999999998</v>
      </c>
      <c r="F193" s="6">
        <v>7.4484000000000004</v>
      </c>
      <c r="G193" s="6">
        <v>53.205599999999997</v>
      </c>
      <c r="H193" s="6">
        <v>-8.4459</v>
      </c>
      <c r="I193" s="6">
        <v>38.21</v>
      </c>
      <c r="J193" s="6">
        <v>4.8018999999999998</v>
      </c>
      <c r="K193" s="6">
        <v>11.9724</v>
      </c>
      <c r="L193" s="6">
        <v>40.554400000000001</v>
      </c>
      <c r="M193" s="6">
        <v>-18.758700000000001</v>
      </c>
      <c r="N193" s="6">
        <v>39.28</v>
      </c>
      <c r="O193" s="6">
        <v>5.3398000000000003</v>
      </c>
      <c r="P193" s="6">
        <v>5.2515000000000001</v>
      </c>
      <c r="Q193" s="6">
        <v>55.423099999999998</v>
      </c>
      <c r="R193" s="6">
        <v>-5.1387999999999998</v>
      </c>
      <c r="S193" s="6">
        <v>64.06</v>
      </c>
      <c r="T193" s="6">
        <v>4.5457999999999998</v>
      </c>
      <c r="U193" s="6">
        <v>8.3480000000000008</v>
      </c>
      <c r="V193" s="6">
        <v>47.002400000000002</v>
      </c>
      <c r="W193" s="6">
        <v>-12.4323</v>
      </c>
      <c r="X193" s="6">
        <v>41.66</v>
      </c>
      <c r="Y193" s="6">
        <v>3.0804999999999998</v>
      </c>
      <c r="Z193" s="6">
        <v>9.6918000000000006</v>
      </c>
      <c r="AA193" s="6">
        <v>50.723399999999998</v>
      </c>
      <c r="AB193" s="6">
        <v>4.6375000000000002</v>
      </c>
      <c r="AC193" s="6">
        <v>46.65</v>
      </c>
      <c r="AD193" s="6">
        <v>3.8304999999999998</v>
      </c>
      <c r="AE193" s="6">
        <v>6.8804999999999996</v>
      </c>
    </row>
    <row r="194" spans="1:31">
      <c r="A194" s="7">
        <v>45496</v>
      </c>
      <c r="B194" s="6">
        <v>48.8005</v>
      </c>
      <c r="C194" s="6">
        <v>-11.759</v>
      </c>
      <c r="D194" s="6">
        <v>99.16</v>
      </c>
      <c r="E194" s="6">
        <v>3.9462000000000002</v>
      </c>
      <c r="F194" s="6">
        <v>7.48</v>
      </c>
      <c r="G194" s="6">
        <v>52.976199999999999</v>
      </c>
      <c r="H194" s="6">
        <v>-8.0058000000000007</v>
      </c>
      <c r="I194" s="6">
        <v>37.78</v>
      </c>
      <c r="J194" s="6">
        <v>4.7972000000000001</v>
      </c>
      <c r="K194" s="6">
        <v>11.9597</v>
      </c>
      <c r="L194" s="6">
        <v>41.715600000000002</v>
      </c>
      <c r="M194" s="6">
        <v>-18.290099999999999</v>
      </c>
      <c r="N194" s="6">
        <v>40</v>
      </c>
      <c r="O194" s="6">
        <v>5.3579999999999997</v>
      </c>
      <c r="P194" s="6">
        <v>5.2737999999999996</v>
      </c>
      <c r="Q194" s="6">
        <v>48.174300000000002</v>
      </c>
      <c r="R194" s="6">
        <v>-4.7107000000000001</v>
      </c>
      <c r="S194" s="6">
        <v>62.69</v>
      </c>
      <c r="T194" s="6">
        <v>4.4469000000000003</v>
      </c>
      <c r="U194" s="6">
        <v>8.1122999999999994</v>
      </c>
      <c r="V194" s="6">
        <v>43.500100000000003</v>
      </c>
      <c r="W194" s="6">
        <v>-11.748900000000001</v>
      </c>
      <c r="X194" s="6">
        <v>40.83</v>
      </c>
      <c r="Y194" s="6">
        <v>3.0537000000000001</v>
      </c>
      <c r="Z194" s="6">
        <v>9.5801999999999996</v>
      </c>
      <c r="AA194" s="6">
        <v>44.415999999999997</v>
      </c>
      <c r="AB194" s="6">
        <v>5.0231000000000003</v>
      </c>
      <c r="AC194" s="6">
        <v>46.4</v>
      </c>
      <c r="AD194" s="6">
        <v>3.7330999999999999</v>
      </c>
      <c r="AE194" s="6">
        <v>6.6699000000000002</v>
      </c>
    </row>
    <row r="195" spans="1:31">
      <c r="A195" s="7">
        <v>45497</v>
      </c>
      <c r="B195" s="6">
        <v>44.310099999999998</v>
      </c>
      <c r="C195" s="6">
        <v>-11.3949</v>
      </c>
      <c r="D195" s="6">
        <v>99.58</v>
      </c>
      <c r="E195" s="6">
        <v>3.8466999999999998</v>
      </c>
      <c r="F195" s="6">
        <v>7.2973999999999997</v>
      </c>
      <c r="G195" s="6">
        <v>53.030700000000003</v>
      </c>
      <c r="H195" s="6">
        <v>-7.3948</v>
      </c>
      <c r="I195" s="6">
        <v>37.74</v>
      </c>
      <c r="J195" s="6">
        <v>4.7984</v>
      </c>
      <c r="K195" s="6">
        <v>11.9628</v>
      </c>
      <c r="L195" s="6">
        <v>44.002200000000002</v>
      </c>
      <c r="M195" s="6">
        <v>-17.730899999999998</v>
      </c>
      <c r="N195" s="6">
        <v>40.17</v>
      </c>
      <c r="O195" s="6">
        <v>5.3933</v>
      </c>
      <c r="P195" s="6">
        <v>5.3170999999999999</v>
      </c>
      <c r="Q195" s="6">
        <v>51.129899999999999</v>
      </c>
      <c r="R195" s="6">
        <v>-4.0942999999999996</v>
      </c>
      <c r="S195" s="6">
        <v>60.92</v>
      </c>
      <c r="T195" s="6">
        <v>4.4893999999999998</v>
      </c>
      <c r="U195" s="6">
        <v>8.2134999999999998</v>
      </c>
      <c r="V195" s="6">
        <v>39.642299999999999</v>
      </c>
      <c r="W195" s="6">
        <v>-11.15</v>
      </c>
      <c r="X195" s="6">
        <v>40.36</v>
      </c>
      <c r="Y195" s="6">
        <v>3.0213000000000001</v>
      </c>
      <c r="Z195" s="6">
        <v>9.4449000000000005</v>
      </c>
      <c r="AA195" s="6">
        <v>42.492600000000003</v>
      </c>
      <c r="AB195" s="6">
        <v>4.9511000000000003</v>
      </c>
      <c r="AC195" s="6">
        <v>44.98</v>
      </c>
      <c r="AD195" s="6">
        <v>3.7002000000000002</v>
      </c>
      <c r="AE195" s="6">
        <v>6.5987</v>
      </c>
    </row>
    <row r="196" spans="1:31">
      <c r="A196" s="7">
        <v>45498</v>
      </c>
      <c r="B196" s="6">
        <v>42.490699999999997</v>
      </c>
      <c r="C196" s="6">
        <v>-10.873100000000001</v>
      </c>
      <c r="D196" s="6">
        <v>97.15</v>
      </c>
      <c r="E196" s="6">
        <v>3.8037000000000001</v>
      </c>
      <c r="F196" s="6">
        <v>7.2186000000000003</v>
      </c>
      <c r="G196" s="6">
        <v>66.765500000000003</v>
      </c>
      <c r="H196" s="6">
        <v>-6.1966000000000001</v>
      </c>
      <c r="I196" s="6">
        <v>37.75</v>
      </c>
      <c r="J196" s="6">
        <v>5.1936</v>
      </c>
      <c r="K196" s="6">
        <v>13.011799999999999</v>
      </c>
      <c r="L196" s="6">
        <v>39.052300000000002</v>
      </c>
      <c r="M196" s="6">
        <v>-17.2179</v>
      </c>
      <c r="N196" s="6">
        <v>40.5</v>
      </c>
      <c r="O196" s="6">
        <v>5.2873999999999999</v>
      </c>
      <c r="P196" s="6">
        <v>5.1871999999999998</v>
      </c>
      <c r="Q196" s="6">
        <v>51.1693</v>
      </c>
      <c r="R196" s="6">
        <v>-3.3485999999999998</v>
      </c>
      <c r="S196" s="6">
        <v>61.68</v>
      </c>
      <c r="T196" s="6">
        <v>4.4898999999999996</v>
      </c>
      <c r="U196" s="6">
        <v>8.2149000000000001</v>
      </c>
      <c r="V196" s="6">
        <v>43.433500000000002</v>
      </c>
      <c r="W196" s="6">
        <v>-10.2064</v>
      </c>
      <c r="X196" s="6">
        <v>39.79</v>
      </c>
      <c r="Y196" s="6">
        <v>3.0440999999999998</v>
      </c>
      <c r="Z196" s="6">
        <v>9.5397999999999996</v>
      </c>
      <c r="AA196" s="6">
        <v>48.045299999999997</v>
      </c>
      <c r="AB196" s="6">
        <v>5.2209000000000003</v>
      </c>
      <c r="AC196" s="6">
        <v>44.5</v>
      </c>
      <c r="AD196" s="6">
        <v>3.7755999999999998</v>
      </c>
      <c r="AE196" s="6">
        <v>6.7618</v>
      </c>
    </row>
    <row r="197" spans="1:31">
      <c r="A197" s="7">
        <v>45499</v>
      </c>
      <c r="B197" s="6">
        <v>48.146500000000003</v>
      </c>
      <c r="C197" s="6">
        <v>-10.951700000000001</v>
      </c>
      <c r="D197" s="6">
        <v>96.1</v>
      </c>
      <c r="E197" s="6">
        <v>3.9098000000000002</v>
      </c>
      <c r="F197" s="6">
        <v>7.4131</v>
      </c>
      <c r="G197" s="6">
        <v>61.124600000000001</v>
      </c>
      <c r="H197" s="6">
        <v>-5.5892999999999997</v>
      </c>
      <c r="I197" s="6">
        <v>41.06</v>
      </c>
      <c r="J197" s="6">
        <v>5.0781999999999998</v>
      </c>
      <c r="K197" s="6">
        <v>12.7044</v>
      </c>
      <c r="L197" s="6">
        <v>50.647599999999997</v>
      </c>
      <c r="M197" s="6">
        <v>-17.305099999999999</v>
      </c>
      <c r="N197" s="6">
        <v>39.51</v>
      </c>
      <c r="O197" s="6">
        <v>5.4927000000000001</v>
      </c>
      <c r="P197" s="6">
        <v>5.4391999999999996</v>
      </c>
      <c r="Q197" s="6">
        <v>50.080599999999997</v>
      </c>
      <c r="R197" s="6">
        <v>-3.1231</v>
      </c>
      <c r="S197" s="6">
        <v>61.69</v>
      </c>
      <c r="T197" s="6">
        <v>4.4770000000000003</v>
      </c>
      <c r="U197" s="6">
        <v>8.1815999999999995</v>
      </c>
      <c r="V197" s="6">
        <v>44.095300000000002</v>
      </c>
      <c r="W197" s="6">
        <v>-10.265599999999999</v>
      </c>
      <c r="X197" s="6">
        <v>40.19</v>
      </c>
      <c r="Y197" s="6">
        <v>3.048</v>
      </c>
      <c r="Z197" s="6">
        <v>9.5564999999999998</v>
      </c>
      <c r="AA197" s="6">
        <v>49.524500000000003</v>
      </c>
      <c r="AB197" s="6">
        <v>4.9570999999999996</v>
      </c>
      <c r="AC197" s="6">
        <v>45.6</v>
      </c>
      <c r="AD197" s="6">
        <v>3.7968999999999999</v>
      </c>
      <c r="AE197" s="6">
        <v>6.8078000000000003</v>
      </c>
    </row>
    <row r="198" spans="1:31">
      <c r="A198" s="7">
        <v>45502</v>
      </c>
      <c r="B198" s="6">
        <v>46.218699999999998</v>
      </c>
      <c r="C198" s="6">
        <v>-10.572800000000001</v>
      </c>
      <c r="D198" s="6">
        <v>98.69</v>
      </c>
      <c r="E198" s="6">
        <v>3.8679999999999999</v>
      </c>
      <c r="F198" s="6">
        <v>7.3365</v>
      </c>
      <c r="G198" s="6">
        <v>56.317300000000003</v>
      </c>
      <c r="H198" s="6">
        <v>-6.3341000000000003</v>
      </c>
      <c r="I198" s="6">
        <v>40.090000000000003</v>
      </c>
      <c r="J198" s="6">
        <v>4.9699</v>
      </c>
      <c r="K198" s="6">
        <v>12.416</v>
      </c>
      <c r="L198" s="6">
        <v>45.154499999999999</v>
      </c>
      <c r="M198" s="6">
        <v>-16.590900000000001</v>
      </c>
      <c r="N198" s="6">
        <v>41.43</v>
      </c>
      <c r="O198" s="6">
        <v>5.3708</v>
      </c>
      <c r="P198" s="6">
        <v>5.2896000000000001</v>
      </c>
      <c r="Q198" s="6">
        <v>44.748800000000003</v>
      </c>
      <c r="R198" s="6">
        <v>-2.9628999999999999</v>
      </c>
      <c r="S198" s="6">
        <v>61.44</v>
      </c>
      <c r="T198" s="6">
        <v>4.4043999999999999</v>
      </c>
      <c r="U198" s="6">
        <v>8.0084999999999997</v>
      </c>
      <c r="V198" s="6">
        <v>42.6372</v>
      </c>
      <c r="W198" s="6">
        <v>-10.2606</v>
      </c>
      <c r="X198" s="6">
        <v>40.26</v>
      </c>
      <c r="Y198" s="6">
        <v>3.0371999999999999</v>
      </c>
      <c r="Z198" s="6">
        <v>9.5114000000000001</v>
      </c>
      <c r="AA198" s="6">
        <v>47.235300000000002</v>
      </c>
      <c r="AB198" s="6">
        <v>5.4023000000000003</v>
      </c>
      <c r="AC198" s="6">
        <v>45.91</v>
      </c>
      <c r="AD198" s="6">
        <v>3.7633000000000001</v>
      </c>
      <c r="AE198" s="6">
        <v>6.7351999999999999</v>
      </c>
    </row>
    <row r="199" spans="1:31">
      <c r="A199" s="7">
        <v>45503</v>
      </c>
      <c r="B199" s="6">
        <v>44.761699999999998</v>
      </c>
      <c r="C199" s="6">
        <v>-10.2761</v>
      </c>
      <c r="D199" s="6">
        <v>97.67</v>
      </c>
      <c r="E199" s="6">
        <v>3.8365</v>
      </c>
      <c r="F199" s="6">
        <v>7.2786</v>
      </c>
      <c r="G199" s="6">
        <v>57.0764</v>
      </c>
      <c r="H199" s="6">
        <v>-6.2755999999999998</v>
      </c>
      <c r="I199" s="6">
        <v>39.18</v>
      </c>
      <c r="J199" s="6">
        <v>4.9924999999999997</v>
      </c>
      <c r="K199" s="6">
        <v>12.4762</v>
      </c>
      <c r="L199" s="6">
        <v>43.122199999999999</v>
      </c>
      <c r="M199" s="6">
        <v>-15.958500000000001</v>
      </c>
      <c r="N199" s="6">
        <v>40.29</v>
      </c>
      <c r="O199" s="6">
        <v>5.3216000000000001</v>
      </c>
      <c r="P199" s="6">
        <v>5.2291999999999996</v>
      </c>
      <c r="Q199" s="6">
        <v>45.753500000000003</v>
      </c>
      <c r="R199" s="6">
        <v>-2.5299</v>
      </c>
      <c r="S199" s="6">
        <v>60.14</v>
      </c>
      <c r="T199" s="6">
        <v>4.4161000000000001</v>
      </c>
      <c r="U199" s="6">
        <v>8.0364000000000004</v>
      </c>
      <c r="V199" s="6">
        <v>47.007399999999997</v>
      </c>
      <c r="W199" s="6">
        <v>-9.6105999999999998</v>
      </c>
      <c r="X199" s="6">
        <v>40.07</v>
      </c>
      <c r="Y199" s="6">
        <v>3.0623</v>
      </c>
      <c r="Z199" s="6">
        <v>9.6158000000000001</v>
      </c>
      <c r="AA199" s="6">
        <v>47.607900000000001</v>
      </c>
      <c r="AB199" s="6">
        <v>6.0271999999999997</v>
      </c>
      <c r="AC199" s="6">
        <v>45.42</v>
      </c>
      <c r="AD199" s="6">
        <v>3.7681</v>
      </c>
      <c r="AE199" s="6">
        <v>6.7454999999999998</v>
      </c>
    </row>
    <row r="200" spans="1:31">
      <c r="A200" s="7">
        <v>45504</v>
      </c>
      <c r="B200" s="6">
        <v>51.043100000000003</v>
      </c>
      <c r="C200" s="6">
        <v>-10.059100000000001</v>
      </c>
      <c r="D200" s="6">
        <v>96.9</v>
      </c>
      <c r="E200" s="6">
        <v>3.9556</v>
      </c>
      <c r="F200" s="6">
        <v>7.4972000000000003</v>
      </c>
      <c r="G200" s="6">
        <v>61.099299999999999</v>
      </c>
      <c r="H200" s="6">
        <v>-5.6851000000000003</v>
      </c>
      <c r="I200" s="6">
        <v>39.369999999999997</v>
      </c>
      <c r="J200" s="6">
        <v>5.1173999999999999</v>
      </c>
      <c r="K200" s="6">
        <v>12.808999999999999</v>
      </c>
      <c r="L200" s="6">
        <v>48.690899999999999</v>
      </c>
      <c r="M200" s="6">
        <v>-14.914</v>
      </c>
      <c r="N200" s="6">
        <v>39.83</v>
      </c>
      <c r="O200" s="6">
        <v>5.4318</v>
      </c>
      <c r="P200" s="6">
        <v>5.3643999999999998</v>
      </c>
      <c r="Q200" s="6">
        <v>50.924799999999998</v>
      </c>
      <c r="R200" s="6">
        <v>-1.7833000000000001</v>
      </c>
      <c r="S200" s="6">
        <v>60.35</v>
      </c>
      <c r="T200" s="6">
        <v>4.4791999999999996</v>
      </c>
      <c r="U200" s="6">
        <v>8.1868999999999996</v>
      </c>
      <c r="V200" s="6">
        <v>54.404200000000003</v>
      </c>
      <c r="W200" s="6">
        <v>-8.7881</v>
      </c>
      <c r="X200" s="6">
        <v>40.51</v>
      </c>
      <c r="Y200" s="6">
        <v>3.1118000000000001</v>
      </c>
      <c r="Z200" s="6">
        <v>9.8223000000000003</v>
      </c>
      <c r="AA200" s="6">
        <v>51.359499999999997</v>
      </c>
      <c r="AB200" s="6">
        <v>7.0308000000000002</v>
      </c>
      <c r="AC200" s="6">
        <v>45.49</v>
      </c>
      <c r="AD200" s="6">
        <v>3.8168000000000002</v>
      </c>
      <c r="AE200" s="6">
        <v>6.8507999999999996</v>
      </c>
    </row>
    <row r="201" spans="1:31">
      <c r="A201" s="7">
        <v>45505</v>
      </c>
      <c r="B201" s="6">
        <v>45.4572</v>
      </c>
      <c r="C201" s="6">
        <v>-8.9535999999999998</v>
      </c>
      <c r="D201" s="6">
        <v>99.81</v>
      </c>
      <c r="E201" s="6">
        <v>3.8361000000000001</v>
      </c>
      <c r="F201" s="6">
        <v>7.2778999999999998</v>
      </c>
      <c r="G201" s="6">
        <v>51.663499999999999</v>
      </c>
      <c r="H201" s="6">
        <v>-5.1684000000000001</v>
      </c>
      <c r="I201" s="6">
        <v>40.42</v>
      </c>
      <c r="J201" s="6">
        <v>4.8914</v>
      </c>
      <c r="K201" s="6">
        <v>12.206899999999999</v>
      </c>
      <c r="L201" s="6">
        <v>43.522799999999997</v>
      </c>
      <c r="M201" s="6">
        <v>-12.8665</v>
      </c>
      <c r="N201" s="6">
        <v>40.86</v>
      </c>
      <c r="O201" s="6">
        <v>5.3076999999999996</v>
      </c>
      <c r="P201" s="6">
        <v>5.2121000000000004</v>
      </c>
      <c r="Q201" s="6">
        <v>41.996600000000001</v>
      </c>
      <c r="R201" s="6">
        <v>-1.0371999999999999</v>
      </c>
      <c r="S201" s="6">
        <v>61.48</v>
      </c>
      <c r="T201" s="6">
        <v>4.3484999999999996</v>
      </c>
      <c r="U201" s="6">
        <v>7.8753000000000002</v>
      </c>
      <c r="V201" s="6">
        <v>42.563899999999997</v>
      </c>
      <c r="W201" s="6">
        <v>-7.7432999999999996</v>
      </c>
      <c r="X201" s="6">
        <v>41.38</v>
      </c>
      <c r="Y201" s="6">
        <v>3.0200999999999998</v>
      </c>
      <c r="Z201" s="6">
        <v>9.4400999999999993</v>
      </c>
      <c r="AA201" s="6">
        <v>41.932099999999998</v>
      </c>
      <c r="AB201" s="6">
        <v>8.0685000000000002</v>
      </c>
      <c r="AC201" s="6">
        <v>46.2</v>
      </c>
      <c r="AD201" s="6">
        <v>3.6747999999999998</v>
      </c>
      <c r="AE201" s="6">
        <v>6.5438999999999998</v>
      </c>
    </row>
    <row r="202" spans="1:31">
      <c r="A202" s="7">
        <v>45506</v>
      </c>
      <c r="B202" s="6">
        <v>38.054099999999998</v>
      </c>
      <c r="C202" s="6">
        <v>-9.2776999999999994</v>
      </c>
      <c r="D202" s="6">
        <v>96.89</v>
      </c>
      <c r="E202" s="6">
        <v>3.6387</v>
      </c>
      <c r="F202" s="6">
        <v>6.9157999999999999</v>
      </c>
      <c r="G202" s="6">
        <v>43.544699999999999</v>
      </c>
      <c r="H202" s="6">
        <v>-4.9744999999999999</v>
      </c>
      <c r="I202" s="6">
        <v>38.520000000000003</v>
      </c>
      <c r="J202" s="6">
        <v>4.6379999999999999</v>
      </c>
      <c r="K202" s="6">
        <v>11.5319</v>
      </c>
      <c r="L202" s="6">
        <v>37.499600000000001</v>
      </c>
      <c r="M202" s="6">
        <v>-13.2872</v>
      </c>
      <c r="N202" s="6">
        <v>39.700000000000003</v>
      </c>
      <c r="O202" s="6">
        <v>5.1333000000000002</v>
      </c>
      <c r="P202" s="6">
        <v>4.9981</v>
      </c>
      <c r="Q202" s="6">
        <v>30.700800000000001</v>
      </c>
      <c r="R202" s="6">
        <v>-1.3422000000000001</v>
      </c>
      <c r="S202" s="6">
        <v>59.14</v>
      </c>
      <c r="T202" s="6">
        <v>4.0937999999999999</v>
      </c>
      <c r="U202" s="6">
        <v>7.2680999999999996</v>
      </c>
      <c r="V202" s="6">
        <v>32.062100000000001</v>
      </c>
      <c r="W202" s="6">
        <v>-7.9997999999999996</v>
      </c>
      <c r="X202" s="6">
        <v>39.770000000000003</v>
      </c>
      <c r="Y202" s="6">
        <v>2.8919999999999999</v>
      </c>
      <c r="Z202" s="6">
        <v>8.9061000000000003</v>
      </c>
      <c r="AA202" s="6">
        <v>32.0471</v>
      </c>
      <c r="AB202" s="6">
        <v>7.7324000000000002</v>
      </c>
      <c r="AC202" s="6">
        <v>44.13</v>
      </c>
      <c r="AD202" s="6">
        <v>3.4533999999999998</v>
      </c>
      <c r="AE202" s="6">
        <v>6.0648999999999997</v>
      </c>
    </row>
    <row r="203" spans="1:31">
      <c r="A203" s="7">
        <v>45509</v>
      </c>
      <c r="B203" s="6">
        <v>34.421900000000001</v>
      </c>
      <c r="C203" s="6">
        <v>-7.9644000000000004</v>
      </c>
      <c r="D203" s="6">
        <v>92.07</v>
      </c>
      <c r="E203" s="6">
        <v>3.52</v>
      </c>
      <c r="F203" s="6">
        <v>6.6980000000000004</v>
      </c>
      <c r="G203" s="6">
        <v>37.573999999999998</v>
      </c>
      <c r="H203" s="6">
        <v>-5.4581</v>
      </c>
      <c r="I203" s="6">
        <v>36.39</v>
      </c>
      <c r="J203" s="6">
        <v>4.4000000000000004</v>
      </c>
      <c r="K203" s="6">
        <v>10.898099999999999</v>
      </c>
      <c r="L203" s="6">
        <v>34.619100000000003</v>
      </c>
      <c r="M203" s="6">
        <v>-11.6844</v>
      </c>
      <c r="N203" s="6">
        <v>38.07</v>
      </c>
      <c r="O203" s="6">
        <v>5.0359999999999996</v>
      </c>
      <c r="P203" s="6">
        <v>4.8785999999999996</v>
      </c>
      <c r="Q203" s="6">
        <v>27.7882</v>
      </c>
      <c r="R203" s="6">
        <v>-0.94689999999999996</v>
      </c>
      <c r="S203" s="6">
        <v>54.58</v>
      </c>
      <c r="T203" s="6">
        <v>4.0015999999999998</v>
      </c>
      <c r="U203" s="6">
        <v>7.0484</v>
      </c>
      <c r="V203" s="6">
        <v>29.043800000000001</v>
      </c>
      <c r="W203" s="6">
        <v>-7.3320999999999996</v>
      </c>
      <c r="X203" s="6">
        <v>37.520000000000003</v>
      </c>
      <c r="Y203" s="6">
        <v>2.8418999999999999</v>
      </c>
      <c r="Z203" s="6">
        <v>8.6972000000000005</v>
      </c>
      <c r="AA203" s="6">
        <v>27.4514</v>
      </c>
      <c r="AB203" s="6">
        <v>8.1476000000000006</v>
      </c>
      <c r="AC203" s="6">
        <v>40.9</v>
      </c>
      <c r="AD203" s="6">
        <v>3.3073000000000001</v>
      </c>
      <c r="AE203" s="6">
        <v>5.7491000000000003</v>
      </c>
    </row>
    <row r="204" spans="1:31">
      <c r="A204" s="7">
        <v>45510</v>
      </c>
      <c r="B204" s="6">
        <v>35.180100000000003</v>
      </c>
      <c r="C204" s="6">
        <v>-7.3094000000000001</v>
      </c>
      <c r="D204" s="6">
        <v>89.17</v>
      </c>
      <c r="E204" s="6">
        <v>3.5335000000000001</v>
      </c>
      <c r="F204" s="6">
        <v>6.7228000000000003</v>
      </c>
      <c r="G204" s="6">
        <v>36.133400000000002</v>
      </c>
      <c r="H204" s="6">
        <v>-6.0792999999999999</v>
      </c>
      <c r="I204" s="6">
        <v>34.39</v>
      </c>
      <c r="J204" s="6">
        <v>4.3357000000000001</v>
      </c>
      <c r="K204" s="6">
        <v>10.727</v>
      </c>
      <c r="L204" s="6">
        <v>38.054099999999998</v>
      </c>
      <c r="M204" s="6">
        <v>-10.4544</v>
      </c>
      <c r="N204" s="6">
        <v>37.159999999999997</v>
      </c>
      <c r="O204" s="6">
        <v>5.1012000000000004</v>
      </c>
      <c r="P204" s="6">
        <v>4.9587000000000003</v>
      </c>
      <c r="Q204" s="6">
        <v>28.9756</v>
      </c>
      <c r="R204" s="6">
        <v>-1.1597</v>
      </c>
      <c r="S204" s="6">
        <v>52.93</v>
      </c>
      <c r="T204" s="6">
        <v>4.0167000000000002</v>
      </c>
      <c r="U204" s="6">
        <v>7.0842999999999998</v>
      </c>
      <c r="V204" s="6">
        <v>27.642600000000002</v>
      </c>
      <c r="W204" s="6">
        <v>-7.1127000000000002</v>
      </c>
      <c r="X204" s="6">
        <v>36.64</v>
      </c>
      <c r="Y204" s="6">
        <v>2.8169</v>
      </c>
      <c r="Z204" s="6">
        <v>8.5927000000000007</v>
      </c>
      <c r="AA204" s="6">
        <v>28.128799999999998</v>
      </c>
      <c r="AB204" s="6">
        <v>8.1212</v>
      </c>
      <c r="AC204" s="6">
        <v>38.770000000000003</v>
      </c>
      <c r="AD204" s="6">
        <v>3.3161999999999998</v>
      </c>
      <c r="AE204" s="6">
        <v>5.7683</v>
      </c>
    </row>
    <row r="205" spans="1:31">
      <c r="A205" s="7">
        <v>45511</v>
      </c>
      <c r="B205" s="6">
        <v>33.839399999999998</v>
      </c>
      <c r="C205" s="6">
        <v>-6.8223000000000003</v>
      </c>
      <c r="D205" s="6">
        <v>89.5</v>
      </c>
      <c r="E205" s="6">
        <v>3.4904999999999999</v>
      </c>
      <c r="F205" s="6">
        <v>6.6439000000000004</v>
      </c>
      <c r="G205" s="6">
        <v>36.857599999999998</v>
      </c>
      <c r="H205" s="6">
        <v>-6.3113000000000001</v>
      </c>
      <c r="I205" s="6">
        <v>33.85</v>
      </c>
      <c r="J205" s="6">
        <v>4.3536000000000001</v>
      </c>
      <c r="K205" s="6">
        <v>10.7745</v>
      </c>
      <c r="L205" s="6">
        <v>36.692799999999998</v>
      </c>
      <c r="M205" s="6">
        <v>-9.4231999999999996</v>
      </c>
      <c r="N205" s="6">
        <v>37.770000000000003</v>
      </c>
      <c r="O205" s="6">
        <v>5.0583999999999998</v>
      </c>
      <c r="P205" s="6">
        <v>4.9062000000000001</v>
      </c>
      <c r="Q205" s="6">
        <v>31.011700000000001</v>
      </c>
      <c r="R205" s="6">
        <v>-1.0271999999999999</v>
      </c>
      <c r="S205" s="6">
        <v>53.2</v>
      </c>
      <c r="T205" s="6">
        <v>4.0418000000000003</v>
      </c>
      <c r="U205" s="6">
        <v>7.1441999999999997</v>
      </c>
      <c r="V205" s="6">
        <v>31.752600000000001</v>
      </c>
      <c r="W205" s="6">
        <v>-6.7755000000000001</v>
      </c>
      <c r="X205" s="6">
        <v>36.200000000000003</v>
      </c>
      <c r="Y205" s="6">
        <v>2.8458999999999999</v>
      </c>
      <c r="Z205" s="6">
        <v>8.7138000000000009</v>
      </c>
      <c r="AA205" s="6">
        <v>28.570799999999998</v>
      </c>
      <c r="AB205" s="6">
        <v>8.1704000000000008</v>
      </c>
      <c r="AC205" s="6">
        <v>38.9</v>
      </c>
      <c r="AD205" s="6">
        <v>3.3216999999999999</v>
      </c>
      <c r="AE205" s="6">
        <v>5.7801999999999998</v>
      </c>
    </row>
    <row r="206" spans="1:31">
      <c r="A206" s="7">
        <v>45512</v>
      </c>
      <c r="B206" s="6">
        <v>42.803800000000003</v>
      </c>
      <c r="C206" s="6">
        <v>-5.9443000000000001</v>
      </c>
      <c r="D206" s="6">
        <v>88.45</v>
      </c>
      <c r="E206" s="6">
        <v>3.6554000000000002</v>
      </c>
      <c r="F206" s="6">
        <v>6.9451000000000001</v>
      </c>
      <c r="G206" s="6">
        <v>40.3538</v>
      </c>
      <c r="H206" s="6">
        <v>-6.7518000000000002</v>
      </c>
      <c r="I206" s="6">
        <v>34</v>
      </c>
      <c r="J206" s="6">
        <v>4.4393000000000002</v>
      </c>
      <c r="K206" s="6">
        <v>11.002700000000001</v>
      </c>
      <c r="L206" s="6">
        <v>32.415500000000002</v>
      </c>
      <c r="M206" s="6">
        <v>-8.4428999999999998</v>
      </c>
      <c r="N206" s="6">
        <v>37.369999999999997</v>
      </c>
      <c r="O206" s="6">
        <v>4.9119000000000002</v>
      </c>
      <c r="P206" s="6">
        <v>4.7263999999999999</v>
      </c>
      <c r="Q206" s="6">
        <v>38.706899999999997</v>
      </c>
      <c r="R206" s="6">
        <v>-0.78790000000000004</v>
      </c>
      <c r="S206" s="6">
        <v>53.65</v>
      </c>
      <c r="T206" s="6">
        <v>4.1440999999999999</v>
      </c>
      <c r="U206" s="6">
        <v>7.3879000000000001</v>
      </c>
      <c r="V206" s="6">
        <v>34.350999999999999</v>
      </c>
      <c r="W206" s="6">
        <v>-6.3822999999999999</v>
      </c>
      <c r="X206" s="6">
        <v>36.71</v>
      </c>
      <c r="Y206" s="6">
        <v>2.8414000000000001</v>
      </c>
      <c r="Z206" s="6">
        <v>8.7920999999999996</v>
      </c>
      <c r="AA206" s="6">
        <v>47.194800000000001</v>
      </c>
      <c r="AB206" s="6">
        <v>8.7171000000000003</v>
      </c>
      <c r="AC206" s="6">
        <v>38.979999999999997</v>
      </c>
      <c r="AD206" s="6">
        <v>3.5979000000000001</v>
      </c>
      <c r="AE206" s="6">
        <v>6.4119000000000002</v>
      </c>
    </row>
    <row r="207" spans="1:31">
      <c r="A207" s="7">
        <v>45513</v>
      </c>
      <c r="B207" s="6">
        <v>49.461100000000002</v>
      </c>
      <c r="C207" s="6">
        <v>-5.8333000000000004</v>
      </c>
      <c r="D207" s="6">
        <v>92.46</v>
      </c>
      <c r="E207" s="6">
        <v>3.8035999999999999</v>
      </c>
      <c r="F207" s="6">
        <v>7.2171000000000003</v>
      </c>
      <c r="G207" s="6">
        <v>40.843699999999998</v>
      </c>
      <c r="H207" s="6">
        <v>-6.7098000000000004</v>
      </c>
      <c r="I207" s="6">
        <v>34.72</v>
      </c>
      <c r="J207" s="6">
        <v>4.4512</v>
      </c>
      <c r="K207" s="6">
        <v>11.0343</v>
      </c>
      <c r="L207" s="6">
        <v>31.604600000000001</v>
      </c>
      <c r="M207" s="6">
        <v>-8.8477999999999994</v>
      </c>
      <c r="N207" s="6">
        <v>36</v>
      </c>
      <c r="O207" s="6">
        <v>4.8818999999999999</v>
      </c>
      <c r="P207" s="6">
        <v>4.6896000000000004</v>
      </c>
      <c r="Q207" s="6">
        <v>39.501100000000001</v>
      </c>
      <c r="R207" s="6">
        <v>-0.88829999999999998</v>
      </c>
      <c r="S207" s="6">
        <v>55.48</v>
      </c>
      <c r="T207" s="6">
        <v>4.1551999999999998</v>
      </c>
      <c r="U207" s="6">
        <v>7.4146000000000001</v>
      </c>
      <c r="V207" s="6">
        <v>34.096800000000002</v>
      </c>
      <c r="W207" s="6">
        <v>-6.5171000000000001</v>
      </c>
      <c r="X207" s="6">
        <v>37.04</v>
      </c>
      <c r="Y207" s="6">
        <v>2.8380000000000001</v>
      </c>
      <c r="Z207" s="6">
        <v>8.7779000000000007</v>
      </c>
      <c r="AA207" s="6">
        <v>46.793900000000001</v>
      </c>
      <c r="AB207" s="6">
        <v>8.8843999999999994</v>
      </c>
      <c r="AC207" s="6">
        <v>43.24</v>
      </c>
      <c r="AD207" s="6">
        <v>3.589</v>
      </c>
      <c r="AE207" s="6">
        <v>6.3925999999999998</v>
      </c>
    </row>
    <row r="208" spans="1:31">
      <c r="A208" s="7">
        <v>45516</v>
      </c>
      <c r="B208" s="6">
        <v>48.470799999999997</v>
      </c>
      <c r="C208" s="6">
        <v>-4.7099000000000002</v>
      </c>
      <c r="D208" s="6">
        <v>96.08</v>
      </c>
      <c r="E208" s="6">
        <v>3.7795000000000001</v>
      </c>
      <c r="F208" s="6">
        <v>7.1726999999999999</v>
      </c>
      <c r="G208" s="6">
        <v>41.872100000000003</v>
      </c>
      <c r="H208" s="6">
        <v>-6.5399000000000003</v>
      </c>
      <c r="I208" s="6">
        <v>34.82</v>
      </c>
      <c r="J208" s="6">
        <v>4.4748999999999999</v>
      </c>
      <c r="K208" s="6">
        <v>11.0977</v>
      </c>
      <c r="L208" s="6">
        <v>31.670400000000001</v>
      </c>
      <c r="M208" s="6">
        <v>-8.4565999999999999</v>
      </c>
      <c r="N208" s="6">
        <v>35.72</v>
      </c>
      <c r="O208" s="6">
        <v>4.883</v>
      </c>
      <c r="P208" s="6">
        <v>4.6909000000000001</v>
      </c>
      <c r="Q208" s="6">
        <v>41.1038</v>
      </c>
      <c r="R208" s="6">
        <v>-1.2865</v>
      </c>
      <c r="S208" s="6">
        <v>55.68</v>
      </c>
      <c r="T208" s="6">
        <v>4.1769999999999996</v>
      </c>
      <c r="U208" s="6">
        <v>7.4664999999999999</v>
      </c>
      <c r="V208" s="6">
        <v>38.507199999999997</v>
      </c>
      <c r="W208" s="6">
        <v>-6.6158999999999999</v>
      </c>
      <c r="X208" s="6">
        <v>36.979999999999997</v>
      </c>
      <c r="Y208" s="6">
        <v>2.8683999999999998</v>
      </c>
      <c r="Z208" s="6">
        <v>8.9061000000000003</v>
      </c>
      <c r="AA208" s="6">
        <v>51.032899999999998</v>
      </c>
      <c r="AB208" s="6">
        <v>9.0145999999999997</v>
      </c>
      <c r="AC208" s="6">
        <v>43.11</v>
      </c>
      <c r="AD208" s="6">
        <v>3.6728999999999998</v>
      </c>
      <c r="AE208" s="6">
        <v>6.5750000000000002</v>
      </c>
    </row>
    <row r="209" spans="1:31">
      <c r="A209" s="7">
        <v>45517</v>
      </c>
      <c r="B209" s="6">
        <v>48.677100000000003</v>
      </c>
      <c r="C209" s="6">
        <v>-3.8994</v>
      </c>
      <c r="D209" s="6">
        <v>95.49</v>
      </c>
      <c r="E209" s="6">
        <v>3.7839999999999998</v>
      </c>
      <c r="F209" s="6">
        <v>7.181</v>
      </c>
      <c r="G209" s="6">
        <v>39.0229</v>
      </c>
      <c r="H209" s="6">
        <v>-7.3869999999999996</v>
      </c>
      <c r="I209" s="6">
        <v>35.020000000000003</v>
      </c>
      <c r="J209" s="6">
        <v>4.3821000000000003</v>
      </c>
      <c r="K209" s="6">
        <v>10.8505</v>
      </c>
      <c r="L209" s="6">
        <v>33.728400000000001</v>
      </c>
      <c r="M209" s="6">
        <v>-7.9372999999999996</v>
      </c>
      <c r="N209" s="6">
        <v>35.729999999999997</v>
      </c>
      <c r="O209" s="6">
        <v>4.9150999999999998</v>
      </c>
      <c r="P209" s="6">
        <v>4.7302999999999997</v>
      </c>
      <c r="Q209" s="6">
        <v>39.822099999999999</v>
      </c>
      <c r="R209" s="6">
        <v>-1.7854000000000001</v>
      </c>
      <c r="S209" s="6">
        <v>56.07</v>
      </c>
      <c r="T209" s="6">
        <v>4.1524000000000001</v>
      </c>
      <c r="U209" s="6">
        <v>7.4078999999999997</v>
      </c>
      <c r="V209" s="6">
        <v>35.963299999999997</v>
      </c>
      <c r="W209" s="6">
        <v>-6.8198999999999996</v>
      </c>
      <c r="X209" s="6">
        <v>37.520000000000003</v>
      </c>
      <c r="Y209" s="6">
        <v>2.8384999999999998</v>
      </c>
      <c r="Z209" s="6">
        <v>8.7803000000000004</v>
      </c>
      <c r="AA209" s="6">
        <v>52.9054</v>
      </c>
      <c r="AB209" s="6">
        <v>8.8705999999999996</v>
      </c>
      <c r="AC209" s="6">
        <v>44.34</v>
      </c>
      <c r="AD209" s="6">
        <v>3.7118000000000002</v>
      </c>
      <c r="AE209" s="6">
        <v>6.6595000000000004</v>
      </c>
    </row>
    <row r="210" spans="1:31">
      <c r="A210" s="7">
        <v>45518</v>
      </c>
      <c r="B210" s="6">
        <v>44.348700000000001</v>
      </c>
      <c r="C210" s="6">
        <v>-3.2968999999999999</v>
      </c>
      <c r="D210" s="6">
        <v>95.6</v>
      </c>
      <c r="E210" s="6">
        <v>3.6819999999999999</v>
      </c>
      <c r="F210" s="6">
        <v>6.9939999999999998</v>
      </c>
      <c r="G210" s="6">
        <v>38.445099999999996</v>
      </c>
      <c r="H210" s="6">
        <v>-8.4383999999999997</v>
      </c>
      <c r="I210" s="6">
        <v>34.24</v>
      </c>
      <c r="J210" s="6">
        <v>4.3631000000000002</v>
      </c>
      <c r="K210" s="6">
        <v>10.799799999999999</v>
      </c>
      <c r="L210" s="6">
        <v>39.246000000000002</v>
      </c>
      <c r="M210" s="6">
        <v>-7.1223999999999998</v>
      </c>
      <c r="N210" s="6">
        <v>36.03</v>
      </c>
      <c r="O210" s="6">
        <v>5.0049000000000001</v>
      </c>
      <c r="P210" s="6">
        <v>4.8406000000000002</v>
      </c>
      <c r="Q210" s="6">
        <v>39.791699999999999</v>
      </c>
      <c r="R210" s="6">
        <v>-2.5577000000000001</v>
      </c>
      <c r="S210" s="6">
        <v>55.63</v>
      </c>
      <c r="T210" s="6">
        <v>4.1519000000000004</v>
      </c>
      <c r="U210" s="6">
        <v>7.4066000000000001</v>
      </c>
      <c r="V210" s="6">
        <v>34.840899999999998</v>
      </c>
      <c r="W210" s="6">
        <v>-7.2073999999999998</v>
      </c>
      <c r="X210" s="6">
        <v>36.99</v>
      </c>
      <c r="Y210" s="6">
        <v>2.8250000000000002</v>
      </c>
      <c r="Z210" s="6">
        <v>8.7233000000000001</v>
      </c>
      <c r="AA210" s="6">
        <v>53.0749</v>
      </c>
      <c r="AB210" s="6">
        <v>8.6540999999999997</v>
      </c>
      <c r="AC210" s="6">
        <v>44.91</v>
      </c>
      <c r="AD210" s="6">
        <v>3.7151999999999998</v>
      </c>
      <c r="AE210" s="6">
        <v>6.6669</v>
      </c>
    </row>
    <row r="211" spans="1:31">
      <c r="A211" s="7">
        <v>45519</v>
      </c>
      <c r="B211" s="6">
        <v>45.521999999999998</v>
      </c>
      <c r="C211" s="6">
        <v>-1.7485999999999999</v>
      </c>
      <c r="D211" s="6">
        <v>93.11</v>
      </c>
      <c r="E211" s="6">
        <v>3.7048999999999999</v>
      </c>
      <c r="F211" s="6">
        <v>7.0359999999999996</v>
      </c>
      <c r="G211" s="6">
        <v>41.863900000000001</v>
      </c>
      <c r="H211" s="6">
        <v>-9.8945000000000007</v>
      </c>
      <c r="I211" s="6">
        <v>34.08</v>
      </c>
      <c r="J211" s="6">
        <v>4.4333</v>
      </c>
      <c r="K211" s="6">
        <v>10.986800000000001</v>
      </c>
      <c r="L211" s="6">
        <v>43.637799999999999</v>
      </c>
      <c r="M211" s="6">
        <v>-5.6901000000000002</v>
      </c>
      <c r="N211" s="6">
        <v>36.869999999999997</v>
      </c>
      <c r="O211" s="6">
        <v>5.0830000000000002</v>
      </c>
      <c r="P211" s="6">
        <v>4.9363999999999999</v>
      </c>
      <c r="Q211" s="6">
        <v>47.470999999999997</v>
      </c>
      <c r="R211" s="6">
        <v>-3.3003</v>
      </c>
      <c r="S211" s="6">
        <v>55.62</v>
      </c>
      <c r="T211" s="6">
        <v>4.2512999999999996</v>
      </c>
      <c r="U211" s="6">
        <v>7.6436000000000002</v>
      </c>
      <c r="V211" s="6">
        <v>41.552900000000001</v>
      </c>
      <c r="W211" s="6">
        <v>-7.4288999999999996</v>
      </c>
      <c r="X211" s="6">
        <v>36.75</v>
      </c>
      <c r="Y211" s="6">
        <v>2.8712</v>
      </c>
      <c r="Z211" s="6">
        <v>8.9178999999999995</v>
      </c>
      <c r="AA211" s="6">
        <v>58.7089</v>
      </c>
      <c r="AB211" s="6">
        <v>8.4454999999999991</v>
      </c>
      <c r="AC211" s="6">
        <v>44.96</v>
      </c>
      <c r="AD211" s="6">
        <v>3.8351999999999999</v>
      </c>
      <c r="AE211" s="6">
        <v>6.9279000000000002</v>
      </c>
    </row>
    <row r="212" spans="1:31">
      <c r="A212" s="7">
        <v>45520</v>
      </c>
      <c r="B212" s="6">
        <v>49.871299999999998</v>
      </c>
      <c r="C212" s="6">
        <v>-2.0087999999999999</v>
      </c>
      <c r="D212" s="6">
        <v>93.67</v>
      </c>
      <c r="E212" s="6">
        <v>3.7926000000000002</v>
      </c>
      <c r="F212" s="6">
        <v>7.1967999999999996</v>
      </c>
      <c r="G212" s="6">
        <v>39.539000000000001</v>
      </c>
      <c r="H212" s="6">
        <v>-10.630599999999999</v>
      </c>
      <c r="I212" s="6">
        <v>34.67</v>
      </c>
      <c r="J212" s="6">
        <v>4.3643000000000001</v>
      </c>
      <c r="K212" s="6">
        <v>10.803000000000001</v>
      </c>
      <c r="L212" s="6">
        <v>48.119300000000003</v>
      </c>
      <c r="M212" s="6">
        <v>-5.8048999999999999</v>
      </c>
      <c r="N212" s="6">
        <v>37.6</v>
      </c>
      <c r="O212" s="6">
        <v>5.1696999999999997</v>
      </c>
      <c r="P212" s="6">
        <v>5.0427999999999997</v>
      </c>
      <c r="Q212" s="6">
        <v>44.420299999999997</v>
      </c>
      <c r="R212" s="6">
        <v>-3.9073000000000002</v>
      </c>
      <c r="S212" s="6">
        <v>57.4</v>
      </c>
      <c r="T212" s="6">
        <v>4.2016</v>
      </c>
      <c r="U212" s="6">
        <v>7.5251000000000001</v>
      </c>
      <c r="V212" s="6">
        <v>40.780500000000004</v>
      </c>
      <c r="W212" s="6">
        <v>-7.8905000000000003</v>
      </c>
      <c r="X212" s="6">
        <v>37.57</v>
      </c>
      <c r="Y212" s="6">
        <v>2.8633000000000002</v>
      </c>
      <c r="Z212" s="6">
        <v>8.8847000000000005</v>
      </c>
      <c r="AA212" s="6">
        <v>53.518900000000002</v>
      </c>
      <c r="AB212" s="6">
        <v>8.3219999999999992</v>
      </c>
      <c r="AC212" s="6">
        <v>46.72</v>
      </c>
      <c r="AD212" s="6">
        <v>3.7452000000000001</v>
      </c>
      <c r="AE212" s="6">
        <v>6.7321999999999997</v>
      </c>
    </row>
    <row r="213" spans="1:31">
      <c r="A213" s="7">
        <v>45523</v>
      </c>
      <c r="B213" s="6">
        <v>49.871299999999998</v>
      </c>
      <c r="C213" s="6">
        <v>-1.4068000000000001</v>
      </c>
      <c r="D213" s="6">
        <v>95.81</v>
      </c>
      <c r="E213" s="6">
        <v>3.7926000000000002</v>
      </c>
      <c r="F213" s="6">
        <v>7.1967999999999996</v>
      </c>
      <c r="G213" s="6">
        <v>41.933999999999997</v>
      </c>
      <c r="H213" s="6">
        <v>-11.758900000000001</v>
      </c>
      <c r="I213" s="6">
        <v>34.090000000000003</v>
      </c>
      <c r="J213" s="6">
        <v>4.4119000000000002</v>
      </c>
      <c r="K213" s="6">
        <v>10.9298</v>
      </c>
      <c r="L213" s="6">
        <v>45.204300000000003</v>
      </c>
      <c r="M213" s="6">
        <v>-5.2365000000000004</v>
      </c>
      <c r="N213" s="6">
        <v>38.409999999999997</v>
      </c>
      <c r="O213" s="6">
        <v>5.1044</v>
      </c>
      <c r="P213" s="6">
        <v>4.9626999999999999</v>
      </c>
      <c r="Q213" s="6">
        <v>46.858400000000003</v>
      </c>
      <c r="R213" s="6">
        <v>-5.3537999999999997</v>
      </c>
      <c r="S213" s="6">
        <v>56.51</v>
      </c>
      <c r="T213" s="6">
        <v>4.2344999999999997</v>
      </c>
      <c r="U213" s="6">
        <v>7.6036000000000001</v>
      </c>
      <c r="V213" s="6">
        <v>44.731699999999996</v>
      </c>
      <c r="W213" s="6">
        <v>-8.7088999999999999</v>
      </c>
      <c r="X213" s="6">
        <v>37.43</v>
      </c>
      <c r="Y213" s="6">
        <v>2.8915000000000002</v>
      </c>
      <c r="Z213" s="6">
        <v>9.0033999999999992</v>
      </c>
      <c r="AA213" s="6">
        <v>53.619300000000003</v>
      </c>
      <c r="AB213" s="6">
        <v>7.4882999999999997</v>
      </c>
      <c r="AC213" s="6">
        <v>45.4</v>
      </c>
      <c r="AD213" s="6">
        <v>3.7471999999999999</v>
      </c>
      <c r="AE213" s="6">
        <v>6.7366000000000001</v>
      </c>
    </row>
    <row r="214" spans="1:31">
      <c r="A214" s="7">
        <v>45524</v>
      </c>
      <c r="B214" s="6">
        <v>47.6449</v>
      </c>
      <c r="C214" s="6">
        <v>-0.50219999999999998</v>
      </c>
      <c r="D214" s="6">
        <v>95.81</v>
      </c>
      <c r="E214" s="6">
        <v>3.7483</v>
      </c>
      <c r="F214" s="6">
        <v>7.1155999999999997</v>
      </c>
      <c r="G214" s="6">
        <v>35.466099999999997</v>
      </c>
      <c r="H214" s="6">
        <v>-12.6104</v>
      </c>
      <c r="I214" s="6">
        <v>34.49</v>
      </c>
      <c r="J214" s="6">
        <v>4.2084000000000001</v>
      </c>
      <c r="K214" s="6">
        <v>10.3879</v>
      </c>
      <c r="L214" s="6">
        <v>40.876300000000001</v>
      </c>
      <c r="M214" s="6">
        <v>-4.7046999999999999</v>
      </c>
      <c r="N214" s="6">
        <v>37.799999999999997</v>
      </c>
      <c r="O214" s="6">
        <v>4.9984999999999999</v>
      </c>
      <c r="P214" s="6">
        <v>4.8327</v>
      </c>
      <c r="Q214" s="6">
        <v>42.844700000000003</v>
      </c>
      <c r="R214" s="6">
        <v>-5.9935</v>
      </c>
      <c r="S214" s="6">
        <v>57.1</v>
      </c>
      <c r="T214" s="6">
        <v>4.1692</v>
      </c>
      <c r="U214" s="6">
        <v>7.4478</v>
      </c>
      <c r="V214" s="6">
        <v>38.482500000000002</v>
      </c>
      <c r="W214" s="6">
        <v>-9.0265000000000004</v>
      </c>
      <c r="X214" s="6">
        <v>37.93</v>
      </c>
      <c r="Y214" s="6">
        <v>2.8277999999999999</v>
      </c>
      <c r="Z214" s="6">
        <v>8.7352000000000007</v>
      </c>
      <c r="AA214" s="6">
        <v>48.814500000000002</v>
      </c>
      <c r="AB214" s="6">
        <v>6.8612000000000002</v>
      </c>
      <c r="AC214" s="6">
        <v>45.43</v>
      </c>
      <c r="AD214" s="6">
        <v>3.6606000000000001</v>
      </c>
      <c r="AE214" s="6">
        <v>6.5483000000000002</v>
      </c>
    </row>
    <row r="215" spans="1:31">
      <c r="A215" s="7">
        <v>45525</v>
      </c>
      <c r="B215" s="6">
        <v>49.466999999999999</v>
      </c>
      <c r="C215" s="6">
        <v>0.42509999999999998</v>
      </c>
      <c r="D215" s="6">
        <v>94.73</v>
      </c>
      <c r="E215" s="6">
        <v>3.7814999999999999</v>
      </c>
      <c r="F215" s="6">
        <v>7.1764999999999999</v>
      </c>
      <c r="G215" s="6">
        <v>35.715899999999998</v>
      </c>
      <c r="H215" s="6">
        <v>-13.2834</v>
      </c>
      <c r="I215" s="6">
        <v>32.78</v>
      </c>
      <c r="J215" s="6">
        <v>4.2131999999999996</v>
      </c>
      <c r="K215" s="6">
        <v>10.400499999999999</v>
      </c>
      <c r="L215" s="6">
        <v>42.898299999999999</v>
      </c>
      <c r="M215" s="6">
        <v>-4.0250000000000004</v>
      </c>
      <c r="N215" s="6">
        <v>36.81</v>
      </c>
      <c r="O215" s="6">
        <v>5.0349000000000004</v>
      </c>
      <c r="P215" s="6">
        <v>4.8773</v>
      </c>
      <c r="Q215" s="6">
        <v>42.934600000000003</v>
      </c>
      <c r="R215" s="6">
        <v>-6.8399000000000001</v>
      </c>
      <c r="S215" s="6">
        <v>55.93</v>
      </c>
      <c r="T215" s="6">
        <v>4.1703000000000001</v>
      </c>
      <c r="U215" s="6">
        <v>7.4504999999999999</v>
      </c>
      <c r="V215" s="6">
        <v>39.210999999999999</v>
      </c>
      <c r="W215" s="6">
        <v>-9.3965999999999994</v>
      </c>
      <c r="X215" s="6">
        <v>36.799999999999997</v>
      </c>
      <c r="Y215" s="6">
        <v>2.8329</v>
      </c>
      <c r="Z215" s="6">
        <v>8.7565000000000008</v>
      </c>
      <c r="AA215" s="6">
        <v>49.768700000000003</v>
      </c>
      <c r="AB215" s="6">
        <v>6.1856</v>
      </c>
      <c r="AC215" s="6">
        <v>44.16</v>
      </c>
      <c r="AD215" s="6">
        <v>3.6777000000000002</v>
      </c>
      <c r="AE215" s="6">
        <v>6.5853999999999999</v>
      </c>
    </row>
    <row r="216" spans="1:31">
      <c r="A216" s="7">
        <v>45526</v>
      </c>
      <c r="B216" s="6">
        <v>41.562899999999999</v>
      </c>
      <c r="C216" s="6">
        <v>1.4798</v>
      </c>
      <c r="D216" s="6">
        <v>95.54</v>
      </c>
      <c r="E216" s="6">
        <v>3.6132</v>
      </c>
      <c r="F216" s="6">
        <v>6.8677999999999999</v>
      </c>
      <c r="G216" s="6">
        <v>34.218299999999999</v>
      </c>
      <c r="H216" s="6">
        <v>-14.1515</v>
      </c>
      <c r="I216" s="6">
        <v>32.82</v>
      </c>
      <c r="J216" s="6">
        <v>4.1631999999999998</v>
      </c>
      <c r="K216" s="6">
        <v>10.2675</v>
      </c>
      <c r="L216" s="6">
        <v>41.988599999999998</v>
      </c>
      <c r="M216" s="6">
        <v>-3.1055999999999999</v>
      </c>
      <c r="N216" s="6">
        <v>37.15</v>
      </c>
      <c r="O216" s="6">
        <v>5.0134999999999996</v>
      </c>
      <c r="P216" s="6">
        <v>4.8510999999999997</v>
      </c>
      <c r="Q216" s="6">
        <v>42.253999999999998</v>
      </c>
      <c r="R216" s="6">
        <v>-7.5425000000000004</v>
      </c>
      <c r="S216" s="6">
        <v>55.95</v>
      </c>
      <c r="T216" s="6">
        <v>4.1597</v>
      </c>
      <c r="U216" s="6">
        <v>7.4252000000000002</v>
      </c>
      <c r="V216" s="6">
        <v>42.854399999999998</v>
      </c>
      <c r="W216" s="6">
        <v>-9.6663999999999994</v>
      </c>
      <c r="X216" s="6">
        <v>36.89</v>
      </c>
      <c r="Y216" s="6">
        <v>2.8582999999999998</v>
      </c>
      <c r="Z216" s="6">
        <v>8.8633000000000006</v>
      </c>
      <c r="AA216" s="6">
        <v>49.332900000000002</v>
      </c>
      <c r="AB216" s="6">
        <v>5.7153999999999998</v>
      </c>
      <c r="AC216" s="6">
        <v>44.41</v>
      </c>
      <c r="AD216" s="6">
        <v>3.6701999999999999</v>
      </c>
      <c r="AE216" s="6">
        <v>6.5690999999999997</v>
      </c>
    </row>
    <row r="217" spans="1:31">
      <c r="A217" s="7">
        <v>45527</v>
      </c>
      <c r="B217" s="6">
        <v>48.919699999999999</v>
      </c>
      <c r="C217" s="6">
        <v>1.1981999999999999</v>
      </c>
      <c r="D217" s="6">
        <v>91.43</v>
      </c>
      <c r="E217" s="6">
        <v>3.7541000000000002</v>
      </c>
      <c r="F217" s="6">
        <v>7.1261999999999999</v>
      </c>
      <c r="G217" s="6">
        <v>40.891100000000002</v>
      </c>
      <c r="H217" s="6">
        <v>-14.753500000000001</v>
      </c>
      <c r="I217" s="6">
        <v>32.4</v>
      </c>
      <c r="J217" s="6">
        <v>4.2881</v>
      </c>
      <c r="K217" s="6">
        <v>10.600199999999999</v>
      </c>
      <c r="L217" s="6">
        <v>49.736600000000003</v>
      </c>
      <c r="M217" s="6">
        <v>-3.5236000000000001</v>
      </c>
      <c r="N217" s="6">
        <v>36.950000000000003</v>
      </c>
      <c r="O217" s="6">
        <v>5.1578999999999997</v>
      </c>
      <c r="P217" s="6">
        <v>5.0282999999999998</v>
      </c>
      <c r="Q217" s="6">
        <v>49.1526</v>
      </c>
      <c r="R217" s="6">
        <v>-8.0222999999999995</v>
      </c>
      <c r="S217" s="6">
        <v>55.76</v>
      </c>
      <c r="T217" s="6">
        <v>4.2439999999999998</v>
      </c>
      <c r="U217" s="6">
        <v>7.6262999999999996</v>
      </c>
      <c r="V217" s="6">
        <v>49.516399999999997</v>
      </c>
      <c r="W217" s="6">
        <v>-9.9833999999999996</v>
      </c>
      <c r="X217" s="6">
        <v>37.340000000000003</v>
      </c>
      <c r="Y217" s="6">
        <v>2.9100999999999999</v>
      </c>
      <c r="Z217" s="6">
        <v>9.0816999999999997</v>
      </c>
      <c r="AA217" s="6">
        <v>55.139899999999997</v>
      </c>
      <c r="AB217" s="6">
        <v>5.6741000000000001</v>
      </c>
      <c r="AC217" s="6">
        <v>44.3</v>
      </c>
      <c r="AD217" s="6">
        <v>3.7732000000000001</v>
      </c>
      <c r="AE217" s="6">
        <v>6.7930000000000001</v>
      </c>
    </row>
    <row r="218" spans="1:31">
      <c r="A218" s="7">
        <v>45530</v>
      </c>
      <c r="B218" s="6">
        <v>46.483199999999997</v>
      </c>
      <c r="C218" s="6">
        <v>1.7032</v>
      </c>
      <c r="D218" s="6">
        <v>94.87</v>
      </c>
      <c r="E218" s="6">
        <v>3.6996000000000002</v>
      </c>
      <c r="F218" s="6">
        <v>7.0263</v>
      </c>
      <c r="G218" s="6">
        <v>43.139099999999999</v>
      </c>
      <c r="H218" s="6">
        <v>-16.2896</v>
      </c>
      <c r="I218" s="6">
        <v>33.450000000000003</v>
      </c>
      <c r="J218" s="6">
        <v>4.3334000000000001</v>
      </c>
      <c r="K218" s="6">
        <v>10.720599999999999</v>
      </c>
      <c r="L218" s="6">
        <v>50.836599999999997</v>
      </c>
      <c r="M218" s="6">
        <v>-3.6200999999999999</v>
      </c>
      <c r="N218" s="6">
        <v>38.299999999999997</v>
      </c>
      <c r="O218" s="6">
        <v>5.1803999999999997</v>
      </c>
      <c r="P218" s="6">
        <v>5.0559000000000003</v>
      </c>
      <c r="Q218" s="6">
        <v>52.623899999999999</v>
      </c>
      <c r="R218" s="6">
        <v>-9.5434999999999999</v>
      </c>
      <c r="S218" s="6">
        <v>57.27</v>
      </c>
      <c r="T218" s="6">
        <v>4.2920999999999996</v>
      </c>
      <c r="U218" s="6">
        <v>7.7408000000000001</v>
      </c>
      <c r="V218" s="6">
        <v>52.191299999999998</v>
      </c>
      <c r="W218" s="6">
        <v>-10.536</v>
      </c>
      <c r="X218" s="6">
        <v>38.26</v>
      </c>
      <c r="Y218" s="6">
        <v>2.9331</v>
      </c>
      <c r="Z218" s="6">
        <v>9.1790000000000003</v>
      </c>
      <c r="AA218" s="6">
        <v>58.963700000000003</v>
      </c>
      <c r="AB218" s="6">
        <v>4.3083</v>
      </c>
      <c r="AC218" s="6">
        <v>45.81</v>
      </c>
      <c r="AD218" s="6">
        <v>3.8509000000000002</v>
      </c>
      <c r="AE218" s="6">
        <v>6.9619999999999997</v>
      </c>
    </row>
    <row r="219" spans="1:31">
      <c r="A219" s="7">
        <v>45531</v>
      </c>
      <c r="B219" s="6">
        <v>51.366999999999997</v>
      </c>
      <c r="C219" s="6">
        <v>2.3729</v>
      </c>
      <c r="D219" s="6">
        <v>93.54</v>
      </c>
      <c r="E219" s="6">
        <v>3.8016000000000001</v>
      </c>
      <c r="F219" s="6">
        <v>7.2133000000000003</v>
      </c>
      <c r="G219" s="6">
        <v>41.313499999999998</v>
      </c>
      <c r="H219" s="6">
        <v>-16.218599999999999</v>
      </c>
      <c r="I219" s="6">
        <v>33.83</v>
      </c>
      <c r="J219" s="6">
        <v>4.2846000000000002</v>
      </c>
      <c r="K219" s="6">
        <v>10.5907</v>
      </c>
      <c r="L219" s="6">
        <v>52.847499999999997</v>
      </c>
      <c r="M219" s="6">
        <v>-3.1162000000000001</v>
      </c>
      <c r="N219" s="6">
        <v>38.51</v>
      </c>
      <c r="O219" s="6">
        <v>5.2210000000000001</v>
      </c>
      <c r="P219" s="6">
        <v>5.1058000000000003</v>
      </c>
      <c r="Q219" s="6">
        <v>48.671100000000003</v>
      </c>
      <c r="R219" s="6">
        <v>-9.9550999999999998</v>
      </c>
      <c r="S219" s="6">
        <v>58.13</v>
      </c>
      <c r="T219" s="6">
        <v>4.2389999999999999</v>
      </c>
      <c r="U219" s="6">
        <v>7.6143000000000001</v>
      </c>
      <c r="V219" s="6">
        <v>47.080500000000001</v>
      </c>
      <c r="W219" s="6">
        <v>-10.4922</v>
      </c>
      <c r="X219" s="6">
        <v>38.67</v>
      </c>
      <c r="Y219" s="6">
        <v>2.8892000000000002</v>
      </c>
      <c r="Z219" s="6">
        <v>8.9939</v>
      </c>
      <c r="AA219" s="6">
        <v>55.437199999999997</v>
      </c>
      <c r="AB219" s="6">
        <v>3.8786</v>
      </c>
      <c r="AC219" s="6">
        <v>46.95</v>
      </c>
      <c r="AD219" s="6">
        <v>3.7970000000000002</v>
      </c>
      <c r="AE219" s="6">
        <v>6.8449</v>
      </c>
    </row>
    <row r="220" spans="1:31">
      <c r="A220" s="7">
        <v>45532</v>
      </c>
      <c r="B220" s="6">
        <v>56.438899999999997</v>
      </c>
      <c r="C220" s="6">
        <v>2.9687999999999999</v>
      </c>
      <c r="D220" s="6">
        <v>96.03</v>
      </c>
      <c r="E220" s="6">
        <v>3.9224000000000001</v>
      </c>
      <c r="F220" s="6">
        <v>7.4348999999999998</v>
      </c>
      <c r="G220" s="6">
        <v>38.056100000000001</v>
      </c>
      <c r="H220" s="6">
        <v>-16.636500000000002</v>
      </c>
      <c r="I220" s="6">
        <v>33.42</v>
      </c>
      <c r="J220" s="6">
        <v>4.1929999999999996</v>
      </c>
      <c r="K220" s="6">
        <v>10.3467</v>
      </c>
      <c r="L220" s="6">
        <v>45.650799999999997</v>
      </c>
      <c r="M220" s="6">
        <v>-3.1029</v>
      </c>
      <c r="N220" s="6">
        <v>38.89</v>
      </c>
      <c r="O220" s="6">
        <v>5.0754999999999999</v>
      </c>
      <c r="P220" s="6">
        <v>4.9272</v>
      </c>
      <c r="Q220" s="6">
        <v>49.318399999999997</v>
      </c>
      <c r="R220" s="6">
        <v>-10.7027</v>
      </c>
      <c r="S220" s="6">
        <v>57.18</v>
      </c>
      <c r="T220" s="6">
        <v>4.2473999999999998</v>
      </c>
      <c r="U220" s="6">
        <v>7.6342999999999996</v>
      </c>
      <c r="V220" s="6">
        <v>43.7667</v>
      </c>
      <c r="W220" s="6">
        <v>-10.8169</v>
      </c>
      <c r="X220" s="6">
        <v>37.89</v>
      </c>
      <c r="Y220" s="6">
        <v>2.8576999999999999</v>
      </c>
      <c r="Z220" s="6">
        <v>8.8610000000000007</v>
      </c>
      <c r="AA220" s="6">
        <v>55.0334</v>
      </c>
      <c r="AB220" s="6">
        <v>3.1947999999999999</v>
      </c>
      <c r="AC220" s="6">
        <v>46.16</v>
      </c>
      <c r="AD220" s="6">
        <v>3.7909000000000002</v>
      </c>
      <c r="AE220" s="6">
        <v>6.8315000000000001</v>
      </c>
    </row>
    <row r="221" spans="1:31">
      <c r="A221" s="7">
        <v>45533</v>
      </c>
      <c r="B221" s="6">
        <v>60.403599999999997</v>
      </c>
      <c r="C221" s="6">
        <v>4.3562000000000003</v>
      </c>
      <c r="D221" s="6">
        <v>98.98</v>
      </c>
      <c r="E221" s="6">
        <v>4.0301</v>
      </c>
      <c r="F221" s="6">
        <v>7.6323999999999996</v>
      </c>
      <c r="G221" s="6">
        <v>41.537399999999998</v>
      </c>
      <c r="H221" s="6">
        <v>-17.137799999999999</v>
      </c>
      <c r="I221" s="6">
        <v>32.65</v>
      </c>
      <c r="J221" s="6">
        <v>4.2572000000000001</v>
      </c>
      <c r="K221" s="6">
        <v>10.517799999999999</v>
      </c>
      <c r="L221" s="6">
        <v>49.566499999999998</v>
      </c>
      <c r="M221" s="6">
        <v>-2.7187999999999999</v>
      </c>
      <c r="N221" s="6">
        <v>37.53</v>
      </c>
      <c r="O221" s="6">
        <v>5.1525999999999996</v>
      </c>
      <c r="P221" s="6">
        <v>5.0217000000000001</v>
      </c>
      <c r="Q221" s="6">
        <v>52.741599999999998</v>
      </c>
      <c r="R221" s="6">
        <v>-11.7645</v>
      </c>
      <c r="S221" s="6">
        <v>57.33</v>
      </c>
      <c r="T221" s="6">
        <v>4.2920999999999996</v>
      </c>
      <c r="U221" s="6">
        <v>7.7408000000000001</v>
      </c>
      <c r="V221" s="6">
        <v>47.331200000000003</v>
      </c>
      <c r="W221" s="6">
        <v>-11.1165</v>
      </c>
      <c r="X221" s="6">
        <v>37.33</v>
      </c>
      <c r="Y221" s="6">
        <v>2.8858000000000001</v>
      </c>
      <c r="Z221" s="6">
        <v>8.9796999999999993</v>
      </c>
      <c r="AA221" s="6">
        <v>58.270499999999998</v>
      </c>
      <c r="AB221" s="6">
        <v>2.1850999999999998</v>
      </c>
      <c r="AC221" s="6">
        <v>46.07</v>
      </c>
      <c r="AD221" s="6">
        <v>3.8515999999999999</v>
      </c>
      <c r="AE221" s="6">
        <v>6.9634999999999998</v>
      </c>
    </row>
    <row r="222" spans="1:31">
      <c r="A222" s="7">
        <v>45534</v>
      </c>
      <c r="B222" s="6">
        <v>61.368299999999998</v>
      </c>
      <c r="C222" s="6">
        <v>4.3654999999999999</v>
      </c>
      <c r="D222" s="6">
        <v>101.61</v>
      </c>
      <c r="E222" s="6">
        <v>4.0575000000000001</v>
      </c>
      <c r="F222" s="6">
        <v>7.6828000000000003</v>
      </c>
      <c r="G222" s="6">
        <v>39.084299999999999</v>
      </c>
      <c r="H222" s="6">
        <v>-18.0593</v>
      </c>
      <c r="I222" s="6">
        <v>33.19</v>
      </c>
      <c r="J222" s="6">
        <v>4.1905999999999999</v>
      </c>
      <c r="K222" s="6">
        <v>10.340299999999999</v>
      </c>
      <c r="L222" s="6">
        <v>53.291200000000003</v>
      </c>
      <c r="M222" s="6">
        <v>-3.0379999999999998</v>
      </c>
      <c r="N222" s="6">
        <v>38.25</v>
      </c>
      <c r="O222" s="6">
        <v>5.2317</v>
      </c>
      <c r="P222" s="6">
        <v>5.1189</v>
      </c>
      <c r="Q222" s="6">
        <v>46.748399999999997</v>
      </c>
      <c r="R222" s="6">
        <v>-12.189399999999999</v>
      </c>
      <c r="S222" s="6">
        <v>58.13</v>
      </c>
      <c r="T222" s="6">
        <v>4.2133000000000003</v>
      </c>
      <c r="U222" s="6">
        <v>7.5529999999999999</v>
      </c>
      <c r="V222" s="6">
        <v>44.025399999999998</v>
      </c>
      <c r="W222" s="6">
        <v>-11.641400000000001</v>
      </c>
      <c r="X222" s="6">
        <v>37.83</v>
      </c>
      <c r="Y222" s="6">
        <v>2.8549000000000002</v>
      </c>
      <c r="Z222" s="6">
        <v>8.8491</v>
      </c>
      <c r="AA222" s="6">
        <v>52.220399999999998</v>
      </c>
      <c r="AB222" s="6">
        <v>2.0192999999999999</v>
      </c>
      <c r="AC222" s="6">
        <v>46.96</v>
      </c>
      <c r="AD222" s="6">
        <v>3.7608999999999999</v>
      </c>
      <c r="AE222" s="6">
        <v>6.7663000000000002</v>
      </c>
    </row>
    <row r="223" spans="1:31">
      <c r="A223" s="7">
        <v>45537</v>
      </c>
      <c r="B223" s="6">
        <v>61.368299999999998</v>
      </c>
      <c r="C223" s="6">
        <v>4.3654999999999999</v>
      </c>
      <c r="D223" s="6">
        <v>101.61</v>
      </c>
      <c r="E223" s="6">
        <v>4.0575000000000001</v>
      </c>
      <c r="F223" s="6">
        <v>7.6828000000000003</v>
      </c>
      <c r="G223" s="6">
        <v>39.084299999999999</v>
      </c>
      <c r="H223" s="6">
        <v>-18.0593</v>
      </c>
      <c r="I223" s="6">
        <v>33.19</v>
      </c>
      <c r="J223" s="6">
        <v>4.1905999999999999</v>
      </c>
      <c r="K223" s="6">
        <v>10.340299999999999</v>
      </c>
      <c r="L223" s="6">
        <v>53.291200000000003</v>
      </c>
      <c r="M223" s="6">
        <v>-3.0379999999999998</v>
      </c>
      <c r="N223" s="6">
        <v>38.25</v>
      </c>
      <c r="O223" s="6">
        <v>5.2317</v>
      </c>
      <c r="P223" s="6">
        <v>5.1189</v>
      </c>
      <c r="Q223" s="6">
        <v>46.748399999999997</v>
      </c>
      <c r="R223" s="6">
        <v>-12.189399999999999</v>
      </c>
      <c r="S223" s="6">
        <v>58.13</v>
      </c>
      <c r="T223" s="6">
        <v>4.2133000000000003</v>
      </c>
      <c r="U223" s="6">
        <v>7.5529999999999999</v>
      </c>
      <c r="V223" s="6">
        <v>44.025399999999998</v>
      </c>
      <c r="W223" s="6">
        <v>-11.641400000000001</v>
      </c>
      <c r="X223" s="6">
        <v>37.83</v>
      </c>
      <c r="Y223" s="6">
        <v>2.8549000000000002</v>
      </c>
      <c r="Z223" s="6">
        <v>8.8491</v>
      </c>
      <c r="AA223" s="6">
        <v>52.220399999999998</v>
      </c>
      <c r="AB223" s="6">
        <v>2.0192999999999999</v>
      </c>
      <c r="AC223" s="6">
        <v>46.96</v>
      </c>
      <c r="AD223" s="6">
        <v>3.7608999999999999</v>
      </c>
      <c r="AE223" s="6">
        <v>6.7663000000000002</v>
      </c>
    </row>
    <row r="224" spans="1:31">
      <c r="A224" s="7">
        <v>45538</v>
      </c>
      <c r="B224" s="6">
        <v>48.810899999999997</v>
      </c>
      <c r="C224" s="6">
        <v>3.7206999999999999</v>
      </c>
      <c r="D224" s="6">
        <v>102.28</v>
      </c>
      <c r="E224" s="6">
        <v>3.7885</v>
      </c>
      <c r="F224" s="6">
        <v>7.1893000000000002</v>
      </c>
      <c r="G224" s="6">
        <v>35.532899999999998</v>
      </c>
      <c r="H224" s="6">
        <v>-19.1708</v>
      </c>
      <c r="I224" s="6">
        <v>32.630000000000003</v>
      </c>
      <c r="J224" s="6">
        <v>4.0858999999999996</v>
      </c>
      <c r="K224" s="6">
        <v>10.061500000000001</v>
      </c>
      <c r="L224" s="6">
        <v>45.765300000000003</v>
      </c>
      <c r="M224" s="6">
        <v>-3.6880999999999999</v>
      </c>
      <c r="N224" s="6">
        <v>38.99</v>
      </c>
      <c r="O224" s="6">
        <v>5.0681000000000003</v>
      </c>
      <c r="P224" s="6">
        <v>4.9180000000000001</v>
      </c>
      <c r="Q224" s="6">
        <v>36.072499999999998</v>
      </c>
      <c r="R224" s="6">
        <v>-14.1053</v>
      </c>
      <c r="S224" s="6">
        <v>56.72</v>
      </c>
      <c r="T224" s="6">
        <v>4.0228999999999999</v>
      </c>
      <c r="U224" s="6">
        <v>7.0990000000000002</v>
      </c>
      <c r="V224" s="6">
        <v>36.0809</v>
      </c>
      <c r="W224" s="6">
        <v>-12.4438</v>
      </c>
      <c r="X224" s="6">
        <v>37.28</v>
      </c>
      <c r="Y224" s="6">
        <v>2.7642000000000002</v>
      </c>
      <c r="Z224" s="6">
        <v>8.4669000000000008</v>
      </c>
      <c r="AA224" s="6">
        <v>42.443399999999997</v>
      </c>
      <c r="AB224" s="6">
        <v>-2.3800000000000002E-2</v>
      </c>
      <c r="AC224" s="6">
        <v>45.63</v>
      </c>
      <c r="AD224" s="6">
        <v>3.5739999999999998</v>
      </c>
      <c r="AE224" s="6">
        <v>6.36</v>
      </c>
    </row>
    <row r="225" spans="1:31">
      <c r="A225" s="7">
        <v>45539</v>
      </c>
      <c r="B225" s="6">
        <v>47.134999999999998</v>
      </c>
      <c r="C225" s="6">
        <v>3.3416999999999999</v>
      </c>
      <c r="D225" s="6">
        <v>95.71</v>
      </c>
      <c r="E225" s="6">
        <v>3.7450999999999999</v>
      </c>
      <c r="F225" s="6">
        <v>7.1096000000000004</v>
      </c>
      <c r="G225" s="6">
        <v>32.663499999999999</v>
      </c>
      <c r="H225" s="6">
        <v>-19.746400000000001</v>
      </c>
      <c r="I225" s="6">
        <v>31.75</v>
      </c>
      <c r="J225" s="6">
        <v>3.9918999999999998</v>
      </c>
      <c r="K225" s="6">
        <v>9.8110999999999997</v>
      </c>
      <c r="L225" s="6">
        <v>40.421399999999998</v>
      </c>
      <c r="M225" s="6">
        <v>-4.2156000000000002</v>
      </c>
      <c r="N225" s="6">
        <v>37.46</v>
      </c>
      <c r="O225" s="6">
        <v>4.9257999999999997</v>
      </c>
      <c r="P225" s="6">
        <v>4.7434000000000003</v>
      </c>
      <c r="Q225" s="6">
        <v>33.023800000000001</v>
      </c>
      <c r="R225" s="6">
        <v>-15.0006</v>
      </c>
      <c r="S225" s="6">
        <v>53.31</v>
      </c>
      <c r="T225" s="6">
        <v>3.9514</v>
      </c>
      <c r="U225" s="6">
        <v>6.9284999999999997</v>
      </c>
      <c r="V225" s="6">
        <v>34.820099999999996</v>
      </c>
      <c r="W225" s="6">
        <v>-13.0741</v>
      </c>
      <c r="X225" s="6">
        <v>35.67</v>
      </c>
      <c r="Y225" s="6">
        <v>2.7473000000000001</v>
      </c>
      <c r="Z225" s="6">
        <v>8.3956999999999997</v>
      </c>
      <c r="AA225" s="6">
        <v>39.185099999999998</v>
      </c>
      <c r="AB225" s="6">
        <v>-0.85</v>
      </c>
      <c r="AC225" s="6">
        <v>42.89</v>
      </c>
      <c r="AD225" s="6">
        <v>3.4969999999999999</v>
      </c>
      <c r="AE225" s="6">
        <v>6.1924000000000001</v>
      </c>
    </row>
    <row r="226" spans="1:31">
      <c r="A226" s="7">
        <v>45540</v>
      </c>
      <c r="B226" s="6">
        <v>44.9255</v>
      </c>
      <c r="C226" s="6">
        <v>3.4121000000000001</v>
      </c>
      <c r="D226" s="6">
        <v>94.65</v>
      </c>
      <c r="E226" s="6">
        <v>3.6873</v>
      </c>
      <c r="F226" s="6">
        <v>7.0037000000000003</v>
      </c>
      <c r="G226" s="6">
        <v>31.619299999999999</v>
      </c>
      <c r="H226" s="6">
        <v>-20.381699999999999</v>
      </c>
      <c r="I226" s="6">
        <v>30.96</v>
      </c>
      <c r="J226" s="6">
        <v>3.9561999999999999</v>
      </c>
      <c r="K226" s="6">
        <v>9.7161000000000008</v>
      </c>
      <c r="L226" s="6">
        <v>38.948399999999999</v>
      </c>
      <c r="M226" s="6">
        <v>-4.8948</v>
      </c>
      <c r="N226" s="6">
        <v>36.130000000000003</v>
      </c>
      <c r="O226" s="6">
        <v>4.883</v>
      </c>
      <c r="P226" s="6">
        <v>4.6909000000000001</v>
      </c>
      <c r="Q226" s="6">
        <v>31.7592</v>
      </c>
      <c r="R226" s="6">
        <v>-16.2441</v>
      </c>
      <c r="S226" s="6">
        <v>52.03</v>
      </c>
      <c r="T226" s="6">
        <v>3.9201000000000001</v>
      </c>
      <c r="U226" s="6">
        <v>6.8539000000000003</v>
      </c>
      <c r="V226" s="6">
        <v>34.051200000000001</v>
      </c>
      <c r="W226" s="6">
        <v>-13.830399999999999</v>
      </c>
      <c r="X226" s="6">
        <v>35.369999999999997</v>
      </c>
      <c r="Y226" s="6">
        <v>2.7372000000000001</v>
      </c>
      <c r="Z226" s="6">
        <v>8.3529999999999998</v>
      </c>
      <c r="AA226" s="6">
        <v>38.288699999999999</v>
      </c>
      <c r="AB226" s="6">
        <v>-2.141</v>
      </c>
      <c r="AC226" s="6">
        <v>41.76</v>
      </c>
      <c r="AD226" s="6">
        <v>3.4750999999999999</v>
      </c>
      <c r="AE226" s="6">
        <v>6.1449999999999996</v>
      </c>
    </row>
    <row r="227" spans="1:31">
      <c r="A227" s="7">
        <v>45541</v>
      </c>
      <c r="B227" s="6">
        <v>42.148800000000001</v>
      </c>
      <c r="C227" s="6">
        <v>3.3801999999999999</v>
      </c>
      <c r="D227" s="6">
        <v>93.24</v>
      </c>
      <c r="E227" s="6">
        <v>3.6120000000000001</v>
      </c>
      <c r="F227" s="6">
        <v>6.8654999999999999</v>
      </c>
      <c r="G227" s="6">
        <v>30.499300000000002</v>
      </c>
      <c r="H227" s="6">
        <v>-20.963799999999999</v>
      </c>
      <c r="I227" s="6">
        <v>30.66</v>
      </c>
      <c r="J227" s="6">
        <v>3.9180999999999999</v>
      </c>
      <c r="K227" s="6">
        <v>9.6145999999999994</v>
      </c>
      <c r="L227" s="6">
        <v>39.658799999999999</v>
      </c>
      <c r="M227" s="6">
        <v>-5.2694999999999999</v>
      </c>
      <c r="N227" s="6">
        <v>35.729999999999997</v>
      </c>
      <c r="O227" s="6">
        <v>4.8958000000000004</v>
      </c>
      <c r="P227" s="6">
        <v>4.7066999999999997</v>
      </c>
      <c r="Q227" s="6">
        <v>29.971399999999999</v>
      </c>
      <c r="R227" s="6">
        <v>-16.619</v>
      </c>
      <c r="S227" s="6">
        <v>51.47</v>
      </c>
      <c r="T227" s="6">
        <v>3.8748</v>
      </c>
      <c r="U227" s="6">
        <v>6.7461000000000002</v>
      </c>
      <c r="V227" s="6">
        <v>31.511700000000001</v>
      </c>
      <c r="W227" s="6">
        <v>-14.236800000000001</v>
      </c>
      <c r="X227" s="6">
        <v>35.19</v>
      </c>
      <c r="Y227" s="6">
        <v>2.7027999999999999</v>
      </c>
      <c r="Z227" s="6">
        <v>8.2081999999999997</v>
      </c>
      <c r="AA227" s="6">
        <v>34.780799999999999</v>
      </c>
      <c r="AB227" s="6">
        <v>-2.1855000000000002</v>
      </c>
      <c r="AC227" s="6">
        <v>41.44</v>
      </c>
      <c r="AD227" s="6">
        <v>3.3858000000000001</v>
      </c>
      <c r="AE227" s="6">
        <v>5.9507000000000003</v>
      </c>
    </row>
    <row r="228" spans="1:31">
      <c r="A228" s="7">
        <v>45544</v>
      </c>
      <c r="B228" s="6">
        <v>41.8611</v>
      </c>
      <c r="C228" s="6">
        <v>3.5487000000000002</v>
      </c>
      <c r="D228" s="6">
        <v>91.4</v>
      </c>
      <c r="E228" s="6">
        <v>3.6042000000000001</v>
      </c>
      <c r="F228" s="6">
        <v>6.8512000000000004</v>
      </c>
      <c r="G228" s="6">
        <v>34.848599999999998</v>
      </c>
      <c r="H228" s="6">
        <v>-22.007899999999999</v>
      </c>
      <c r="I228" s="6">
        <v>30.34</v>
      </c>
      <c r="J228" s="6">
        <v>3.9847000000000001</v>
      </c>
      <c r="K228" s="6">
        <v>9.7920999999999996</v>
      </c>
      <c r="L228" s="6">
        <v>38.649799999999999</v>
      </c>
      <c r="M228" s="6">
        <v>-5.6738</v>
      </c>
      <c r="N228" s="6">
        <v>35.85</v>
      </c>
      <c r="O228" s="6">
        <v>4.8691000000000004</v>
      </c>
      <c r="P228" s="6">
        <v>4.6738</v>
      </c>
      <c r="Q228" s="6">
        <v>28.298200000000001</v>
      </c>
      <c r="R228" s="6">
        <v>-17.957100000000001</v>
      </c>
      <c r="S228" s="6">
        <v>50.66</v>
      </c>
      <c r="T228" s="6">
        <v>3.8307000000000002</v>
      </c>
      <c r="U228" s="6">
        <v>6.6409000000000002</v>
      </c>
      <c r="V228" s="6">
        <v>31.305599999999998</v>
      </c>
      <c r="W228" s="6">
        <v>-15.3157</v>
      </c>
      <c r="X228" s="6">
        <v>34.58</v>
      </c>
      <c r="Y228" s="6">
        <v>2.7</v>
      </c>
      <c r="Z228" s="6">
        <v>8.1963000000000008</v>
      </c>
      <c r="AA228" s="6">
        <v>33.349200000000003</v>
      </c>
      <c r="AB228" s="6">
        <v>-3.8996</v>
      </c>
      <c r="AC228" s="6">
        <v>40.130000000000003</v>
      </c>
      <c r="AD228" s="6">
        <v>3.3469000000000002</v>
      </c>
      <c r="AE228" s="6">
        <v>5.8662000000000001</v>
      </c>
    </row>
    <row r="229" spans="1:31">
      <c r="A229" s="7">
        <v>45545</v>
      </c>
      <c r="B229" s="6">
        <v>39.521599999999999</v>
      </c>
      <c r="C229" s="6">
        <v>3.5305</v>
      </c>
      <c r="D229" s="6">
        <v>91.21</v>
      </c>
      <c r="E229" s="6">
        <v>3.5415999999999999</v>
      </c>
      <c r="F229" s="6">
        <v>6.7363</v>
      </c>
      <c r="G229" s="6">
        <v>32.685200000000002</v>
      </c>
      <c r="H229" s="6">
        <v>-22.4742</v>
      </c>
      <c r="I229" s="6">
        <v>30.9</v>
      </c>
      <c r="J229" s="6">
        <v>3.9192999999999998</v>
      </c>
      <c r="K229" s="6">
        <v>9.6178000000000008</v>
      </c>
      <c r="L229" s="6">
        <v>32.761099999999999</v>
      </c>
      <c r="M229" s="6">
        <v>-6.0925000000000002</v>
      </c>
      <c r="N229" s="6">
        <v>35.6</v>
      </c>
      <c r="O229" s="6">
        <v>4.6936</v>
      </c>
      <c r="P229" s="6">
        <v>4.4584999999999999</v>
      </c>
      <c r="Q229" s="6">
        <v>26.944900000000001</v>
      </c>
      <c r="R229" s="6">
        <v>-18.8598</v>
      </c>
      <c r="S229" s="6">
        <v>49.87</v>
      </c>
      <c r="T229" s="6">
        <v>3.7938000000000001</v>
      </c>
      <c r="U229" s="6">
        <v>6.5529999999999999</v>
      </c>
      <c r="V229" s="6">
        <v>29.0167</v>
      </c>
      <c r="W229" s="6">
        <v>-15.972300000000001</v>
      </c>
      <c r="X229" s="6">
        <v>34.53</v>
      </c>
      <c r="Y229" s="6">
        <v>2.6684999999999999</v>
      </c>
      <c r="Z229" s="6">
        <v>8.0633999999999997</v>
      </c>
      <c r="AA229" s="6">
        <v>31.627400000000002</v>
      </c>
      <c r="AB229" s="6">
        <v>-5.2527999999999997</v>
      </c>
      <c r="AC229" s="6">
        <v>39.56</v>
      </c>
      <c r="AD229" s="6">
        <v>3.2991999999999999</v>
      </c>
      <c r="AE229" s="6">
        <v>5.7624000000000004</v>
      </c>
    </row>
    <row r="230" spans="1:31">
      <c r="A230" s="7">
        <v>45546</v>
      </c>
      <c r="B230" s="6">
        <v>42.8277</v>
      </c>
      <c r="C230" s="6">
        <v>3.1871999999999998</v>
      </c>
      <c r="D230" s="6">
        <v>89.68</v>
      </c>
      <c r="E230" s="6">
        <v>3.6017000000000001</v>
      </c>
      <c r="F230" s="6">
        <v>6.8467000000000002</v>
      </c>
      <c r="G230" s="6">
        <v>36.0289</v>
      </c>
      <c r="H230" s="6">
        <v>-23.3233</v>
      </c>
      <c r="I230" s="6">
        <v>30.35</v>
      </c>
      <c r="J230" s="6">
        <v>3.9704999999999999</v>
      </c>
      <c r="K230" s="6">
        <v>9.7540999999999993</v>
      </c>
      <c r="L230" s="6">
        <v>35.286200000000001</v>
      </c>
      <c r="M230" s="6">
        <v>-6.5137999999999998</v>
      </c>
      <c r="N230" s="6">
        <v>33.96</v>
      </c>
      <c r="O230" s="6">
        <v>4.7354000000000003</v>
      </c>
      <c r="P230" s="6">
        <v>4.5096999999999996</v>
      </c>
      <c r="Q230" s="6">
        <v>28.507000000000001</v>
      </c>
      <c r="R230" s="6">
        <v>-20.018899999999999</v>
      </c>
      <c r="S230" s="6">
        <v>49.21</v>
      </c>
      <c r="T230" s="6">
        <v>3.8094999999999999</v>
      </c>
      <c r="U230" s="6">
        <v>6.5903</v>
      </c>
      <c r="V230" s="6">
        <v>29.708500000000001</v>
      </c>
      <c r="W230" s="6">
        <v>-16.946400000000001</v>
      </c>
      <c r="X230" s="6">
        <v>33.97</v>
      </c>
      <c r="Y230" s="6">
        <v>2.6724000000000001</v>
      </c>
      <c r="Z230" s="6">
        <v>8.08</v>
      </c>
      <c r="AA230" s="6">
        <v>32.801600000000001</v>
      </c>
      <c r="AB230" s="6">
        <v>-6.8308999999999997</v>
      </c>
      <c r="AC230" s="6">
        <v>38.86</v>
      </c>
      <c r="AD230" s="6">
        <v>3.3142</v>
      </c>
      <c r="AE230" s="6">
        <v>5.7949999999999999</v>
      </c>
    </row>
    <row r="231" spans="1:31">
      <c r="A231" s="7">
        <v>45547</v>
      </c>
      <c r="B231" s="6">
        <v>47.993000000000002</v>
      </c>
      <c r="C231" s="6">
        <v>2.7492000000000001</v>
      </c>
      <c r="D231" s="6">
        <v>91.15</v>
      </c>
      <c r="E231" s="6">
        <v>3.7033</v>
      </c>
      <c r="F231" s="6">
        <v>7.0330000000000004</v>
      </c>
      <c r="G231" s="6">
        <v>35.282699999999998</v>
      </c>
      <c r="H231" s="6">
        <v>-23.735499999999998</v>
      </c>
      <c r="I231" s="6">
        <v>30.78</v>
      </c>
      <c r="J231" s="6">
        <v>3.9502000000000002</v>
      </c>
      <c r="K231" s="6">
        <v>9.7002000000000006</v>
      </c>
      <c r="L231" s="6">
        <v>37.1755</v>
      </c>
      <c r="M231" s="6">
        <v>-7.0186000000000002</v>
      </c>
      <c r="N231" s="6">
        <v>34.35</v>
      </c>
      <c r="O231" s="6">
        <v>4.7664</v>
      </c>
      <c r="P231" s="6">
        <v>4.5477999999999996</v>
      </c>
      <c r="Q231" s="6">
        <v>29.492799999999999</v>
      </c>
      <c r="R231" s="6">
        <v>-21.079699999999999</v>
      </c>
      <c r="S231" s="6">
        <v>49.49</v>
      </c>
      <c r="T231" s="6">
        <v>3.819</v>
      </c>
      <c r="U231" s="6">
        <v>6.6128999999999998</v>
      </c>
      <c r="V231" s="6">
        <v>29.140499999999999</v>
      </c>
      <c r="W231" s="6">
        <v>-17.7576</v>
      </c>
      <c r="X231" s="6">
        <v>34.04</v>
      </c>
      <c r="Y231" s="6">
        <v>2.6650999999999998</v>
      </c>
      <c r="Z231" s="6">
        <v>8.0492000000000008</v>
      </c>
      <c r="AA231" s="6">
        <v>31.994700000000002</v>
      </c>
      <c r="AB231" s="6">
        <v>-8.5792999999999999</v>
      </c>
      <c r="AC231" s="6">
        <v>39.08</v>
      </c>
      <c r="AD231" s="6">
        <v>3.2936999999999999</v>
      </c>
      <c r="AE231" s="6">
        <v>5.7504999999999997</v>
      </c>
    </row>
    <row r="232" spans="1:31">
      <c r="A232" s="7">
        <v>45548</v>
      </c>
      <c r="B232" s="6">
        <v>53.107500000000002</v>
      </c>
      <c r="C232" s="6">
        <v>2.7688000000000001</v>
      </c>
      <c r="D232" s="6">
        <v>93.63</v>
      </c>
      <c r="E232" s="6">
        <v>3.8170999999999999</v>
      </c>
      <c r="F232" s="6">
        <v>7.2417999999999996</v>
      </c>
      <c r="G232" s="6">
        <v>32.083599999999997</v>
      </c>
      <c r="H232" s="6">
        <v>-24.321899999999999</v>
      </c>
      <c r="I232" s="6">
        <v>30.61</v>
      </c>
      <c r="J232" s="6">
        <v>3.8597999999999999</v>
      </c>
      <c r="K232" s="6">
        <v>9.4594000000000005</v>
      </c>
      <c r="L232" s="6">
        <v>36.502699999999997</v>
      </c>
      <c r="M232" s="6">
        <v>-7.4396000000000004</v>
      </c>
      <c r="N232" s="6">
        <v>34.64</v>
      </c>
      <c r="O232" s="6">
        <v>4.7481999999999998</v>
      </c>
      <c r="P232" s="6">
        <v>4.5255000000000001</v>
      </c>
      <c r="Q232" s="6">
        <v>30.584099999999999</v>
      </c>
      <c r="R232" s="6">
        <v>-21.592199999999998</v>
      </c>
      <c r="S232" s="6">
        <v>49.66</v>
      </c>
      <c r="T232" s="6">
        <v>3.8290000000000002</v>
      </c>
      <c r="U232" s="6">
        <v>6.6368999999999998</v>
      </c>
      <c r="V232" s="6">
        <v>31.943200000000001</v>
      </c>
      <c r="W232" s="6">
        <v>-18.1539</v>
      </c>
      <c r="X232" s="6">
        <v>33.909999999999997</v>
      </c>
      <c r="Y232" s="6">
        <v>2.6798000000000002</v>
      </c>
      <c r="Z232" s="6">
        <v>8.1109000000000009</v>
      </c>
      <c r="AA232" s="6">
        <v>34.2027</v>
      </c>
      <c r="AB232" s="6">
        <v>-9.2906999999999993</v>
      </c>
      <c r="AC232" s="6">
        <v>38.78</v>
      </c>
      <c r="AD232" s="6">
        <v>3.3197000000000001</v>
      </c>
      <c r="AE232" s="6">
        <v>5.8068999999999997</v>
      </c>
    </row>
    <row r="233" spans="1:31">
      <c r="A233" s="7">
        <v>45551</v>
      </c>
      <c r="B233" s="6">
        <v>54.206499999999998</v>
      </c>
      <c r="C233" s="6">
        <v>3.1042999999999998</v>
      </c>
      <c r="D233" s="6">
        <v>96.41</v>
      </c>
      <c r="E233" s="6">
        <v>3.8429000000000002</v>
      </c>
      <c r="F233" s="6">
        <v>7.2892000000000001</v>
      </c>
      <c r="G233" s="6">
        <v>40.088900000000002</v>
      </c>
      <c r="H233" s="6">
        <v>-25.325099999999999</v>
      </c>
      <c r="I233" s="6">
        <v>29.85</v>
      </c>
      <c r="J233" s="6">
        <v>3.9836</v>
      </c>
      <c r="K233" s="6">
        <v>9.7888999999999999</v>
      </c>
      <c r="L233" s="6">
        <v>40.8431</v>
      </c>
      <c r="M233" s="6">
        <v>-8.109</v>
      </c>
      <c r="N233" s="6">
        <v>34.47</v>
      </c>
      <c r="O233" s="6">
        <v>4.8167</v>
      </c>
      <c r="P233" s="6">
        <v>4.6094999999999997</v>
      </c>
      <c r="Q233" s="6">
        <v>34.006599999999999</v>
      </c>
      <c r="R233" s="6">
        <v>-22.648</v>
      </c>
      <c r="S233" s="6">
        <v>49.84</v>
      </c>
      <c r="T233" s="6">
        <v>3.8603000000000001</v>
      </c>
      <c r="U233" s="6">
        <v>6.7115</v>
      </c>
      <c r="V233" s="6">
        <v>33.787399999999998</v>
      </c>
      <c r="W233" s="6">
        <v>-19.299299999999999</v>
      </c>
      <c r="X233" s="6">
        <v>34.17</v>
      </c>
      <c r="Y233" s="6">
        <v>2.6892999999999998</v>
      </c>
      <c r="Z233" s="6">
        <v>8.1511999999999993</v>
      </c>
      <c r="AA233" s="6">
        <v>37.969700000000003</v>
      </c>
      <c r="AB233" s="6">
        <v>-10.929600000000001</v>
      </c>
      <c r="AC233" s="6">
        <v>39.159999999999997</v>
      </c>
      <c r="AD233" s="6">
        <v>3.3647</v>
      </c>
      <c r="AE233" s="6">
        <v>5.9047999999999998</v>
      </c>
    </row>
    <row r="234" spans="1:31">
      <c r="A234" s="7">
        <v>45552</v>
      </c>
      <c r="B234" s="6">
        <v>51.503399999999999</v>
      </c>
      <c r="C234" s="6">
        <v>2.8119999999999998</v>
      </c>
      <c r="D234" s="6">
        <v>97.04</v>
      </c>
      <c r="E234" s="6">
        <v>3.7892999999999999</v>
      </c>
      <c r="F234" s="6">
        <v>7.1908000000000003</v>
      </c>
      <c r="G234" s="6">
        <v>46.837200000000003</v>
      </c>
      <c r="H234" s="6">
        <v>-25.415400000000002</v>
      </c>
      <c r="I234" s="6">
        <v>30.89</v>
      </c>
      <c r="J234" s="6">
        <v>4.1073000000000004</v>
      </c>
      <c r="K234" s="6">
        <v>10.118499999999999</v>
      </c>
      <c r="L234" s="6">
        <v>44.121000000000002</v>
      </c>
      <c r="M234" s="6">
        <v>-8.5617999999999999</v>
      </c>
      <c r="N234" s="6">
        <v>35.11</v>
      </c>
      <c r="O234" s="6">
        <v>4.8712</v>
      </c>
      <c r="P234" s="6">
        <v>4.6764999999999999</v>
      </c>
      <c r="Q234" s="6">
        <v>42.510100000000001</v>
      </c>
      <c r="R234" s="6">
        <v>-23.1722</v>
      </c>
      <c r="S234" s="6">
        <v>50.4</v>
      </c>
      <c r="T234" s="6">
        <v>3.9474</v>
      </c>
      <c r="U234" s="6">
        <v>6.9192</v>
      </c>
      <c r="V234" s="6">
        <v>43.652999999999999</v>
      </c>
      <c r="W234" s="6">
        <v>-19.775200000000002</v>
      </c>
      <c r="X234" s="6">
        <v>34.340000000000003</v>
      </c>
      <c r="Y234" s="6">
        <v>2.7467999999999999</v>
      </c>
      <c r="Z234" s="6">
        <v>8.3933999999999997</v>
      </c>
      <c r="AA234" s="6">
        <v>41.674799999999998</v>
      </c>
      <c r="AB234" s="6">
        <v>-11.911</v>
      </c>
      <c r="AC234" s="6">
        <v>39.82</v>
      </c>
      <c r="AD234" s="6">
        <v>3.411</v>
      </c>
      <c r="AE234" s="6">
        <v>6.0056000000000003</v>
      </c>
    </row>
    <row r="235" spans="1:31">
      <c r="A235" s="7">
        <v>45553</v>
      </c>
      <c r="B235" s="6">
        <v>48.707900000000002</v>
      </c>
      <c r="C235" s="6">
        <v>2.6352000000000002</v>
      </c>
      <c r="D235" s="6">
        <v>95.73</v>
      </c>
      <c r="E235" s="6">
        <v>3.7320000000000002</v>
      </c>
      <c r="F235" s="6">
        <v>7.0856000000000003</v>
      </c>
      <c r="G235" s="6">
        <v>43.821599999999997</v>
      </c>
      <c r="H235" s="6">
        <v>-25.810400000000001</v>
      </c>
      <c r="I235" s="6">
        <v>31.93</v>
      </c>
      <c r="J235" s="6">
        <v>4.0370999999999997</v>
      </c>
      <c r="K235" s="6">
        <v>9.9314999999999998</v>
      </c>
      <c r="L235" s="6">
        <v>42.148299999999999</v>
      </c>
      <c r="M235" s="6">
        <v>-8.9758999999999993</v>
      </c>
      <c r="N235" s="6">
        <v>35.619999999999997</v>
      </c>
      <c r="O235" s="6">
        <v>4.8284000000000002</v>
      </c>
      <c r="P235" s="6">
        <v>4.6238999999999999</v>
      </c>
      <c r="Q235" s="6">
        <v>41.549199999999999</v>
      </c>
      <c r="R235" s="6">
        <v>-23.7685</v>
      </c>
      <c r="S235" s="6">
        <v>51.96</v>
      </c>
      <c r="T235" s="6">
        <v>3.9329000000000001</v>
      </c>
      <c r="U235" s="6">
        <v>6.8845999999999998</v>
      </c>
      <c r="V235" s="6">
        <v>43.244799999999998</v>
      </c>
      <c r="W235" s="6">
        <v>-20.3018</v>
      </c>
      <c r="X235" s="6">
        <v>35.36</v>
      </c>
      <c r="Y235" s="6">
        <v>2.7433999999999998</v>
      </c>
      <c r="Z235" s="6">
        <v>8.3790999999999993</v>
      </c>
      <c r="AA235" s="6">
        <v>44.056199999999997</v>
      </c>
      <c r="AB235" s="6">
        <v>-12.9802</v>
      </c>
      <c r="AC235" s="6">
        <v>40.5</v>
      </c>
      <c r="AD235" s="6">
        <v>3.4417</v>
      </c>
      <c r="AE235" s="6">
        <v>6.0723000000000003</v>
      </c>
    </row>
    <row r="236" spans="1:31">
      <c r="A236" s="7">
        <v>45554</v>
      </c>
      <c r="B236" s="6">
        <v>55.034700000000001</v>
      </c>
      <c r="C236" s="6">
        <v>2.2856999999999998</v>
      </c>
      <c r="D236" s="6">
        <v>94.33</v>
      </c>
      <c r="E236" s="6">
        <v>3.87</v>
      </c>
      <c r="F236" s="6">
        <v>7.3387000000000002</v>
      </c>
      <c r="G236" s="6">
        <v>49.1952</v>
      </c>
      <c r="H236" s="6">
        <v>-26.264700000000001</v>
      </c>
      <c r="I236" s="6">
        <v>31.34</v>
      </c>
      <c r="J236" s="6">
        <v>4.1441999999999997</v>
      </c>
      <c r="K236" s="6">
        <v>10.216699999999999</v>
      </c>
      <c r="L236" s="6">
        <v>43.308399999999999</v>
      </c>
      <c r="M236" s="6">
        <v>-9.4376999999999995</v>
      </c>
      <c r="N236" s="6">
        <v>35.22</v>
      </c>
      <c r="O236" s="6">
        <v>4.8465999999999996</v>
      </c>
      <c r="P236" s="6">
        <v>4.6463000000000001</v>
      </c>
      <c r="Q236" s="6">
        <v>44.1631</v>
      </c>
      <c r="R236" s="6">
        <v>-24.619199999999999</v>
      </c>
      <c r="S236" s="6">
        <v>51.7</v>
      </c>
      <c r="T236" s="6">
        <v>3.9609000000000001</v>
      </c>
      <c r="U236" s="6">
        <v>6.9511000000000003</v>
      </c>
      <c r="V236" s="6">
        <v>49.363700000000001</v>
      </c>
      <c r="W236" s="6">
        <v>-21.021000000000001</v>
      </c>
      <c r="X236" s="6">
        <v>35.299999999999997</v>
      </c>
      <c r="Y236" s="6">
        <v>2.7839</v>
      </c>
      <c r="Z236" s="6">
        <v>8.5500000000000007</v>
      </c>
      <c r="AA236" s="6">
        <v>46.860199999999999</v>
      </c>
      <c r="AB236" s="6">
        <v>-14.26</v>
      </c>
      <c r="AC236" s="6">
        <v>40.950000000000003</v>
      </c>
      <c r="AD236" s="6">
        <v>3.4784999999999999</v>
      </c>
      <c r="AE236" s="6">
        <v>6.1524000000000001</v>
      </c>
    </row>
    <row r="237" spans="1:31">
      <c r="A237" s="7">
        <v>45555</v>
      </c>
      <c r="B237" s="6">
        <v>54.243600000000001</v>
      </c>
      <c r="C237" s="6">
        <v>2.3058000000000001</v>
      </c>
      <c r="D237" s="6">
        <v>97.7</v>
      </c>
      <c r="E237" s="6">
        <v>3.8548</v>
      </c>
      <c r="F237" s="6">
        <v>7.3109000000000002</v>
      </c>
      <c r="G237" s="6">
        <v>51.312800000000003</v>
      </c>
      <c r="H237" s="6">
        <v>-26.338000000000001</v>
      </c>
      <c r="I237" s="6">
        <v>32.24</v>
      </c>
      <c r="J237" s="6">
        <v>4.1894</v>
      </c>
      <c r="K237" s="6">
        <v>10.337199999999999</v>
      </c>
      <c r="L237" s="6">
        <v>39.313200000000002</v>
      </c>
      <c r="M237" s="6">
        <v>-9.7972999999999999</v>
      </c>
      <c r="N237" s="6">
        <v>35.39</v>
      </c>
      <c r="O237" s="6">
        <v>4.7610000000000001</v>
      </c>
      <c r="P237" s="6">
        <v>4.5411999999999999</v>
      </c>
      <c r="Q237" s="6">
        <v>44.1631</v>
      </c>
      <c r="R237" s="6">
        <v>-24.920300000000001</v>
      </c>
      <c r="S237" s="6">
        <v>52.2</v>
      </c>
      <c r="T237" s="6">
        <v>3.9609000000000001</v>
      </c>
      <c r="U237" s="6">
        <v>6.9511000000000003</v>
      </c>
      <c r="V237" s="6">
        <v>46.372500000000002</v>
      </c>
      <c r="W237" s="6">
        <v>-21.206199999999999</v>
      </c>
      <c r="X237" s="6">
        <v>36.020000000000003</v>
      </c>
      <c r="Y237" s="6">
        <v>2.7614000000000001</v>
      </c>
      <c r="Z237" s="6">
        <v>8.4550999999999998</v>
      </c>
      <c r="AA237" s="6">
        <v>47.071800000000003</v>
      </c>
      <c r="AB237" s="6">
        <v>-14.5922</v>
      </c>
      <c r="AC237" s="6">
        <v>41.49</v>
      </c>
      <c r="AD237" s="6">
        <v>3.4813000000000001</v>
      </c>
      <c r="AE237" s="6">
        <v>6.1582999999999997</v>
      </c>
    </row>
    <row r="238" spans="1:31">
      <c r="A238" s="7">
        <v>45558</v>
      </c>
      <c r="B238" s="6">
        <v>52.872100000000003</v>
      </c>
      <c r="C238" s="6">
        <v>2.9801000000000002</v>
      </c>
      <c r="D238" s="6">
        <v>97.33</v>
      </c>
      <c r="E238" s="6">
        <v>3.8294000000000001</v>
      </c>
      <c r="F238" s="6">
        <v>7.2644000000000002</v>
      </c>
      <c r="G238" s="6">
        <v>53.351599999999998</v>
      </c>
      <c r="H238" s="6">
        <v>-26.868400000000001</v>
      </c>
      <c r="I238" s="6">
        <v>32.619999999999997</v>
      </c>
      <c r="J238" s="6">
        <v>4.2333999999999996</v>
      </c>
      <c r="K238" s="6">
        <v>10.4544</v>
      </c>
      <c r="L238" s="6">
        <v>38.360500000000002</v>
      </c>
      <c r="M238" s="6">
        <v>-10.382999999999999</v>
      </c>
      <c r="N238" s="6">
        <v>34.590000000000003</v>
      </c>
      <c r="O238" s="6">
        <v>4.7396000000000003</v>
      </c>
      <c r="P238" s="6">
        <v>4.5149999999999997</v>
      </c>
      <c r="Q238" s="6">
        <v>46.011299999999999</v>
      </c>
      <c r="R238" s="6">
        <v>-25.570399999999999</v>
      </c>
      <c r="S238" s="6">
        <v>52.2</v>
      </c>
      <c r="T238" s="6">
        <v>3.9792999999999998</v>
      </c>
      <c r="U238" s="6">
        <v>6.9950999999999999</v>
      </c>
      <c r="V238" s="6">
        <v>48.067</v>
      </c>
      <c r="W238" s="6">
        <v>-22.2315</v>
      </c>
      <c r="X238" s="6">
        <v>35.619999999999997</v>
      </c>
      <c r="Y238" s="6">
        <v>2.7726999999999999</v>
      </c>
      <c r="Z238" s="6">
        <v>8.5024999999999995</v>
      </c>
      <c r="AA238" s="6">
        <v>50.120100000000001</v>
      </c>
      <c r="AB238" s="6">
        <v>-15.9574</v>
      </c>
      <c r="AC238" s="6">
        <v>41.53</v>
      </c>
      <c r="AD238" s="6">
        <v>3.5200999999999998</v>
      </c>
      <c r="AE238" s="6">
        <v>6.2427999999999999</v>
      </c>
    </row>
    <row r="239" spans="1:31">
      <c r="A239" s="7">
        <v>45559</v>
      </c>
      <c r="B239" s="6">
        <v>62.241500000000002</v>
      </c>
      <c r="C239" s="6">
        <v>3.3159999999999998</v>
      </c>
      <c r="D239" s="6">
        <v>96.71</v>
      </c>
      <c r="E239" s="6">
        <v>4.0608000000000004</v>
      </c>
      <c r="F239" s="6">
        <v>7.6887999999999996</v>
      </c>
      <c r="G239" s="6">
        <v>52.519399999999997</v>
      </c>
      <c r="H239" s="6">
        <v>-27.003900000000002</v>
      </c>
      <c r="I239" s="6">
        <v>32.99</v>
      </c>
      <c r="J239" s="6">
        <v>4.218</v>
      </c>
      <c r="K239" s="6">
        <v>10.4132</v>
      </c>
      <c r="L239" s="6">
        <v>42.135899999999999</v>
      </c>
      <c r="M239" s="6">
        <v>-10.7988</v>
      </c>
      <c r="N239" s="6">
        <v>34.39</v>
      </c>
      <c r="O239" s="6">
        <v>4.7930999999999999</v>
      </c>
      <c r="P239" s="6">
        <v>4.5805999999999996</v>
      </c>
      <c r="Q239" s="6">
        <v>43.298699999999997</v>
      </c>
      <c r="R239" s="6">
        <v>-25.830100000000002</v>
      </c>
      <c r="S239" s="6">
        <v>52.53</v>
      </c>
      <c r="T239" s="6">
        <v>3.9468999999999999</v>
      </c>
      <c r="U239" s="6">
        <v>6.9179000000000004</v>
      </c>
      <c r="V239" s="6">
        <v>46.6387</v>
      </c>
      <c r="W239" s="6">
        <v>-22.671099999999999</v>
      </c>
      <c r="X239" s="6">
        <v>35.82</v>
      </c>
      <c r="Y239" s="6">
        <v>2.7625000000000002</v>
      </c>
      <c r="Z239" s="6">
        <v>8.4597999999999995</v>
      </c>
      <c r="AA239" s="6">
        <v>52.200600000000001</v>
      </c>
      <c r="AB239" s="6">
        <v>-16.456399999999999</v>
      </c>
      <c r="AC239" s="6">
        <v>42.1</v>
      </c>
      <c r="AD239" s="6">
        <v>3.5474000000000001</v>
      </c>
      <c r="AE239" s="6">
        <v>6.3022</v>
      </c>
    </row>
    <row r="240" spans="1:31">
      <c r="A240" s="7">
        <v>45560</v>
      </c>
      <c r="B240" s="6">
        <v>58.851700000000001</v>
      </c>
      <c r="C240" s="6">
        <v>4.0785999999999998</v>
      </c>
      <c r="D240" s="6">
        <v>102.36</v>
      </c>
      <c r="E240" s="6">
        <v>3.9984999999999999</v>
      </c>
      <c r="F240" s="6">
        <v>7.5746000000000002</v>
      </c>
      <c r="G240" s="6">
        <v>43.0152</v>
      </c>
      <c r="H240" s="6">
        <v>-27.767299999999999</v>
      </c>
      <c r="I240" s="6">
        <v>32.86</v>
      </c>
      <c r="J240" s="6">
        <v>4.0145</v>
      </c>
      <c r="K240" s="6">
        <v>9.8712999999999997</v>
      </c>
      <c r="L240" s="6">
        <v>33.9056</v>
      </c>
      <c r="M240" s="6">
        <v>-12.0862</v>
      </c>
      <c r="N240" s="6">
        <v>34.89</v>
      </c>
      <c r="O240" s="6">
        <v>4.5963000000000003</v>
      </c>
      <c r="P240" s="6">
        <v>4.3391000000000002</v>
      </c>
      <c r="Q240" s="6">
        <v>37.580599999999997</v>
      </c>
      <c r="R240" s="6">
        <v>-26.669899999999998</v>
      </c>
      <c r="S240" s="6">
        <v>51.95</v>
      </c>
      <c r="T240" s="6">
        <v>3.8692000000000002</v>
      </c>
      <c r="U240" s="6">
        <v>6.7328000000000001</v>
      </c>
      <c r="V240" s="6">
        <v>38.270200000000003</v>
      </c>
      <c r="W240" s="6">
        <v>-24.062899999999999</v>
      </c>
      <c r="X240" s="6">
        <v>35.64</v>
      </c>
      <c r="Y240" s="6">
        <v>2.6932999999999998</v>
      </c>
      <c r="Z240" s="6">
        <v>8.1678999999999995</v>
      </c>
      <c r="AA240" s="6">
        <v>44.934399999999997</v>
      </c>
      <c r="AB240" s="6">
        <v>-17.932099999999998</v>
      </c>
      <c r="AC240" s="6">
        <v>42.5</v>
      </c>
      <c r="AD240" s="6">
        <v>3.4491999999999998</v>
      </c>
      <c r="AE240" s="6">
        <v>6.0885999999999996</v>
      </c>
    </row>
    <row r="241" spans="1:31">
      <c r="A241" s="7">
        <v>45561</v>
      </c>
      <c r="B241" s="6">
        <v>63.487000000000002</v>
      </c>
      <c r="C241" s="6">
        <v>4.3833000000000002</v>
      </c>
      <c r="D241" s="6">
        <v>100.84</v>
      </c>
      <c r="E241" s="6">
        <v>4.1333000000000002</v>
      </c>
      <c r="F241" s="6">
        <v>7.8216999999999999</v>
      </c>
      <c r="G241" s="6">
        <v>36.735199999999999</v>
      </c>
      <c r="H241" s="6">
        <v>-28.2425</v>
      </c>
      <c r="I241" s="6">
        <v>31.15</v>
      </c>
      <c r="J241" s="6">
        <v>3.8359999999999999</v>
      </c>
      <c r="K241" s="6">
        <v>9.3960000000000008</v>
      </c>
      <c r="L241" s="6">
        <v>40.257399999999997</v>
      </c>
      <c r="M241" s="6">
        <v>-12.7415</v>
      </c>
      <c r="N241" s="6">
        <v>33.049999999999997</v>
      </c>
      <c r="O241" s="6">
        <v>4.6958000000000002</v>
      </c>
      <c r="P241" s="6">
        <v>4.4611999999999998</v>
      </c>
      <c r="Q241" s="6">
        <v>28.398700000000002</v>
      </c>
      <c r="R241" s="6">
        <v>-27.3855</v>
      </c>
      <c r="S241" s="6">
        <v>50.56</v>
      </c>
      <c r="T241" s="6">
        <v>3.6926999999999999</v>
      </c>
      <c r="U241" s="6">
        <v>6.3120000000000003</v>
      </c>
      <c r="V241" s="6">
        <v>30.5063</v>
      </c>
      <c r="W241" s="6">
        <v>-24.650300000000001</v>
      </c>
      <c r="X241" s="6">
        <v>34.409999999999997</v>
      </c>
      <c r="Y241" s="6">
        <v>2.6021000000000001</v>
      </c>
      <c r="Z241" s="6">
        <v>7.7832999999999997</v>
      </c>
      <c r="AA241" s="6">
        <v>34.2682</v>
      </c>
      <c r="AB241" s="6">
        <v>-18.760300000000001</v>
      </c>
      <c r="AC241" s="6">
        <v>41.06</v>
      </c>
      <c r="AD241" s="6">
        <v>3.2452999999999999</v>
      </c>
      <c r="AE241" s="6">
        <v>5.6452999999999998</v>
      </c>
    </row>
    <row r="242" spans="1:31">
      <c r="A242" s="7">
        <v>45562</v>
      </c>
      <c r="B242" s="6">
        <v>63.754300000000001</v>
      </c>
      <c r="C242" s="6">
        <v>4.5225999999999997</v>
      </c>
      <c r="D242" s="6">
        <v>104.13</v>
      </c>
      <c r="E242" s="6">
        <v>4.1414999999999997</v>
      </c>
      <c r="F242" s="6">
        <v>7.8368000000000002</v>
      </c>
      <c r="G242" s="6">
        <v>38.973999999999997</v>
      </c>
      <c r="H242" s="6">
        <v>-28.6144</v>
      </c>
      <c r="I242" s="6">
        <v>29.65</v>
      </c>
      <c r="J242" s="6">
        <v>3.8776999999999999</v>
      </c>
      <c r="K242" s="6">
        <v>9.5068999999999999</v>
      </c>
      <c r="L242" s="6">
        <v>40.212699999999998</v>
      </c>
      <c r="M242" s="6">
        <v>-13.2607</v>
      </c>
      <c r="N242" s="6">
        <v>33.979999999999997</v>
      </c>
      <c r="O242" s="6">
        <v>4.6947000000000001</v>
      </c>
      <c r="P242" s="6">
        <v>4.4598000000000004</v>
      </c>
      <c r="Q242" s="6">
        <v>38.444600000000001</v>
      </c>
      <c r="R242" s="6">
        <v>-28.002400000000002</v>
      </c>
      <c r="S242" s="6">
        <v>47.4</v>
      </c>
      <c r="T242" s="6">
        <v>3.8022</v>
      </c>
      <c r="U242" s="6">
        <v>6.5730000000000004</v>
      </c>
      <c r="V242" s="6">
        <v>38.3249</v>
      </c>
      <c r="W242" s="6">
        <v>-25.105899999999998</v>
      </c>
      <c r="X242" s="6">
        <v>32.79</v>
      </c>
      <c r="Y242" s="6">
        <v>2.6549999999999998</v>
      </c>
      <c r="Z242" s="6">
        <v>8.0063999999999993</v>
      </c>
      <c r="AA242" s="6">
        <v>42.780299999999997</v>
      </c>
      <c r="AB242" s="6">
        <v>-19.442499999999999</v>
      </c>
      <c r="AC242" s="6">
        <v>38.07</v>
      </c>
      <c r="AD242" s="6">
        <v>3.3639999999999999</v>
      </c>
      <c r="AE242" s="6">
        <v>5.9032999999999998</v>
      </c>
    </row>
    <row r="243" spans="1:31">
      <c r="A243" s="7">
        <v>45565</v>
      </c>
      <c r="B243" s="6">
        <v>64.205799999999996</v>
      </c>
      <c r="C243" s="6">
        <v>4.8239000000000001</v>
      </c>
      <c r="D243" s="6">
        <v>104.33</v>
      </c>
      <c r="E243" s="6">
        <v>4.1546000000000003</v>
      </c>
      <c r="F243" s="6">
        <v>7.8608000000000002</v>
      </c>
      <c r="G243" s="6">
        <v>41.642800000000001</v>
      </c>
      <c r="H243" s="6">
        <v>-29.6784</v>
      </c>
      <c r="I243" s="6">
        <v>30</v>
      </c>
      <c r="J243" s="6">
        <v>3.9276</v>
      </c>
      <c r="K243" s="6">
        <v>9.64</v>
      </c>
      <c r="L243" s="6">
        <v>43.268799999999999</v>
      </c>
      <c r="M243" s="6">
        <v>-15.321300000000001</v>
      </c>
      <c r="N243" s="6">
        <v>33.97</v>
      </c>
      <c r="O243" s="6">
        <v>5.5548999999999999</v>
      </c>
      <c r="P243" s="6">
        <v>5.6714000000000002</v>
      </c>
      <c r="Q243" s="6">
        <v>38.728000000000002</v>
      </c>
      <c r="R243" s="6">
        <v>-29.3291</v>
      </c>
      <c r="S243" s="6">
        <v>49.36</v>
      </c>
      <c r="T243" s="6">
        <v>4.3914999999999997</v>
      </c>
      <c r="U243" s="6">
        <v>6.6654999999999998</v>
      </c>
      <c r="V243" s="6">
        <v>38.404299999999999</v>
      </c>
      <c r="W243" s="6">
        <v>-26.873100000000001</v>
      </c>
      <c r="X243" s="6">
        <v>33.729999999999997</v>
      </c>
      <c r="Y243" s="6">
        <v>2.6555</v>
      </c>
      <c r="Z243" s="6">
        <v>8.0088000000000008</v>
      </c>
      <c r="AA243" s="6">
        <v>43.504800000000003</v>
      </c>
      <c r="AB243" s="6">
        <v>-21.5916</v>
      </c>
      <c r="AC243" s="6">
        <v>39.81</v>
      </c>
      <c r="AD243" s="6">
        <v>3.3639999999999999</v>
      </c>
      <c r="AE243" s="6">
        <v>5.9634999999999998</v>
      </c>
    </row>
    <row r="244" spans="1:31">
      <c r="A244" s="7">
        <v>45566</v>
      </c>
      <c r="B244" s="6">
        <v>60.028300000000002</v>
      </c>
      <c r="C244" s="6">
        <v>5.7264999999999997</v>
      </c>
      <c r="D244" s="6">
        <v>104.65</v>
      </c>
      <c r="E244" s="6">
        <v>4.0865999999999998</v>
      </c>
      <c r="F244" s="6">
        <v>7.7361000000000004</v>
      </c>
      <c r="G244" s="6">
        <v>48.3598</v>
      </c>
      <c r="H244" s="6">
        <v>-30.039899999999999</v>
      </c>
      <c r="I244" s="6">
        <v>30.42</v>
      </c>
      <c r="J244" s="6">
        <v>4.0656999999999996</v>
      </c>
      <c r="K244" s="6">
        <v>10.0076</v>
      </c>
      <c r="L244" s="6">
        <v>52.015099999999997</v>
      </c>
      <c r="M244" s="6">
        <v>-15.614800000000001</v>
      </c>
      <c r="N244" s="6">
        <v>34.42</v>
      </c>
      <c r="O244" s="6">
        <v>5.7431999999999999</v>
      </c>
      <c r="P244" s="6">
        <v>5.9169</v>
      </c>
      <c r="Q244" s="6">
        <v>43.7057</v>
      </c>
      <c r="R244" s="6">
        <v>-29.678100000000001</v>
      </c>
      <c r="S244" s="6">
        <v>49.42</v>
      </c>
      <c r="T244" s="6">
        <v>4.4493999999999998</v>
      </c>
      <c r="U244" s="6">
        <v>6.8098000000000001</v>
      </c>
      <c r="V244" s="6">
        <v>44.345300000000002</v>
      </c>
      <c r="W244" s="6">
        <v>-27.6402</v>
      </c>
      <c r="X244" s="6">
        <v>33.74</v>
      </c>
      <c r="Y244" s="6">
        <v>2.6989000000000001</v>
      </c>
      <c r="Z244" s="6">
        <v>8.1915999999999993</v>
      </c>
      <c r="AA244" s="6">
        <v>49.372599999999998</v>
      </c>
      <c r="AB244" s="6">
        <v>-22.1858</v>
      </c>
      <c r="AC244" s="6">
        <v>39.97</v>
      </c>
      <c r="AD244" s="6">
        <v>3.3639999999999999</v>
      </c>
      <c r="AE244" s="6">
        <v>6.1664000000000003</v>
      </c>
    </row>
    <row r="245" spans="1:31">
      <c r="A245" s="7">
        <v>45567</v>
      </c>
      <c r="B245" s="6">
        <v>56.164099999999998</v>
      </c>
      <c r="C245" s="6">
        <v>6.6441999999999997</v>
      </c>
      <c r="D245" s="6">
        <v>102.99</v>
      </c>
      <c r="E245" s="6">
        <v>4.0198</v>
      </c>
      <c r="F245" s="6">
        <v>7.6136999999999997</v>
      </c>
      <c r="G245" s="6">
        <v>51.761899999999997</v>
      </c>
      <c r="H245" s="6">
        <v>-30.348299999999998</v>
      </c>
      <c r="I245" s="6">
        <v>31.58</v>
      </c>
      <c r="J245" s="6">
        <v>4.1441999999999997</v>
      </c>
      <c r="K245" s="6">
        <v>10.216699999999999</v>
      </c>
      <c r="L245" s="6">
        <v>54.257800000000003</v>
      </c>
      <c r="M245" s="6">
        <v>-15.817500000000001</v>
      </c>
      <c r="N245" s="6">
        <v>35.909999999999997</v>
      </c>
      <c r="O245" s="6">
        <v>5.7988</v>
      </c>
      <c r="P245" s="6">
        <v>5.9893999999999998</v>
      </c>
      <c r="Q245" s="6">
        <v>46.546500000000002</v>
      </c>
      <c r="R245" s="6">
        <v>-29.958200000000001</v>
      </c>
      <c r="S245" s="6">
        <v>50.49</v>
      </c>
      <c r="T245" s="6">
        <v>4.4844999999999997</v>
      </c>
      <c r="U245" s="6">
        <v>6.8975</v>
      </c>
      <c r="V245" s="6">
        <v>45.2318</v>
      </c>
      <c r="W245" s="6">
        <v>-28.376000000000001</v>
      </c>
      <c r="X245" s="6">
        <v>34.51</v>
      </c>
      <c r="Y245" s="6">
        <v>2.7057000000000002</v>
      </c>
      <c r="Z245" s="6">
        <v>8.2201000000000004</v>
      </c>
      <c r="AA245" s="6">
        <v>51.753500000000003</v>
      </c>
      <c r="AB245" s="6">
        <v>-22.6874</v>
      </c>
      <c r="AC245" s="6">
        <v>41.33</v>
      </c>
      <c r="AD245" s="6">
        <v>3.3639999999999999</v>
      </c>
      <c r="AE245" s="6">
        <v>6.2558999999999996</v>
      </c>
    </row>
    <row r="246" spans="1:31">
      <c r="A246" s="7">
        <v>45568</v>
      </c>
      <c r="B246" s="6">
        <v>57.536700000000003</v>
      </c>
      <c r="C246" s="6">
        <v>8.2159999999999993</v>
      </c>
      <c r="D246" s="6">
        <v>101.36</v>
      </c>
      <c r="E246" s="6">
        <v>4.0510000000000002</v>
      </c>
      <c r="F246" s="6">
        <v>7.6707000000000001</v>
      </c>
      <c r="G246" s="6">
        <v>57.232799999999997</v>
      </c>
      <c r="H246" s="6">
        <v>-30.686900000000001</v>
      </c>
      <c r="I246" s="6">
        <v>32.24</v>
      </c>
      <c r="J246" s="6">
        <v>4.2858000000000001</v>
      </c>
      <c r="K246" s="6">
        <v>10.5939</v>
      </c>
      <c r="L246" s="6">
        <v>52.925800000000002</v>
      </c>
      <c r="M246" s="6">
        <v>-16.350000000000001</v>
      </c>
      <c r="N246" s="6">
        <v>36.35</v>
      </c>
      <c r="O246" s="6">
        <v>5.7709999999999999</v>
      </c>
      <c r="P246" s="6">
        <v>5.9531000000000001</v>
      </c>
      <c r="Q246" s="6">
        <v>55.136499999999998</v>
      </c>
      <c r="R246" s="6">
        <v>-30.339600000000001</v>
      </c>
      <c r="S246" s="6">
        <v>51.14</v>
      </c>
      <c r="T246" s="6">
        <v>4.6082999999999998</v>
      </c>
      <c r="U246" s="6">
        <v>7.2062999999999997</v>
      </c>
      <c r="V246" s="6">
        <v>51.962000000000003</v>
      </c>
      <c r="W246" s="6">
        <v>-29.277899999999999</v>
      </c>
      <c r="X246" s="6">
        <v>34.630000000000003</v>
      </c>
      <c r="Y246" s="6">
        <v>2.7608000000000001</v>
      </c>
      <c r="Z246" s="6">
        <v>8.4527000000000001</v>
      </c>
      <c r="AA246" s="6">
        <v>59.2224</v>
      </c>
      <c r="AB246" s="6">
        <v>-23.482600000000001</v>
      </c>
      <c r="AC246" s="6">
        <v>41.93</v>
      </c>
      <c r="AD246" s="6">
        <v>3.3639999999999999</v>
      </c>
      <c r="AE246" s="6">
        <v>6.5796000000000001</v>
      </c>
    </row>
    <row r="247" spans="1:31">
      <c r="A247" s="7">
        <v>45569</v>
      </c>
      <c r="B247" s="6">
        <v>61.6999</v>
      </c>
      <c r="C247" s="6">
        <v>8.5111000000000008</v>
      </c>
      <c r="D247" s="6">
        <v>102.12</v>
      </c>
      <c r="E247" s="6">
        <v>4.1513</v>
      </c>
      <c r="F247" s="6">
        <v>7.8548</v>
      </c>
      <c r="G247" s="6">
        <v>60.701599999999999</v>
      </c>
      <c r="H247" s="6">
        <v>-30.486000000000001</v>
      </c>
      <c r="I247" s="6">
        <v>33.43</v>
      </c>
      <c r="J247" s="6">
        <v>4.3880999999999997</v>
      </c>
      <c r="K247" s="6">
        <v>10.866400000000001</v>
      </c>
      <c r="L247" s="6">
        <v>50.966000000000001</v>
      </c>
      <c r="M247" s="6">
        <v>-16.545100000000001</v>
      </c>
      <c r="N247" s="6">
        <v>36.130000000000003</v>
      </c>
      <c r="O247" s="6">
        <v>5.7305999999999999</v>
      </c>
      <c r="P247" s="6">
        <v>5.9004000000000003</v>
      </c>
      <c r="Q247" s="6">
        <v>57.237000000000002</v>
      </c>
      <c r="R247" s="6">
        <v>-30.3474</v>
      </c>
      <c r="S247" s="6">
        <v>53.43</v>
      </c>
      <c r="T247" s="6">
        <v>4.6433999999999997</v>
      </c>
      <c r="U247" s="6">
        <v>7.2939999999999996</v>
      </c>
      <c r="V247" s="6">
        <v>54.656100000000002</v>
      </c>
      <c r="W247" s="6">
        <v>-29.3506</v>
      </c>
      <c r="X247" s="6">
        <v>35.61</v>
      </c>
      <c r="Y247" s="6">
        <v>2.7856000000000001</v>
      </c>
      <c r="Z247" s="6">
        <v>8.5571000000000002</v>
      </c>
      <c r="AA247" s="6">
        <v>62.077599999999997</v>
      </c>
      <c r="AB247" s="6">
        <v>-23.3507</v>
      </c>
      <c r="AC247" s="6">
        <v>44.1</v>
      </c>
      <c r="AD247" s="6">
        <v>3.3639999999999999</v>
      </c>
      <c r="AE247" s="6">
        <v>6.7259000000000002</v>
      </c>
    </row>
    <row r="248" spans="1:31">
      <c r="A248" s="7">
        <v>45572</v>
      </c>
      <c r="B248" s="6">
        <v>66.175200000000004</v>
      </c>
      <c r="C248" s="6">
        <v>9.3724000000000007</v>
      </c>
      <c r="D248" s="6">
        <v>104.57</v>
      </c>
      <c r="E248" s="6">
        <v>4.2770000000000001</v>
      </c>
      <c r="F248" s="6">
        <v>8.0853999999999999</v>
      </c>
      <c r="G248" s="6">
        <v>64.779600000000002</v>
      </c>
      <c r="H248" s="6">
        <v>-30.473600000000001</v>
      </c>
      <c r="I248" s="6">
        <v>34.29</v>
      </c>
      <c r="J248" s="6">
        <v>4.5236999999999998</v>
      </c>
      <c r="K248" s="6">
        <v>11.227600000000001</v>
      </c>
      <c r="L248" s="6">
        <v>51.688499999999998</v>
      </c>
      <c r="M248" s="6">
        <v>-17.011099999999999</v>
      </c>
      <c r="N248" s="6">
        <v>35.81</v>
      </c>
      <c r="O248" s="6">
        <v>5.7457000000000003</v>
      </c>
      <c r="P248" s="6">
        <v>5.9202000000000004</v>
      </c>
      <c r="Q248" s="6">
        <v>60.172199999999997</v>
      </c>
      <c r="R248" s="6">
        <v>-30.673100000000002</v>
      </c>
      <c r="S248" s="6">
        <v>54.08</v>
      </c>
      <c r="T248" s="6">
        <v>4.6947999999999999</v>
      </c>
      <c r="U248" s="6">
        <v>7.4221000000000004</v>
      </c>
      <c r="V248" s="6">
        <v>54.903799999999997</v>
      </c>
      <c r="W248" s="6">
        <v>-30.1294</v>
      </c>
      <c r="X248" s="6">
        <v>36.049999999999997</v>
      </c>
      <c r="Y248" s="6">
        <v>2.7879</v>
      </c>
      <c r="Z248" s="6">
        <v>8.5665999999999993</v>
      </c>
      <c r="AA248" s="6">
        <v>64.146600000000007</v>
      </c>
      <c r="AB248" s="6">
        <v>-23.883199999999999</v>
      </c>
      <c r="AC248" s="6">
        <v>45.08</v>
      </c>
      <c r="AD248" s="6">
        <v>3.3639999999999999</v>
      </c>
      <c r="AE248" s="6">
        <v>6.8377999999999997</v>
      </c>
    </row>
    <row r="249" spans="1:31">
      <c r="A249" s="7">
        <v>45573</v>
      </c>
      <c r="B249" s="6">
        <v>61.1845</v>
      </c>
      <c r="C249" s="6">
        <v>9.5381</v>
      </c>
      <c r="D249" s="6">
        <v>107.64</v>
      </c>
      <c r="E249" s="6">
        <v>4.1955</v>
      </c>
      <c r="F249" s="6">
        <v>7.9359000000000002</v>
      </c>
      <c r="G249" s="6">
        <v>59.207700000000003</v>
      </c>
      <c r="H249" s="6">
        <v>-30.483699999999999</v>
      </c>
      <c r="I249" s="6">
        <v>35.43</v>
      </c>
      <c r="J249" s="6">
        <v>4.4095000000000004</v>
      </c>
      <c r="K249" s="6">
        <v>10.923400000000001</v>
      </c>
      <c r="L249" s="6">
        <v>48.664099999999998</v>
      </c>
      <c r="M249" s="6">
        <v>-17.218</v>
      </c>
      <c r="N249" s="6">
        <v>35.93</v>
      </c>
      <c r="O249" s="6">
        <v>5.6863000000000001</v>
      </c>
      <c r="P249" s="6">
        <v>5.8426999999999998</v>
      </c>
      <c r="Q249" s="6">
        <v>52.564900000000002</v>
      </c>
      <c r="R249" s="6">
        <v>-30.801200000000001</v>
      </c>
      <c r="S249" s="6">
        <v>55.03</v>
      </c>
      <c r="T249" s="6">
        <v>4.5941999999999998</v>
      </c>
      <c r="U249" s="6">
        <v>7.1712999999999996</v>
      </c>
      <c r="V249" s="6">
        <v>46.037100000000002</v>
      </c>
      <c r="W249" s="6">
        <v>-30.5639</v>
      </c>
      <c r="X249" s="6">
        <v>36.090000000000003</v>
      </c>
      <c r="Y249" s="6">
        <v>2.7141000000000002</v>
      </c>
      <c r="Z249" s="6">
        <v>8.2556999999999992</v>
      </c>
      <c r="AA249" s="6">
        <v>56.725200000000001</v>
      </c>
      <c r="AB249" s="6">
        <v>-24.094000000000001</v>
      </c>
      <c r="AC249" s="6">
        <v>45.83</v>
      </c>
      <c r="AD249" s="6">
        <v>3.3639999999999999</v>
      </c>
      <c r="AE249" s="6">
        <v>6.5885999999999996</v>
      </c>
    </row>
    <row r="250" spans="1:31">
      <c r="A250" s="7">
        <v>45574</v>
      </c>
      <c r="B250" s="6">
        <v>63.1402</v>
      </c>
      <c r="C250" s="6">
        <v>9.8285999999999998</v>
      </c>
      <c r="D250" s="6">
        <v>105.65</v>
      </c>
      <c r="E250" s="6">
        <v>4.2487000000000004</v>
      </c>
      <c r="F250" s="6">
        <v>8.0335999999999999</v>
      </c>
      <c r="G250" s="6">
        <v>59.558900000000001</v>
      </c>
      <c r="H250" s="6">
        <v>-30.452000000000002</v>
      </c>
      <c r="I250" s="6">
        <v>34.47</v>
      </c>
      <c r="J250" s="6">
        <v>4.4202000000000004</v>
      </c>
      <c r="K250" s="6">
        <v>10.9519</v>
      </c>
      <c r="L250" s="6">
        <v>44.110500000000002</v>
      </c>
      <c r="M250" s="6">
        <v>-17.715499999999999</v>
      </c>
      <c r="N250" s="6">
        <v>35.46</v>
      </c>
      <c r="O250" s="6">
        <v>5.5890000000000004</v>
      </c>
      <c r="P250" s="6">
        <v>5.7159000000000004</v>
      </c>
      <c r="Q250" s="6">
        <v>52.107199999999999</v>
      </c>
      <c r="R250" s="6">
        <v>-30.924299999999999</v>
      </c>
      <c r="S250" s="6">
        <v>53.17</v>
      </c>
      <c r="T250" s="6">
        <v>4.5876999999999999</v>
      </c>
      <c r="U250" s="6">
        <v>7.1551</v>
      </c>
      <c r="V250" s="6">
        <v>47.770600000000002</v>
      </c>
      <c r="W250" s="6">
        <v>-30.996600000000001</v>
      </c>
      <c r="X250" s="6">
        <v>34.78</v>
      </c>
      <c r="Y250" s="6">
        <v>2.7282000000000002</v>
      </c>
      <c r="Z250" s="6">
        <v>8.3149999999999995</v>
      </c>
      <c r="AA250" s="6">
        <v>57.361400000000003</v>
      </c>
      <c r="AB250" s="6">
        <v>-24.206600000000002</v>
      </c>
      <c r="AC250" s="6">
        <v>44.16</v>
      </c>
      <c r="AD250" s="6">
        <v>3.3639999999999999</v>
      </c>
      <c r="AE250" s="6">
        <v>6.6184000000000003</v>
      </c>
    </row>
    <row r="251" spans="1:31">
      <c r="A251" s="7">
        <v>45575</v>
      </c>
      <c r="B251" s="6">
        <v>66.432599999999994</v>
      </c>
      <c r="C251" s="6">
        <v>10.1717</v>
      </c>
      <c r="D251" s="6">
        <v>106.95</v>
      </c>
      <c r="E251" s="6">
        <v>4.3449999999999998</v>
      </c>
      <c r="F251" s="6">
        <v>8.2101000000000006</v>
      </c>
      <c r="G251" s="6">
        <v>61.801900000000003</v>
      </c>
      <c r="H251" s="6">
        <v>-30.4329</v>
      </c>
      <c r="I251" s="6">
        <v>34.56</v>
      </c>
      <c r="J251" s="6">
        <v>4.4880000000000004</v>
      </c>
      <c r="K251" s="6">
        <v>11.1326</v>
      </c>
      <c r="L251" s="6">
        <v>43.880800000000001</v>
      </c>
      <c r="M251" s="6">
        <v>-18.131</v>
      </c>
      <c r="N251" s="6">
        <v>34.69</v>
      </c>
      <c r="O251" s="6">
        <v>5.5839999999999996</v>
      </c>
      <c r="P251" s="6">
        <v>5.7092999999999998</v>
      </c>
      <c r="Q251" s="6">
        <v>56.056199999999997</v>
      </c>
      <c r="R251" s="6">
        <v>-30.9131</v>
      </c>
      <c r="S251" s="6">
        <v>53.05</v>
      </c>
      <c r="T251" s="6">
        <v>4.6498999999999997</v>
      </c>
      <c r="U251" s="6">
        <v>7.3102</v>
      </c>
      <c r="V251" s="6">
        <v>51.023800000000001</v>
      </c>
      <c r="W251" s="6">
        <v>-31.4618</v>
      </c>
      <c r="X251" s="6">
        <v>35.03</v>
      </c>
      <c r="Y251" s="6">
        <v>2.7551999999999999</v>
      </c>
      <c r="Z251" s="6">
        <v>8.4290000000000003</v>
      </c>
      <c r="AA251" s="6">
        <v>59.078400000000002</v>
      </c>
      <c r="AB251" s="6">
        <v>-24.412099999999999</v>
      </c>
      <c r="AC251" s="6">
        <v>44.36</v>
      </c>
      <c r="AD251" s="6">
        <v>3.3639999999999999</v>
      </c>
      <c r="AE251" s="6">
        <v>6.6974999999999998</v>
      </c>
    </row>
    <row r="252" spans="1:31">
      <c r="A252" s="7">
        <v>45576</v>
      </c>
      <c r="B252" s="6">
        <v>68.2273</v>
      </c>
      <c r="C252" s="6">
        <v>10.9147</v>
      </c>
      <c r="D252" s="6">
        <v>109.3</v>
      </c>
      <c r="E252" s="6">
        <v>4.4015000000000004</v>
      </c>
      <c r="F252" s="6">
        <v>8.3137000000000008</v>
      </c>
      <c r="G252" s="6">
        <v>66.381500000000003</v>
      </c>
      <c r="H252" s="6">
        <v>-30.028199999999998</v>
      </c>
      <c r="I252" s="6">
        <v>35.130000000000003</v>
      </c>
      <c r="J252" s="6">
        <v>4.6426999999999996</v>
      </c>
      <c r="K252" s="6">
        <v>11.544499999999999</v>
      </c>
      <c r="L252" s="6">
        <v>48.501800000000003</v>
      </c>
      <c r="M252" s="6">
        <v>-18.2012</v>
      </c>
      <c r="N252" s="6">
        <v>34.65</v>
      </c>
      <c r="O252" s="6">
        <v>5.6647999999999996</v>
      </c>
      <c r="P252" s="6">
        <v>5.8147000000000002</v>
      </c>
      <c r="Q252" s="6">
        <v>57.846400000000003</v>
      </c>
      <c r="R252" s="6">
        <v>-30.7377</v>
      </c>
      <c r="S252" s="6">
        <v>54.2</v>
      </c>
      <c r="T252" s="6">
        <v>4.6795999999999998</v>
      </c>
      <c r="U252" s="6">
        <v>7.3844000000000003</v>
      </c>
      <c r="V252" s="6">
        <v>53.616500000000002</v>
      </c>
      <c r="W252" s="6">
        <v>-31.437999999999999</v>
      </c>
      <c r="X252" s="6">
        <v>35.51</v>
      </c>
      <c r="Y252" s="6">
        <v>2.7776999999999998</v>
      </c>
      <c r="Z252" s="6">
        <v>8.5238999999999994</v>
      </c>
      <c r="AA252" s="6">
        <v>61.174999999999997</v>
      </c>
      <c r="AB252" s="6">
        <v>-24.037400000000002</v>
      </c>
      <c r="AC252" s="6">
        <v>44.89</v>
      </c>
      <c r="AD252" s="6">
        <v>3.3639999999999999</v>
      </c>
      <c r="AE252" s="6">
        <v>6.7960000000000003</v>
      </c>
    </row>
    <row r="253" spans="1:31">
      <c r="A253" s="7">
        <v>45579</v>
      </c>
      <c r="B253" s="6">
        <v>68.198899999999995</v>
      </c>
      <c r="C253" s="6">
        <v>10.8774</v>
      </c>
      <c r="D253" s="6">
        <v>110.68</v>
      </c>
      <c r="E253" s="6">
        <v>4.4010999999999996</v>
      </c>
      <c r="F253" s="6">
        <v>8.3130000000000006</v>
      </c>
      <c r="G253" s="6">
        <v>63.6021</v>
      </c>
      <c r="H253" s="6">
        <v>-29.563400000000001</v>
      </c>
      <c r="I253" s="6">
        <v>36.43</v>
      </c>
      <c r="J253" s="6">
        <v>4.5903999999999998</v>
      </c>
      <c r="K253" s="6">
        <v>11.405099999999999</v>
      </c>
      <c r="L253" s="6">
        <v>44.381700000000002</v>
      </c>
      <c r="M253" s="6">
        <v>-18.918700000000001</v>
      </c>
      <c r="N253" s="6">
        <v>35.29</v>
      </c>
      <c r="O253" s="6">
        <v>5.5801999999999996</v>
      </c>
      <c r="P253" s="6">
        <v>5.7042999999999999</v>
      </c>
      <c r="Q253" s="6">
        <v>53.258200000000002</v>
      </c>
      <c r="R253" s="6">
        <v>-30.644300000000001</v>
      </c>
      <c r="S253" s="6">
        <v>54.75</v>
      </c>
      <c r="T253" s="6">
        <v>4.6212999999999997</v>
      </c>
      <c r="U253" s="6">
        <v>7.2386999999999997</v>
      </c>
      <c r="V253" s="6">
        <v>50.588200000000001</v>
      </c>
      <c r="W253" s="6">
        <v>-31.6753</v>
      </c>
      <c r="X253" s="6">
        <v>35.909999999999997</v>
      </c>
      <c r="Y253" s="6">
        <v>2.7541000000000002</v>
      </c>
      <c r="Z253" s="6">
        <v>8.4242000000000008</v>
      </c>
      <c r="AA253" s="6">
        <v>56.761899999999997</v>
      </c>
      <c r="AB253" s="6">
        <v>-23.902100000000001</v>
      </c>
      <c r="AC253" s="6">
        <v>45.55</v>
      </c>
      <c r="AD253" s="6">
        <v>3.3639999999999999</v>
      </c>
      <c r="AE253" s="6">
        <v>6.6571999999999996</v>
      </c>
    </row>
    <row r="254" spans="1:31">
      <c r="A254" s="7">
        <v>45580</v>
      </c>
      <c r="B254" s="6">
        <v>60.7012</v>
      </c>
      <c r="C254" s="6">
        <v>10.813499999999999</v>
      </c>
      <c r="D254" s="6">
        <v>110.67</v>
      </c>
      <c r="E254" s="6">
        <v>4.2885</v>
      </c>
      <c r="F254" s="6">
        <v>8.1064000000000007</v>
      </c>
      <c r="G254" s="6">
        <v>53.099600000000002</v>
      </c>
      <c r="H254" s="6">
        <v>-29.587900000000001</v>
      </c>
      <c r="I254" s="6">
        <v>35.99</v>
      </c>
      <c r="J254" s="6">
        <v>4.3606999999999996</v>
      </c>
      <c r="K254" s="6">
        <v>10.7935</v>
      </c>
      <c r="L254" s="6">
        <v>38.724200000000003</v>
      </c>
      <c r="M254" s="6">
        <v>-19.4316</v>
      </c>
      <c r="N254" s="6">
        <v>34.619999999999997</v>
      </c>
      <c r="O254" s="6">
        <v>5.4448999999999996</v>
      </c>
      <c r="P254" s="6">
        <v>5.5279999999999996</v>
      </c>
      <c r="Q254" s="6">
        <v>43.017400000000002</v>
      </c>
      <c r="R254" s="6">
        <v>-30.753799999999998</v>
      </c>
      <c r="S254" s="6">
        <v>53.67</v>
      </c>
      <c r="T254" s="6">
        <v>4.4584999999999999</v>
      </c>
      <c r="U254" s="6">
        <v>6.8327</v>
      </c>
      <c r="V254" s="6">
        <v>38.280900000000003</v>
      </c>
      <c r="W254" s="6">
        <v>-32.012900000000002</v>
      </c>
      <c r="X254" s="6">
        <v>35.49</v>
      </c>
      <c r="Y254" s="6">
        <v>2.6291000000000002</v>
      </c>
      <c r="Z254" s="6">
        <v>7.8973000000000004</v>
      </c>
      <c r="AA254" s="6">
        <v>47.983499999999999</v>
      </c>
      <c r="AB254" s="6">
        <v>-24.0823</v>
      </c>
      <c r="AC254" s="6">
        <v>44.62</v>
      </c>
      <c r="AD254" s="6">
        <v>3.3639999999999999</v>
      </c>
      <c r="AE254" s="6">
        <v>6.3304999999999998</v>
      </c>
    </row>
    <row r="255" spans="1:31">
      <c r="A255" s="7">
        <v>45581</v>
      </c>
      <c r="B255" s="6">
        <v>62.9803</v>
      </c>
      <c r="C255" s="6">
        <v>10.946999999999999</v>
      </c>
      <c r="D255" s="6">
        <v>107.92</v>
      </c>
      <c r="E255" s="6">
        <v>4.3470000000000004</v>
      </c>
      <c r="F255" s="6">
        <v>8.2138000000000009</v>
      </c>
      <c r="G255" s="6">
        <v>55.595399999999998</v>
      </c>
      <c r="H255" s="6">
        <v>-29.556000000000001</v>
      </c>
      <c r="I255" s="6">
        <v>34.06</v>
      </c>
      <c r="J255" s="6">
        <v>4.4333</v>
      </c>
      <c r="K255" s="6">
        <v>10.986800000000001</v>
      </c>
      <c r="L255" s="6">
        <v>36.699599999999997</v>
      </c>
      <c r="M255" s="6">
        <v>-20.206499999999998</v>
      </c>
      <c r="N255" s="6">
        <v>33.549999999999997</v>
      </c>
      <c r="O255" s="6">
        <v>5.3906000000000001</v>
      </c>
      <c r="P255" s="6">
        <v>5.4572000000000003</v>
      </c>
      <c r="Q255" s="6">
        <v>47.127699999999997</v>
      </c>
      <c r="R255" s="6">
        <v>-30.795400000000001</v>
      </c>
      <c r="S255" s="6">
        <v>50.66</v>
      </c>
      <c r="T255" s="6">
        <v>4.5195999999999996</v>
      </c>
      <c r="U255" s="6">
        <v>6.9851000000000001</v>
      </c>
      <c r="V255" s="6">
        <v>36.107599999999998</v>
      </c>
      <c r="W255" s="6">
        <v>-32.512</v>
      </c>
      <c r="X255" s="6">
        <v>33.270000000000003</v>
      </c>
      <c r="Y255" s="6">
        <v>2.6004</v>
      </c>
      <c r="Z255" s="6">
        <v>7.7762000000000002</v>
      </c>
      <c r="AA255" s="6">
        <v>48.992100000000001</v>
      </c>
      <c r="AB255" s="6">
        <v>-24.1389</v>
      </c>
      <c r="AC255" s="6">
        <v>42.43</v>
      </c>
      <c r="AD255" s="6">
        <v>3.3639999999999999</v>
      </c>
      <c r="AE255" s="6">
        <v>6.3693</v>
      </c>
    </row>
    <row r="256" spans="1:31">
      <c r="A256" s="7">
        <v>45582</v>
      </c>
      <c r="B256" s="6">
        <v>58.413600000000002</v>
      </c>
      <c r="C256" s="6">
        <v>11.186299999999999</v>
      </c>
      <c r="D256" s="6">
        <v>109.35</v>
      </c>
      <c r="E256" s="6">
        <v>4.2736999999999998</v>
      </c>
      <c r="F256" s="6">
        <v>8.0793999999999997</v>
      </c>
      <c r="G256" s="6">
        <v>56.333799999999997</v>
      </c>
      <c r="H256" s="6">
        <v>-29.6416</v>
      </c>
      <c r="I256" s="6">
        <v>34.67</v>
      </c>
      <c r="J256" s="6">
        <v>4.4546999999999999</v>
      </c>
      <c r="K256" s="6">
        <v>11.043799999999999</v>
      </c>
      <c r="L256" s="6">
        <v>36.038899999999998</v>
      </c>
      <c r="M256" s="6">
        <v>-21.2349</v>
      </c>
      <c r="N256" s="6">
        <v>33.119999999999997</v>
      </c>
      <c r="O256" s="6">
        <v>5.3728999999999996</v>
      </c>
      <c r="P256" s="6">
        <v>5.4340999999999999</v>
      </c>
      <c r="Q256" s="6">
        <v>49.4557</v>
      </c>
      <c r="R256" s="6">
        <v>-30.864100000000001</v>
      </c>
      <c r="S256" s="6">
        <v>51.79</v>
      </c>
      <c r="T256" s="6">
        <v>4.5557999999999996</v>
      </c>
      <c r="U256" s="6">
        <v>7.0754999999999999</v>
      </c>
      <c r="V256" s="6">
        <v>38.891399999999997</v>
      </c>
      <c r="W256" s="6">
        <v>-33.261299999999999</v>
      </c>
      <c r="X256" s="6">
        <v>32.76</v>
      </c>
      <c r="Y256" s="6">
        <v>2.6217999999999999</v>
      </c>
      <c r="Z256" s="6">
        <v>7.8663999999999996</v>
      </c>
      <c r="AA256" s="6">
        <v>52.179699999999997</v>
      </c>
      <c r="AB256" s="6">
        <v>-24.36</v>
      </c>
      <c r="AC256" s="6">
        <v>42.69</v>
      </c>
      <c r="AD256" s="6">
        <v>3.3639999999999999</v>
      </c>
      <c r="AE256" s="6">
        <v>6.4931000000000001</v>
      </c>
    </row>
    <row r="257" spans="1:31">
      <c r="A257" s="7">
        <v>45583</v>
      </c>
      <c r="B257" s="6">
        <v>58.159799999999997</v>
      </c>
      <c r="C257" s="6">
        <v>11.614699999999999</v>
      </c>
      <c r="D257" s="6">
        <v>107.56</v>
      </c>
      <c r="E257" s="6">
        <v>4.2695999999999996</v>
      </c>
      <c r="F257" s="6">
        <v>8.0718999999999994</v>
      </c>
      <c r="G257" s="6">
        <v>56.110500000000002</v>
      </c>
      <c r="H257" s="6">
        <v>-29.4436</v>
      </c>
      <c r="I257" s="6">
        <v>34.85</v>
      </c>
      <c r="J257" s="6">
        <v>4.45</v>
      </c>
      <c r="K257" s="6">
        <v>11.0312</v>
      </c>
      <c r="L257" s="6">
        <v>34.973500000000001</v>
      </c>
      <c r="M257" s="6">
        <v>-21.639500000000002</v>
      </c>
      <c r="N257" s="6">
        <v>32.979999999999997</v>
      </c>
      <c r="O257" s="6">
        <v>5.3451000000000004</v>
      </c>
      <c r="P257" s="6">
        <v>5.3978999999999999</v>
      </c>
      <c r="Q257" s="6">
        <v>46.432499999999997</v>
      </c>
      <c r="R257" s="6">
        <v>-31.0078</v>
      </c>
      <c r="S257" s="6">
        <v>52.46</v>
      </c>
      <c r="T257" s="6">
        <v>4.5061</v>
      </c>
      <c r="U257" s="6">
        <v>6.9513999999999996</v>
      </c>
      <c r="V257" s="6">
        <v>38.370199999999997</v>
      </c>
      <c r="W257" s="6">
        <v>-33.587499999999999</v>
      </c>
      <c r="X257" s="6">
        <v>33.14</v>
      </c>
      <c r="Y257" s="6">
        <v>2.6156000000000001</v>
      </c>
      <c r="Z257" s="6">
        <v>7.8403</v>
      </c>
      <c r="AA257" s="6">
        <v>49.491</v>
      </c>
      <c r="AB257" s="6">
        <v>-24.351800000000001</v>
      </c>
      <c r="AC257" s="6">
        <v>43.52</v>
      </c>
      <c r="AD257" s="6">
        <v>3.3639999999999999</v>
      </c>
      <c r="AE257" s="6">
        <v>6.3930999999999996</v>
      </c>
    </row>
    <row r="258" spans="1:31">
      <c r="A258" s="7">
        <v>45586</v>
      </c>
      <c r="B258" s="6">
        <v>59.097299999999997</v>
      </c>
      <c r="C258" s="6">
        <v>12.258900000000001</v>
      </c>
      <c r="D258" s="6">
        <v>107.46</v>
      </c>
      <c r="E258" s="6">
        <v>4.2896999999999998</v>
      </c>
      <c r="F258" s="6">
        <v>8.1087000000000007</v>
      </c>
      <c r="G258" s="6">
        <v>56.481999999999999</v>
      </c>
      <c r="H258" s="6">
        <v>-29.399100000000001</v>
      </c>
      <c r="I258" s="6">
        <v>34.81</v>
      </c>
      <c r="J258" s="6">
        <v>4.4595000000000002</v>
      </c>
      <c r="K258" s="6">
        <v>11.0565</v>
      </c>
      <c r="L258" s="6">
        <v>35.161099999999998</v>
      </c>
      <c r="M258" s="6">
        <v>-22.800599999999999</v>
      </c>
      <c r="N258" s="6">
        <v>32.76</v>
      </c>
      <c r="O258" s="6">
        <v>5.3475999999999999</v>
      </c>
      <c r="P258" s="6">
        <v>5.4012000000000002</v>
      </c>
      <c r="Q258" s="6">
        <v>44.127400000000002</v>
      </c>
      <c r="R258" s="6">
        <v>-31.089600000000001</v>
      </c>
      <c r="S258" s="6">
        <v>51.54</v>
      </c>
      <c r="T258" s="6">
        <v>4.4667000000000003</v>
      </c>
      <c r="U258" s="6">
        <v>6.8529</v>
      </c>
      <c r="V258" s="6">
        <v>38.931100000000001</v>
      </c>
      <c r="W258" s="6">
        <v>-34.206200000000003</v>
      </c>
      <c r="X258" s="6">
        <v>33.03</v>
      </c>
      <c r="Y258" s="6">
        <v>2.6194999999999999</v>
      </c>
      <c r="Z258" s="6">
        <v>7.8569000000000004</v>
      </c>
      <c r="AA258" s="6">
        <v>46.742400000000004</v>
      </c>
      <c r="AB258" s="6">
        <v>-24.453800000000001</v>
      </c>
      <c r="AC258" s="6">
        <v>42.85</v>
      </c>
      <c r="AD258" s="6">
        <v>3.3639999999999999</v>
      </c>
      <c r="AE258" s="6">
        <v>6.2872000000000003</v>
      </c>
    </row>
    <row r="259" spans="1:31">
      <c r="A259" s="7">
        <v>45587</v>
      </c>
      <c r="B259" s="6">
        <v>57.927700000000002</v>
      </c>
      <c r="C259" s="6">
        <v>11.7668</v>
      </c>
      <c r="D259" s="6">
        <v>107.95</v>
      </c>
      <c r="E259" s="6">
        <v>4.2728999999999999</v>
      </c>
      <c r="F259" s="6">
        <v>8.0778999999999996</v>
      </c>
      <c r="G259" s="6">
        <v>54.435000000000002</v>
      </c>
      <c r="H259" s="6">
        <v>-29.37</v>
      </c>
      <c r="I259" s="6">
        <v>34.89</v>
      </c>
      <c r="J259" s="6">
        <v>4.4202000000000004</v>
      </c>
      <c r="K259" s="6">
        <v>10.9519</v>
      </c>
      <c r="L259" s="6">
        <v>29.988199999999999</v>
      </c>
      <c r="M259" s="6">
        <v>-23.633900000000001</v>
      </c>
      <c r="N259" s="6">
        <v>32.78</v>
      </c>
      <c r="O259" s="6">
        <v>5.2073</v>
      </c>
      <c r="P259" s="6">
        <v>5.2183000000000002</v>
      </c>
      <c r="Q259" s="6">
        <v>42.628799999999998</v>
      </c>
      <c r="R259" s="6">
        <v>-31.349799999999998</v>
      </c>
      <c r="S259" s="6">
        <v>50.81</v>
      </c>
      <c r="T259" s="6">
        <v>4.4406999999999996</v>
      </c>
      <c r="U259" s="6">
        <v>6.7881999999999998</v>
      </c>
      <c r="V259" s="6">
        <v>39.857199999999999</v>
      </c>
      <c r="W259" s="6">
        <v>-34.564700000000002</v>
      </c>
      <c r="X259" s="6">
        <v>33.1</v>
      </c>
      <c r="Y259" s="6">
        <v>2.6257000000000001</v>
      </c>
      <c r="Z259" s="6">
        <v>7.883</v>
      </c>
      <c r="AA259" s="6">
        <v>47.581400000000002</v>
      </c>
      <c r="AB259" s="6">
        <v>-24.770600000000002</v>
      </c>
      <c r="AC259" s="6">
        <v>42.14</v>
      </c>
      <c r="AD259" s="6">
        <v>3.3639999999999999</v>
      </c>
      <c r="AE259" s="6">
        <v>6.3155999999999999</v>
      </c>
    </row>
    <row r="260" spans="1:31">
      <c r="A260" s="7">
        <v>45588</v>
      </c>
      <c r="B260" s="6">
        <v>54.526299999999999</v>
      </c>
      <c r="C260" s="6">
        <v>11.8384</v>
      </c>
      <c r="D260" s="6">
        <v>107.54</v>
      </c>
      <c r="E260" s="6">
        <v>4.2237999999999998</v>
      </c>
      <c r="F260" s="6">
        <v>7.9877000000000002</v>
      </c>
      <c r="G260" s="6">
        <v>49.568899999999999</v>
      </c>
      <c r="H260" s="6">
        <v>-29.291</v>
      </c>
      <c r="I260" s="6">
        <v>34.56</v>
      </c>
      <c r="J260" s="6">
        <v>4.3215000000000003</v>
      </c>
      <c r="K260" s="6">
        <v>10.6889</v>
      </c>
      <c r="L260" s="6">
        <v>24.846</v>
      </c>
      <c r="M260" s="6">
        <v>-24.587399999999999</v>
      </c>
      <c r="N260" s="6">
        <v>31.67</v>
      </c>
      <c r="O260" s="6">
        <v>5.024</v>
      </c>
      <c r="P260" s="6">
        <v>4.9794</v>
      </c>
      <c r="Q260" s="6">
        <v>44.448799999999999</v>
      </c>
      <c r="R260" s="6">
        <v>-31.599699999999999</v>
      </c>
      <c r="S260" s="6">
        <v>50.33</v>
      </c>
      <c r="T260" s="6">
        <v>4.4640000000000004</v>
      </c>
      <c r="U260" s="6">
        <v>6.8461999999999996</v>
      </c>
      <c r="V260" s="6">
        <v>36.497399999999999</v>
      </c>
      <c r="W260" s="6">
        <v>-35.058</v>
      </c>
      <c r="X260" s="6">
        <v>33.21</v>
      </c>
      <c r="Y260" s="6">
        <v>2.5908000000000002</v>
      </c>
      <c r="Z260" s="6">
        <v>7.7358000000000002</v>
      </c>
      <c r="AA260" s="6">
        <v>46.139400000000002</v>
      </c>
      <c r="AB260" s="6">
        <v>-25.052199999999999</v>
      </c>
      <c r="AC260" s="6">
        <v>42.33</v>
      </c>
      <c r="AD260" s="6">
        <v>3.3639999999999999</v>
      </c>
      <c r="AE260" s="6">
        <v>6.2633000000000001</v>
      </c>
    </row>
    <row r="261" spans="1:31">
      <c r="A261" s="7">
        <v>45589</v>
      </c>
      <c r="B261" s="6">
        <v>54.93</v>
      </c>
      <c r="C261" s="6">
        <v>11.571199999999999</v>
      </c>
      <c r="D261" s="6">
        <v>106.34</v>
      </c>
      <c r="E261" s="6">
        <v>4.2306999999999997</v>
      </c>
      <c r="F261" s="6">
        <v>8.0005000000000006</v>
      </c>
      <c r="G261" s="6">
        <v>51.045200000000001</v>
      </c>
      <c r="H261" s="6">
        <v>-29.214700000000001</v>
      </c>
      <c r="I261" s="6">
        <v>33.729999999999997</v>
      </c>
      <c r="J261" s="6">
        <v>4.3524000000000003</v>
      </c>
      <c r="K261" s="6">
        <v>10.7713</v>
      </c>
      <c r="L261" s="6">
        <v>26.254799999999999</v>
      </c>
      <c r="M261" s="6">
        <v>-25.521100000000001</v>
      </c>
      <c r="N261" s="6">
        <v>30.22</v>
      </c>
      <c r="O261" s="6">
        <v>5.0430000000000001</v>
      </c>
      <c r="P261" s="6">
        <v>5.0041000000000002</v>
      </c>
      <c r="Q261" s="6">
        <v>50.852600000000002</v>
      </c>
      <c r="R261" s="6">
        <v>-31.669499999999999</v>
      </c>
      <c r="S261" s="6">
        <v>50.76</v>
      </c>
      <c r="T261" s="6">
        <v>4.5526</v>
      </c>
      <c r="U261" s="6">
        <v>7.0674000000000001</v>
      </c>
      <c r="V261" s="6">
        <v>35.560099999999998</v>
      </c>
      <c r="W261" s="6">
        <v>-35.528100000000002</v>
      </c>
      <c r="X261" s="6">
        <v>32.590000000000003</v>
      </c>
      <c r="Y261" s="6">
        <v>2.5807000000000002</v>
      </c>
      <c r="Z261" s="6">
        <v>7.6931000000000003</v>
      </c>
      <c r="AA261" s="6">
        <v>49.572000000000003</v>
      </c>
      <c r="AB261" s="6">
        <v>-25.242799999999999</v>
      </c>
      <c r="AC261" s="6">
        <v>41.98</v>
      </c>
      <c r="AD261" s="6">
        <v>3.3639999999999999</v>
      </c>
      <c r="AE261" s="6">
        <v>6.3723000000000001</v>
      </c>
    </row>
    <row r="262" spans="1:31">
      <c r="A262" s="7">
        <v>45590</v>
      </c>
      <c r="B262" s="6">
        <v>57.934899999999999</v>
      </c>
      <c r="C262" s="6">
        <v>11.8292</v>
      </c>
      <c r="D262" s="6">
        <v>106.51</v>
      </c>
      <c r="E262" s="6">
        <v>4.2827000000000002</v>
      </c>
      <c r="F262" s="6">
        <v>8.0959000000000003</v>
      </c>
      <c r="G262" s="6">
        <v>53.843499999999999</v>
      </c>
      <c r="H262" s="6">
        <v>-28.941299999999998</v>
      </c>
      <c r="I262" s="6">
        <v>33.99</v>
      </c>
      <c r="J262" s="6">
        <v>4.4119000000000002</v>
      </c>
      <c r="K262" s="6">
        <v>10.9298</v>
      </c>
      <c r="L262" s="6">
        <v>32.270800000000001</v>
      </c>
      <c r="M262" s="6">
        <v>-25.770499999999998</v>
      </c>
      <c r="N262" s="6">
        <v>30.37</v>
      </c>
      <c r="O262" s="6">
        <v>5.1264000000000003</v>
      </c>
      <c r="P262" s="6">
        <v>5.1128</v>
      </c>
      <c r="Q262" s="6">
        <v>48.749200000000002</v>
      </c>
      <c r="R262" s="6">
        <v>-31.638999999999999</v>
      </c>
      <c r="S262" s="6">
        <v>52.4</v>
      </c>
      <c r="T262" s="6">
        <v>4.5208000000000004</v>
      </c>
      <c r="U262" s="6">
        <v>6.9904999999999999</v>
      </c>
      <c r="V262" s="6">
        <v>39.026200000000003</v>
      </c>
      <c r="W262" s="6">
        <v>-35.711300000000001</v>
      </c>
      <c r="X262" s="6">
        <v>32.409999999999997</v>
      </c>
      <c r="Y262" s="6">
        <v>2.6015000000000001</v>
      </c>
      <c r="Z262" s="6">
        <v>7.7808999999999999</v>
      </c>
      <c r="AA262" s="6">
        <v>52.976300000000002</v>
      </c>
      <c r="AB262" s="6">
        <v>-25.100200000000001</v>
      </c>
      <c r="AC262" s="6">
        <v>42.71</v>
      </c>
      <c r="AD262" s="6">
        <v>3.3639999999999999</v>
      </c>
      <c r="AE262" s="6">
        <v>6.4870999999999999</v>
      </c>
    </row>
    <row r="263" spans="1:31">
      <c r="A263" s="7">
        <v>45593</v>
      </c>
      <c r="B263" s="6">
        <v>61.364100000000001</v>
      </c>
      <c r="C263" s="6">
        <v>11.9412</v>
      </c>
      <c r="D263" s="6">
        <v>107.78</v>
      </c>
      <c r="E263" s="6">
        <v>4.3470000000000004</v>
      </c>
      <c r="F263" s="6">
        <v>8.2138000000000009</v>
      </c>
      <c r="G263" s="6">
        <v>49.125999999999998</v>
      </c>
      <c r="H263" s="6">
        <v>-27.883800000000001</v>
      </c>
      <c r="I263" s="6">
        <v>34.49</v>
      </c>
      <c r="J263" s="6">
        <v>4.3190999999999997</v>
      </c>
      <c r="K263" s="6">
        <v>10.682600000000001</v>
      </c>
      <c r="L263" s="6">
        <v>31.1112</v>
      </c>
      <c r="M263" s="6">
        <v>-26.4878</v>
      </c>
      <c r="N263" s="6">
        <v>31.03</v>
      </c>
      <c r="O263" s="6">
        <v>5.0910000000000002</v>
      </c>
      <c r="P263" s="6">
        <v>5.0667</v>
      </c>
      <c r="Q263" s="6">
        <v>44.729300000000002</v>
      </c>
      <c r="R263" s="6">
        <v>-30.995100000000001</v>
      </c>
      <c r="S263" s="6">
        <v>51.83</v>
      </c>
      <c r="T263" s="6">
        <v>4.4587000000000003</v>
      </c>
      <c r="U263" s="6">
        <v>6.8353999999999999</v>
      </c>
      <c r="V263" s="6">
        <v>34.112900000000003</v>
      </c>
      <c r="W263" s="6">
        <v>-35.712400000000002</v>
      </c>
      <c r="X263" s="6">
        <v>32.78</v>
      </c>
      <c r="Y263" s="6">
        <v>2.5497000000000001</v>
      </c>
      <c r="Z263" s="6">
        <v>7.5625999999999998</v>
      </c>
      <c r="AA263" s="6">
        <v>46.3277</v>
      </c>
      <c r="AB263" s="6">
        <v>-24.409300000000002</v>
      </c>
      <c r="AC263" s="6">
        <v>43.48</v>
      </c>
      <c r="AD263" s="6">
        <v>3.3639999999999999</v>
      </c>
      <c r="AE263" s="6">
        <v>6.2603999999999997</v>
      </c>
    </row>
    <row r="264" spans="1:31">
      <c r="A264" s="7">
        <v>45594</v>
      </c>
      <c r="B264" s="6">
        <v>63.468200000000003</v>
      </c>
      <c r="C264" s="6">
        <v>11.9727</v>
      </c>
      <c r="D264" s="6">
        <v>109.35</v>
      </c>
      <c r="E264" s="6">
        <v>4.3891999999999998</v>
      </c>
      <c r="F264" s="6">
        <v>8.2911999999999999</v>
      </c>
      <c r="G264" s="6">
        <v>46.858600000000003</v>
      </c>
      <c r="H264" s="6">
        <v>-27.697199999999999</v>
      </c>
      <c r="I264" s="6">
        <v>33.71</v>
      </c>
      <c r="J264" s="6">
        <v>4.2714999999999996</v>
      </c>
      <c r="K264" s="6">
        <v>10.5558</v>
      </c>
      <c r="L264" s="6">
        <v>29.4815</v>
      </c>
      <c r="M264" s="6">
        <v>-27.0868</v>
      </c>
      <c r="N264" s="6">
        <v>30.75</v>
      </c>
      <c r="O264" s="6">
        <v>5.0404999999999998</v>
      </c>
      <c r="P264" s="6">
        <v>5.0007999999999999</v>
      </c>
      <c r="Q264" s="6">
        <v>44.082500000000003</v>
      </c>
      <c r="R264" s="6">
        <v>-30.9758</v>
      </c>
      <c r="S264" s="6">
        <v>50.68</v>
      </c>
      <c r="T264" s="6">
        <v>4.4484000000000004</v>
      </c>
      <c r="U264" s="6">
        <v>6.8098000000000001</v>
      </c>
      <c r="V264" s="6">
        <v>31.2148</v>
      </c>
      <c r="W264" s="6">
        <v>-35.884900000000002</v>
      </c>
      <c r="X264" s="6">
        <v>31.86</v>
      </c>
      <c r="Y264" s="6">
        <v>2.5142000000000002</v>
      </c>
      <c r="Z264" s="6">
        <v>7.4130000000000003</v>
      </c>
      <c r="AA264" s="6">
        <v>45.718000000000004</v>
      </c>
      <c r="AB264" s="6">
        <v>-24.428899999999999</v>
      </c>
      <c r="AC264" s="6">
        <v>41.96</v>
      </c>
      <c r="AD264" s="6">
        <v>3.3639999999999999</v>
      </c>
      <c r="AE264" s="6">
        <v>6.2380000000000004</v>
      </c>
    </row>
    <row r="265" spans="1:31">
      <c r="A265" s="7">
        <v>45595</v>
      </c>
      <c r="B265" s="6">
        <v>60.968699999999998</v>
      </c>
      <c r="C265" s="6">
        <v>12.138299999999999</v>
      </c>
      <c r="D265" s="6">
        <v>110.38</v>
      </c>
      <c r="E265" s="6">
        <v>4.3597000000000001</v>
      </c>
      <c r="F265" s="6">
        <v>8.2370999999999999</v>
      </c>
      <c r="G265" s="6">
        <v>50.602899999999998</v>
      </c>
      <c r="H265" s="6">
        <v>-27.053699999999999</v>
      </c>
      <c r="I265" s="6">
        <v>33.31</v>
      </c>
      <c r="J265" s="6">
        <v>4.3441000000000001</v>
      </c>
      <c r="K265" s="6">
        <v>10.7491</v>
      </c>
      <c r="L265" s="6">
        <v>26.593499999999999</v>
      </c>
      <c r="M265" s="6">
        <v>-27.7028</v>
      </c>
      <c r="N265" s="6">
        <v>30.35</v>
      </c>
      <c r="O265" s="6">
        <v>4.9432</v>
      </c>
      <c r="P265" s="6">
        <v>4.8738999999999999</v>
      </c>
      <c r="Q265" s="6">
        <v>49.203200000000002</v>
      </c>
      <c r="R265" s="6">
        <v>-30.671199999999999</v>
      </c>
      <c r="S265" s="6">
        <v>50.49</v>
      </c>
      <c r="T265" s="6">
        <v>4.5148999999999999</v>
      </c>
      <c r="U265" s="6">
        <v>6.9756999999999998</v>
      </c>
      <c r="V265" s="6">
        <v>33.3444</v>
      </c>
      <c r="W265" s="6">
        <v>-35.892299999999999</v>
      </c>
      <c r="X265" s="6">
        <v>31.23</v>
      </c>
      <c r="Y265" s="6">
        <v>2.5266000000000002</v>
      </c>
      <c r="Z265" s="6">
        <v>7.4652000000000003</v>
      </c>
      <c r="AA265" s="6">
        <v>49.040599999999998</v>
      </c>
      <c r="AB265" s="6">
        <v>-24.1859</v>
      </c>
      <c r="AC265" s="6">
        <v>41.81</v>
      </c>
      <c r="AD265" s="6">
        <v>3.3639999999999999</v>
      </c>
      <c r="AE265" s="6">
        <v>6.3409000000000004</v>
      </c>
    </row>
    <row r="266" spans="1:31">
      <c r="A266" s="7">
        <v>45596</v>
      </c>
      <c r="B266" s="6">
        <v>63.665500000000002</v>
      </c>
      <c r="C266" s="6">
        <v>12.136699999999999</v>
      </c>
      <c r="D266" s="6">
        <v>109.66</v>
      </c>
      <c r="E266" s="6">
        <v>4.4112999999999998</v>
      </c>
      <c r="F266" s="6">
        <v>8.3317999999999994</v>
      </c>
      <c r="G266" s="6">
        <v>48.665700000000001</v>
      </c>
      <c r="H266" s="6">
        <v>-26.31</v>
      </c>
      <c r="I266" s="6">
        <v>33.92</v>
      </c>
      <c r="J266" s="6">
        <v>4.306</v>
      </c>
      <c r="K266" s="6">
        <v>10.6477</v>
      </c>
      <c r="L266" s="6">
        <v>24.175599999999999</v>
      </c>
      <c r="M266" s="6">
        <v>-28.680900000000001</v>
      </c>
      <c r="N266" s="6">
        <v>29.58</v>
      </c>
      <c r="O266" s="6">
        <v>4.8666999999999998</v>
      </c>
      <c r="P266" s="6">
        <v>4.7535999999999996</v>
      </c>
      <c r="Q266" s="6">
        <v>50.743499999999997</v>
      </c>
      <c r="R266" s="6">
        <v>-30.180399999999999</v>
      </c>
      <c r="S266" s="6">
        <v>51.72</v>
      </c>
      <c r="T266" s="6">
        <v>4.5358999999999998</v>
      </c>
      <c r="U266" s="6">
        <v>7.0282999999999998</v>
      </c>
      <c r="V266" s="6">
        <v>33.646099999999997</v>
      </c>
      <c r="W266" s="6">
        <v>-35.7791</v>
      </c>
      <c r="X266" s="6">
        <v>31.45</v>
      </c>
      <c r="Y266" s="6">
        <v>2.5283000000000002</v>
      </c>
      <c r="Z266" s="6">
        <v>7.4724000000000004</v>
      </c>
      <c r="AA266" s="6">
        <v>46.677199999999999</v>
      </c>
      <c r="AB266" s="6">
        <v>-23.909099999999999</v>
      </c>
      <c r="AC266" s="6">
        <v>42.5</v>
      </c>
      <c r="AD266" s="6">
        <v>3.3639999999999999</v>
      </c>
      <c r="AE266" s="6">
        <v>6.2618</v>
      </c>
    </row>
    <row r="267" spans="1:31">
      <c r="A267" s="7">
        <v>45597</v>
      </c>
      <c r="B267" s="6">
        <v>62.977499999999999</v>
      </c>
      <c r="C267" s="6">
        <v>12.545999999999999</v>
      </c>
      <c r="D267" s="6">
        <v>110.92</v>
      </c>
      <c r="E267" s="6">
        <v>4.4036999999999997</v>
      </c>
      <c r="F267" s="6">
        <v>8.3178999999999998</v>
      </c>
      <c r="G267" s="6">
        <v>45.665300000000002</v>
      </c>
      <c r="H267" s="6">
        <v>-26.2515</v>
      </c>
      <c r="I267" s="6">
        <v>33.6</v>
      </c>
      <c r="J267" s="6">
        <v>4.2453000000000003</v>
      </c>
      <c r="K267" s="6">
        <v>10.4861</v>
      </c>
      <c r="L267" s="6">
        <v>30.6633</v>
      </c>
      <c r="M267" s="6">
        <v>-29.3811</v>
      </c>
      <c r="N267" s="6">
        <v>28.85</v>
      </c>
      <c r="O267" s="6">
        <v>4.9553000000000003</v>
      </c>
      <c r="P267" s="6">
        <v>4.8685999999999998</v>
      </c>
      <c r="Q267" s="6">
        <v>50.238700000000001</v>
      </c>
      <c r="R267" s="6">
        <v>-30.153099999999998</v>
      </c>
      <c r="S267" s="6">
        <v>52.11</v>
      </c>
      <c r="T267" s="6">
        <v>4.5294999999999996</v>
      </c>
      <c r="U267" s="6">
        <v>7.0121000000000002</v>
      </c>
      <c r="V267" s="6">
        <v>33.055300000000003</v>
      </c>
      <c r="W267" s="6">
        <v>-36.087200000000003</v>
      </c>
      <c r="X267" s="6">
        <v>31.48</v>
      </c>
      <c r="Y267" s="6">
        <v>2.5221</v>
      </c>
      <c r="Z267" s="6">
        <v>7.4462999999999999</v>
      </c>
      <c r="AA267" s="6">
        <v>40.133499999999998</v>
      </c>
      <c r="AB267" s="6">
        <v>-24.066299999999998</v>
      </c>
      <c r="AC267" s="6">
        <v>41.97</v>
      </c>
      <c r="AD267" s="6">
        <v>3.3639999999999999</v>
      </c>
      <c r="AE267" s="6">
        <v>6.0133999999999999</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43DA6-D952-794E-A4D1-5BDB6096A2AF}">
  <sheetPr>
    <tabColor rgb="FFFFFF00"/>
  </sheetPr>
  <dimension ref="A1:C9"/>
  <sheetViews>
    <sheetView workbookViewId="0">
      <selection activeCell="J23" sqref="J23"/>
    </sheetView>
  </sheetViews>
  <sheetFormatPr baseColWidth="10" defaultRowHeight="15"/>
  <cols>
    <col min="1" max="1" width="7.33203125" bestFit="1" customWidth="1"/>
    <col min="2" max="2" width="9.33203125" bestFit="1" customWidth="1"/>
    <col min="3" max="3" width="10.33203125" bestFit="1" customWidth="1"/>
  </cols>
  <sheetData>
    <row r="1" spans="1:3" ht="16">
      <c r="A1" s="75" t="s">
        <v>389</v>
      </c>
      <c r="B1" s="75" t="s">
        <v>390</v>
      </c>
      <c r="C1" s="75" t="s">
        <v>391</v>
      </c>
    </row>
    <row r="2" spans="1:3" ht="16">
      <c r="A2" s="75" t="s">
        <v>386</v>
      </c>
      <c r="B2" s="76">
        <v>1.7942055555329309E-2</v>
      </c>
      <c r="C2" s="76">
        <v>1.7225678510067479E-2</v>
      </c>
    </row>
    <row r="3" spans="1:3" ht="16">
      <c r="A3" s="75" t="s">
        <v>385</v>
      </c>
      <c r="B3" s="76">
        <v>2.2005828196849739E-2</v>
      </c>
      <c r="C3" s="76">
        <v>2.0332015785226001E-2</v>
      </c>
    </row>
    <row r="4" spans="1:3" ht="16">
      <c r="A4" s="75" t="s">
        <v>383</v>
      </c>
      <c r="B4" s="76">
        <v>2.4128791537005451E-2</v>
      </c>
      <c r="C4" s="76">
        <v>2.276739181625561E-2</v>
      </c>
    </row>
    <row r="5" spans="1:3" ht="16">
      <c r="A5" s="75" t="s">
        <v>387</v>
      </c>
      <c r="B5" s="77">
        <v>2.6919770559213151E-2</v>
      </c>
      <c r="C5" s="76">
        <v>2.3368924009391549E-2</v>
      </c>
    </row>
    <row r="6" spans="1:3" ht="16">
      <c r="A6" s="75" t="s">
        <v>382</v>
      </c>
      <c r="B6" s="76">
        <v>2.4114326630705531E-2</v>
      </c>
      <c r="C6" s="76">
        <v>2.5219629513463279E-2</v>
      </c>
    </row>
    <row r="7" spans="1:3" ht="16">
      <c r="A7" s="75" t="s">
        <v>384</v>
      </c>
      <c r="B7" s="76">
        <v>2.38971095408732E-2</v>
      </c>
      <c r="C7" s="77">
        <v>2.5606558397652031E-2</v>
      </c>
    </row>
    <row r="9" spans="1:3">
      <c r="A9" t="s">
        <v>393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600DB-9511-8E40-B345-0FBC96488291}">
  <sheetPr>
    <tabColor rgb="FFFFFF00"/>
  </sheetPr>
  <dimension ref="A1:H6"/>
  <sheetViews>
    <sheetView workbookViewId="0">
      <selection activeCell="C18" sqref="C18"/>
    </sheetView>
  </sheetViews>
  <sheetFormatPr baseColWidth="10" defaultColWidth="10.83203125" defaultRowHeight="14"/>
  <cols>
    <col min="1" max="1" width="23.83203125" style="2" bestFit="1" customWidth="1"/>
    <col min="2" max="2" width="20.5" style="2" bestFit="1" customWidth="1"/>
    <col min="3" max="3" width="22.5" style="2" bestFit="1" customWidth="1"/>
    <col min="4" max="4" width="16" style="2" bestFit="1" customWidth="1"/>
    <col min="5" max="5" width="27.5" style="2" bestFit="1" customWidth="1"/>
    <col min="6" max="6" width="23" style="2" bestFit="1" customWidth="1"/>
    <col min="7" max="7" width="20.1640625" style="2" bestFit="1" customWidth="1"/>
    <col min="8" max="8" width="14" style="2" bestFit="1" customWidth="1"/>
    <col min="9" max="16384" width="10.83203125" style="2"/>
  </cols>
  <sheetData>
    <row r="1" spans="1:8" ht="16">
      <c r="A1" s="1"/>
      <c r="B1" s="1" t="s">
        <v>30</v>
      </c>
      <c r="C1" s="1" t="s">
        <v>31</v>
      </c>
      <c r="D1" s="1" t="s">
        <v>32</v>
      </c>
      <c r="E1" s="1" t="s">
        <v>33</v>
      </c>
      <c r="F1" s="1" t="s">
        <v>34</v>
      </c>
      <c r="G1" s="1" t="s">
        <v>35</v>
      </c>
      <c r="H1" s="1"/>
    </row>
    <row r="2" spans="1:8" ht="16">
      <c r="A2" s="1"/>
      <c r="B2" s="1" t="str">
        <f>'4.Beta'!L2</f>
        <v>CEIX US Equity</v>
      </c>
      <c r="C2" s="1" t="str">
        <f>'4.Beta'!M2</f>
        <v>HP US Equity</v>
      </c>
      <c r="D2" s="1" t="str">
        <f>'4.Beta'!N2</f>
        <v>LPG US Equity</v>
      </c>
      <c r="E2" s="1" t="str">
        <f>'4.Beta'!O2</f>
        <v>MTDR US Equity</v>
      </c>
      <c r="F2" s="1" t="str">
        <f>'4.Beta'!P2</f>
        <v>MUR US Equity</v>
      </c>
      <c r="G2" s="1" t="str">
        <f>'4.Beta'!Q2</f>
        <v>SM US Equity</v>
      </c>
      <c r="H2" s="1" t="s">
        <v>40</v>
      </c>
    </row>
    <row r="3" spans="1:8">
      <c r="A3" s="5" t="s">
        <v>27</v>
      </c>
      <c r="B3" s="72">
        <v>0.27</v>
      </c>
      <c r="C3" s="72">
        <v>0.12</v>
      </c>
      <c r="D3" s="72">
        <v>0.22</v>
      </c>
      <c r="E3" s="72">
        <v>0.13</v>
      </c>
      <c r="F3" s="72">
        <v>0.14000000000000001</v>
      </c>
      <c r="G3" s="72">
        <v>0.12</v>
      </c>
      <c r="H3" s="72">
        <f>SUM(B3:G3)</f>
        <v>1</v>
      </c>
    </row>
    <row r="4" spans="1:8">
      <c r="A4" s="5" t="s">
        <v>37</v>
      </c>
      <c r="B4" s="80">
        <v>110.92</v>
      </c>
      <c r="C4" s="80">
        <v>33.6</v>
      </c>
      <c r="D4" s="80">
        <v>28.85</v>
      </c>
      <c r="E4" s="80">
        <v>52.11</v>
      </c>
      <c r="F4" s="80">
        <v>31.48</v>
      </c>
      <c r="G4" s="80">
        <v>41.97</v>
      </c>
      <c r="H4" s="81"/>
    </row>
    <row r="5" spans="1:8">
      <c r="A5" s="5" t="s">
        <v>38</v>
      </c>
      <c r="B5" s="81">
        <f t="shared" ref="B5:G5" si="0">1000000*B3</f>
        <v>270000</v>
      </c>
      <c r="C5" s="81">
        <f t="shared" si="0"/>
        <v>120000</v>
      </c>
      <c r="D5" s="81">
        <f t="shared" si="0"/>
        <v>220000</v>
      </c>
      <c r="E5" s="81">
        <f t="shared" si="0"/>
        <v>130000</v>
      </c>
      <c r="F5" s="81">
        <f t="shared" si="0"/>
        <v>140000</v>
      </c>
      <c r="G5" s="81">
        <f t="shared" si="0"/>
        <v>120000</v>
      </c>
      <c r="H5" s="81">
        <f>SUM(B5:G5)</f>
        <v>1000000</v>
      </c>
    </row>
    <row r="6" spans="1:8">
      <c r="A6" s="5" t="s">
        <v>39</v>
      </c>
      <c r="B6" s="82">
        <f t="shared" ref="B6:G6" si="1">B5/B4</f>
        <v>2434.1868012982331</v>
      </c>
      <c r="C6" s="82">
        <f t="shared" si="1"/>
        <v>3571.4285714285711</v>
      </c>
      <c r="D6" s="82">
        <f t="shared" si="1"/>
        <v>7625.649913344887</v>
      </c>
      <c r="E6" s="82">
        <f t="shared" si="1"/>
        <v>2494.7227019765878</v>
      </c>
      <c r="F6" s="82">
        <f t="shared" si="1"/>
        <v>4447.2681067344347</v>
      </c>
      <c r="G6" s="82">
        <f t="shared" si="1"/>
        <v>2859.1851322373122</v>
      </c>
      <c r="H6" s="82">
        <f>SUM(B6:G6)</f>
        <v>23432.441227020026</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557FB-6C6B-415A-AD47-18B35774EFDE}">
  <dimension ref="A1:P257"/>
  <sheetViews>
    <sheetView workbookViewId="0">
      <selection activeCell="D33" sqref="D33"/>
    </sheetView>
  </sheetViews>
  <sheetFormatPr baseColWidth="10" defaultRowHeight="15"/>
  <cols>
    <col min="1" max="1" width="11" bestFit="1" customWidth="1"/>
    <col min="2" max="2" width="56" bestFit="1" customWidth="1"/>
    <col min="3" max="4" width="57" bestFit="1" customWidth="1"/>
    <col min="5" max="5" width="13.6640625" bestFit="1" customWidth="1"/>
    <col min="6" max="6" width="12.5" bestFit="1" customWidth="1"/>
    <col min="7" max="7" width="13.6640625" bestFit="1" customWidth="1"/>
    <col min="9" max="9" width="13.6640625" bestFit="1" customWidth="1"/>
    <col min="10" max="10" width="12.5" bestFit="1" customWidth="1"/>
    <col min="11" max="11" width="13.6640625" bestFit="1" customWidth="1"/>
    <col min="15" max="15" width="12.33203125" bestFit="1" customWidth="1"/>
    <col min="16" max="16" width="12.1640625" bestFit="1" customWidth="1"/>
  </cols>
  <sheetData>
    <row r="1" spans="1:16">
      <c r="A1" s="23"/>
      <c r="B1" s="24" t="s">
        <v>53</v>
      </c>
      <c r="C1" s="24" t="s">
        <v>54</v>
      </c>
      <c r="D1" s="24" t="s">
        <v>55</v>
      </c>
      <c r="E1" s="25" t="s">
        <v>56</v>
      </c>
      <c r="F1" s="25" t="s">
        <v>57</v>
      </c>
      <c r="G1" s="25" t="s">
        <v>58</v>
      </c>
      <c r="H1" s="23"/>
      <c r="L1" s="23"/>
      <c r="M1" s="23"/>
    </row>
    <row r="2" spans="1:16">
      <c r="A2" s="26">
        <v>45597</v>
      </c>
      <c r="B2" s="27">
        <v>49.86</v>
      </c>
      <c r="C2" s="27">
        <v>48.12</v>
      </c>
      <c r="D2" s="27">
        <v>50.03</v>
      </c>
      <c r="E2" s="23"/>
      <c r="F2" s="23"/>
      <c r="G2" s="23"/>
      <c r="H2" s="23"/>
      <c r="I2" s="42"/>
      <c r="J2" s="42" t="s">
        <v>57</v>
      </c>
      <c r="K2" s="42" t="s">
        <v>58</v>
      </c>
      <c r="L2" s="23"/>
      <c r="M2" s="23"/>
    </row>
    <row r="3" spans="1:16">
      <c r="A3" s="28">
        <v>45596</v>
      </c>
      <c r="B3" s="29">
        <v>50.02</v>
      </c>
      <c r="C3" s="29">
        <v>48.28</v>
      </c>
      <c r="D3" s="29">
        <v>50.17</v>
      </c>
      <c r="E3" s="30">
        <v>-3.2000000000000002E-3</v>
      </c>
      <c r="F3" s="30">
        <v>-3.3E-3</v>
      </c>
      <c r="G3" s="30">
        <v>-2.7000000000000001E-3</v>
      </c>
      <c r="H3" s="23"/>
      <c r="I3" s="42" t="s">
        <v>57</v>
      </c>
      <c r="J3" s="43">
        <v>1.8920400000000001E-6</v>
      </c>
      <c r="K3" s="43">
        <v>6.8134799999999999E-7</v>
      </c>
      <c r="L3" s="23"/>
      <c r="M3" s="23"/>
    </row>
    <row r="4" spans="1:16">
      <c r="A4" s="28">
        <v>45595</v>
      </c>
      <c r="B4" s="29">
        <v>50.01</v>
      </c>
      <c r="C4" s="29">
        <v>48.28</v>
      </c>
      <c r="D4" s="29">
        <v>50.17</v>
      </c>
      <c r="E4" s="30">
        <v>2.0000000000000001E-4</v>
      </c>
      <c r="F4" s="30">
        <v>0</v>
      </c>
      <c r="G4" s="30">
        <v>0</v>
      </c>
      <c r="H4" s="23"/>
      <c r="I4" s="42" t="s">
        <v>58</v>
      </c>
      <c r="J4" s="43">
        <v>6.8134799999999999E-7</v>
      </c>
      <c r="K4" s="43">
        <v>8.6697599999999999E-7</v>
      </c>
      <c r="L4" s="23"/>
      <c r="M4" s="23"/>
      <c r="N4" s="23"/>
      <c r="O4" s="23"/>
      <c r="P4" s="23"/>
    </row>
    <row r="5" spans="1:16">
      <c r="A5" s="28">
        <v>45594</v>
      </c>
      <c r="B5" s="29">
        <v>50.01</v>
      </c>
      <c r="C5" s="29">
        <v>48.32</v>
      </c>
      <c r="D5" s="29">
        <v>50.15</v>
      </c>
      <c r="E5" s="30">
        <v>0</v>
      </c>
      <c r="F5" s="30">
        <v>-8.9999999999999998E-4</v>
      </c>
      <c r="G5" s="30">
        <v>4.0000000000000002E-4</v>
      </c>
      <c r="H5" s="23"/>
      <c r="L5" s="23"/>
      <c r="M5" s="23"/>
      <c r="N5" s="23"/>
      <c r="O5" s="23"/>
      <c r="P5" s="23"/>
    </row>
    <row r="6" spans="1:16">
      <c r="A6" s="28">
        <v>45593</v>
      </c>
      <c r="B6" s="29">
        <v>50.01</v>
      </c>
      <c r="C6" s="29">
        <v>48.3</v>
      </c>
      <c r="D6" s="29">
        <v>50.15</v>
      </c>
      <c r="E6" s="30">
        <v>0</v>
      </c>
      <c r="F6" s="30">
        <v>5.0000000000000001E-4</v>
      </c>
      <c r="G6" s="30">
        <v>-1E-4</v>
      </c>
      <c r="H6" s="23"/>
      <c r="I6" s="23"/>
      <c r="J6" s="23"/>
      <c r="K6" s="23"/>
      <c r="L6" s="23"/>
      <c r="M6" s="23"/>
      <c r="N6" s="23"/>
      <c r="O6" s="23"/>
      <c r="P6" s="23"/>
    </row>
    <row r="7" spans="1:16">
      <c r="A7" s="28">
        <v>45590</v>
      </c>
      <c r="B7" s="29">
        <v>50</v>
      </c>
      <c r="C7" s="29">
        <v>48.32</v>
      </c>
      <c r="D7" s="29">
        <v>50.15</v>
      </c>
      <c r="E7" s="30">
        <v>2.0000000000000001E-4</v>
      </c>
      <c r="F7" s="30">
        <v>-4.0000000000000002E-4</v>
      </c>
      <c r="G7" s="30">
        <v>0</v>
      </c>
      <c r="H7" s="23"/>
      <c r="I7" s="23"/>
      <c r="J7" s="23"/>
      <c r="K7" s="23"/>
      <c r="L7" s="23"/>
      <c r="M7" s="23"/>
      <c r="N7" s="23"/>
      <c r="O7" s="23"/>
      <c r="P7" s="23"/>
    </row>
    <row r="8" spans="1:16">
      <c r="A8" s="28">
        <v>45589</v>
      </c>
      <c r="B8" s="29">
        <v>49.97</v>
      </c>
      <c r="C8" s="29">
        <v>48.33</v>
      </c>
      <c r="D8" s="29">
        <v>50.13</v>
      </c>
      <c r="E8" s="30">
        <v>5.9999999999999995E-4</v>
      </c>
      <c r="F8" s="30">
        <v>-2.9999999999999997E-4</v>
      </c>
      <c r="G8" s="30">
        <v>5.0000000000000001E-4</v>
      </c>
      <c r="H8" s="23"/>
      <c r="I8" s="23"/>
      <c r="J8" s="23"/>
      <c r="K8" s="23"/>
      <c r="L8" s="23"/>
      <c r="M8" s="23"/>
      <c r="N8" s="23"/>
      <c r="O8" s="23"/>
      <c r="P8" s="23"/>
    </row>
    <row r="9" spans="1:16">
      <c r="A9" s="28">
        <v>45588</v>
      </c>
      <c r="B9" s="29">
        <v>49.98</v>
      </c>
      <c r="C9" s="29">
        <v>48.32</v>
      </c>
      <c r="D9" s="29">
        <v>50.13</v>
      </c>
      <c r="E9" s="30">
        <v>-2.0000000000000001E-4</v>
      </c>
      <c r="F9" s="30">
        <v>2.9999999999999997E-4</v>
      </c>
      <c r="G9" s="30">
        <v>0</v>
      </c>
      <c r="H9" s="23"/>
      <c r="I9" s="23"/>
      <c r="J9" s="23"/>
      <c r="K9" s="23"/>
      <c r="L9" s="23"/>
      <c r="M9" s="23"/>
      <c r="N9" s="23"/>
      <c r="O9" s="23"/>
      <c r="P9" s="23"/>
    </row>
    <row r="10" spans="1:16">
      <c r="A10" s="28">
        <v>45587</v>
      </c>
      <c r="B10" s="29">
        <v>49.97</v>
      </c>
      <c r="C10" s="29">
        <v>48.36</v>
      </c>
      <c r="D10" s="29">
        <v>50.13</v>
      </c>
      <c r="E10" s="30">
        <v>2.0000000000000001E-4</v>
      </c>
      <c r="F10" s="30">
        <v>-8.9999999999999998E-4</v>
      </c>
      <c r="G10" s="30">
        <v>0</v>
      </c>
      <c r="H10" s="23"/>
      <c r="I10" s="23"/>
      <c r="J10" s="23"/>
      <c r="K10" s="23"/>
      <c r="L10" s="23"/>
      <c r="M10" s="23"/>
      <c r="N10" s="23"/>
      <c r="O10" s="23"/>
      <c r="P10" s="23"/>
    </row>
    <row r="11" spans="1:16">
      <c r="A11" s="28">
        <v>45586</v>
      </c>
      <c r="B11" s="29">
        <v>49.96</v>
      </c>
      <c r="C11" s="29">
        <v>48.36</v>
      </c>
      <c r="D11" s="29">
        <v>50.12</v>
      </c>
      <c r="E11" s="30">
        <v>2.0000000000000001E-4</v>
      </c>
      <c r="F11" s="30">
        <v>1E-4</v>
      </c>
      <c r="G11" s="30">
        <v>1E-4</v>
      </c>
      <c r="H11" s="23"/>
      <c r="I11" s="23"/>
      <c r="J11" s="23"/>
      <c r="K11" s="23"/>
      <c r="L11" s="23"/>
      <c r="M11" s="23"/>
      <c r="N11" s="23"/>
      <c r="O11" s="23"/>
      <c r="P11" s="23"/>
    </row>
    <row r="12" spans="1:16">
      <c r="A12" s="28">
        <v>45583</v>
      </c>
      <c r="B12" s="29">
        <v>49.96</v>
      </c>
      <c r="C12" s="29">
        <v>48.43</v>
      </c>
      <c r="D12" s="29">
        <v>50.13</v>
      </c>
      <c r="E12" s="30">
        <v>0</v>
      </c>
      <c r="F12" s="30">
        <v>-1.5E-3</v>
      </c>
      <c r="G12" s="30">
        <v>-1E-4</v>
      </c>
      <c r="H12" s="23"/>
      <c r="I12" s="23"/>
      <c r="J12" s="23"/>
      <c r="K12" s="23"/>
      <c r="L12" s="23"/>
      <c r="M12" s="23"/>
      <c r="N12" s="23"/>
      <c r="O12" s="23"/>
      <c r="P12" s="23"/>
    </row>
    <row r="13" spans="1:16">
      <c r="A13" s="28">
        <v>45582</v>
      </c>
      <c r="B13" s="29">
        <v>49.94</v>
      </c>
      <c r="C13" s="29">
        <v>48.39</v>
      </c>
      <c r="D13" s="29">
        <v>50.11</v>
      </c>
      <c r="E13" s="30">
        <v>4.0000000000000002E-4</v>
      </c>
      <c r="F13" s="30">
        <v>8.0000000000000004E-4</v>
      </c>
      <c r="G13" s="30">
        <v>2.9999999999999997E-4</v>
      </c>
      <c r="H13" s="23"/>
      <c r="I13" s="23"/>
      <c r="J13" s="23"/>
      <c r="K13" s="23"/>
      <c r="L13" s="23"/>
      <c r="M13" s="23"/>
      <c r="N13" s="23"/>
      <c r="O13" s="23"/>
      <c r="P13" s="23"/>
    </row>
    <row r="14" spans="1:16">
      <c r="A14" s="28">
        <v>45581</v>
      </c>
      <c r="B14" s="29">
        <v>49.93</v>
      </c>
      <c r="C14" s="29">
        <v>48.42</v>
      </c>
      <c r="D14" s="29">
        <v>50.09</v>
      </c>
      <c r="E14" s="30">
        <v>2.0000000000000001E-4</v>
      </c>
      <c r="F14" s="30">
        <v>-5.0000000000000001E-4</v>
      </c>
      <c r="G14" s="30">
        <v>4.0000000000000002E-4</v>
      </c>
      <c r="H14" s="23"/>
      <c r="I14" s="23"/>
      <c r="J14" s="23"/>
      <c r="K14" s="23"/>
      <c r="L14" s="23"/>
      <c r="M14" s="23"/>
      <c r="N14" s="23"/>
      <c r="O14" s="23"/>
      <c r="P14" s="23"/>
    </row>
    <row r="15" spans="1:16">
      <c r="A15" s="28">
        <v>45580</v>
      </c>
      <c r="B15" s="29">
        <v>49.93</v>
      </c>
      <c r="C15" s="29">
        <v>48.39</v>
      </c>
      <c r="D15" s="29">
        <v>50.09</v>
      </c>
      <c r="E15" s="30">
        <v>0</v>
      </c>
      <c r="F15" s="30">
        <v>5.0000000000000001E-4</v>
      </c>
      <c r="G15" s="30">
        <v>0</v>
      </c>
      <c r="H15" s="23"/>
      <c r="I15" s="23"/>
      <c r="J15" s="23"/>
      <c r="K15" s="23"/>
      <c r="L15" s="23"/>
      <c r="M15" s="23"/>
      <c r="N15" s="23"/>
      <c r="O15" s="23"/>
      <c r="P15" s="23"/>
    </row>
    <row r="16" spans="1:16">
      <c r="A16" s="28">
        <v>45579</v>
      </c>
      <c r="B16" s="29">
        <v>49.93</v>
      </c>
      <c r="C16" s="29">
        <v>48.36</v>
      </c>
      <c r="D16" s="29">
        <v>50.09</v>
      </c>
      <c r="E16" s="30">
        <v>0</v>
      </c>
      <c r="F16" s="30">
        <v>6.9999999999999999E-4</v>
      </c>
      <c r="G16" s="30">
        <v>0</v>
      </c>
      <c r="H16" s="23"/>
      <c r="I16" s="23"/>
      <c r="J16" s="23"/>
      <c r="K16" s="23"/>
      <c r="L16" s="23"/>
      <c r="M16" s="23"/>
      <c r="N16" s="23"/>
      <c r="O16" s="23"/>
      <c r="P16" s="23"/>
    </row>
    <row r="17" spans="1:16">
      <c r="A17" s="28">
        <v>45576</v>
      </c>
      <c r="B17" s="29">
        <v>49.93</v>
      </c>
      <c r="C17" s="29">
        <v>48.4</v>
      </c>
      <c r="D17" s="29">
        <v>50.09</v>
      </c>
      <c r="E17" s="30">
        <v>0</v>
      </c>
      <c r="F17" s="30">
        <v>-8.9999999999999998E-4</v>
      </c>
      <c r="G17" s="30">
        <v>0</v>
      </c>
      <c r="H17" s="23"/>
      <c r="I17" s="23"/>
      <c r="J17" s="23"/>
      <c r="K17" s="23"/>
      <c r="L17" s="23"/>
      <c r="M17" s="23"/>
      <c r="N17" s="23"/>
      <c r="O17" s="23"/>
      <c r="P17" s="23"/>
    </row>
    <row r="18" spans="1:16">
      <c r="A18" s="28">
        <v>45575</v>
      </c>
      <c r="B18" s="29">
        <v>49.89</v>
      </c>
      <c r="C18" s="29">
        <v>48.35</v>
      </c>
      <c r="D18" s="29">
        <v>50.06</v>
      </c>
      <c r="E18" s="30">
        <v>8.0000000000000004E-4</v>
      </c>
      <c r="F18" s="30">
        <v>1E-3</v>
      </c>
      <c r="G18" s="30">
        <v>6.9999999999999999E-4</v>
      </c>
      <c r="H18" s="23"/>
      <c r="I18" s="23"/>
      <c r="J18" s="23"/>
      <c r="K18" s="23"/>
      <c r="L18" s="23"/>
      <c r="M18" s="23"/>
      <c r="N18" s="23"/>
      <c r="O18" s="23"/>
      <c r="P18" s="23"/>
    </row>
    <row r="19" spans="1:16">
      <c r="A19" s="28">
        <v>45574</v>
      </c>
      <c r="B19" s="29">
        <v>49.89</v>
      </c>
      <c r="C19" s="29">
        <v>48.31</v>
      </c>
      <c r="D19" s="29">
        <v>50.05</v>
      </c>
      <c r="E19" s="30">
        <v>0</v>
      </c>
      <c r="F19" s="30">
        <v>8.0000000000000004E-4</v>
      </c>
      <c r="G19" s="30">
        <v>2.0000000000000001E-4</v>
      </c>
      <c r="H19" s="23"/>
      <c r="I19" s="23"/>
      <c r="J19" s="23"/>
      <c r="K19" s="23"/>
      <c r="L19" s="23"/>
      <c r="M19" s="23"/>
      <c r="N19" s="23"/>
      <c r="O19" s="23"/>
      <c r="P19" s="23"/>
    </row>
    <row r="20" spans="1:16">
      <c r="A20" s="28">
        <v>45573</v>
      </c>
      <c r="B20" s="29">
        <v>49.89</v>
      </c>
      <c r="C20" s="29">
        <v>48.35</v>
      </c>
      <c r="D20" s="29">
        <v>50.05</v>
      </c>
      <c r="E20" s="30">
        <v>0</v>
      </c>
      <c r="F20" s="30">
        <v>-8.0000000000000004E-4</v>
      </c>
      <c r="G20" s="30">
        <v>0</v>
      </c>
      <c r="H20" s="23"/>
      <c r="I20" s="23"/>
      <c r="J20" s="23"/>
      <c r="K20" s="23"/>
      <c r="L20" s="23"/>
      <c r="M20" s="23"/>
      <c r="N20" s="23"/>
      <c r="O20" s="23"/>
      <c r="P20" s="23"/>
    </row>
    <row r="21" spans="1:16">
      <c r="A21" s="28">
        <v>45572</v>
      </c>
      <c r="B21" s="29">
        <v>49.88</v>
      </c>
      <c r="C21" s="29">
        <v>48.32</v>
      </c>
      <c r="D21" s="29">
        <v>50.04</v>
      </c>
      <c r="E21" s="30">
        <v>2.0000000000000001E-4</v>
      </c>
      <c r="F21" s="30">
        <v>6.9999999999999999E-4</v>
      </c>
      <c r="G21" s="30">
        <v>1E-4</v>
      </c>
      <c r="H21" s="23"/>
      <c r="I21" s="23"/>
      <c r="J21" s="23"/>
      <c r="K21" s="23"/>
      <c r="L21" s="23"/>
      <c r="M21" s="23"/>
      <c r="N21" s="23"/>
      <c r="O21" s="23"/>
      <c r="P21" s="23"/>
    </row>
    <row r="22" spans="1:16">
      <c r="A22" s="28">
        <v>45569</v>
      </c>
      <c r="B22" s="29">
        <v>49.88</v>
      </c>
      <c r="C22" s="29">
        <v>48.37</v>
      </c>
      <c r="D22" s="29">
        <v>50.04</v>
      </c>
      <c r="E22" s="30">
        <v>0</v>
      </c>
      <c r="F22" s="30">
        <v>-1.1000000000000001E-3</v>
      </c>
      <c r="G22" s="30">
        <v>0</v>
      </c>
      <c r="H22" s="23"/>
      <c r="I22" s="23"/>
      <c r="J22" s="23"/>
      <c r="K22" s="23"/>
      <c r="L22" s="23"/>
      <c r="M22" s="23"/>
      <c r="N22" s="23"/>
      <c r="O22" s="23"/>
      <c r="P22" s="23"/>
    </row>
    <row r="23" spans="1:16">
      <c r="A23" s="28">
        <v>45568</v>
      </c>
      <c r="B23" s="29">
        <v>49.85</v>
      </c>
      <c r="C23" s="29">
        <v>48.56</v>
      </c>
      <c r="D23" s="29">
        <v>50.04</v>
      </c>
      <c r="E23" s="30">
        <v>5.9999999999999995E-4</v>
      </c>
      <c r="F23" s="30">
        <v>-3.8999999999999998E-3</v>
      </c>
      <c r="G23" s="30">
        <v>0</v>
      </c>
      <c r="H23" s="23"/>
      <c r="I23" s="23"/>
      <c r="J23" s="23"/>
      <c r="K23" s="23"/>
      <c r="L23" s="23"/>
      <c r="M23" s="23"/>
      <c r="N23" s="23"/>
      <c r="O23" s="23"/>
      <c r="P23" s="23"/>
    </row>
    <row r="24" spans="1:16">
      <c r="A24" s="28">
        <v>45567</v>
      </c>
      <c r="B24" s="29">
        <v>49.85</v>
      </c>
      <c r="C24" s="29">
        <v>48.62</v>
      </c>
      <c r="D24" s="29">
        <v>50.03</v>
      </c>
      <c r="E24" s="30">
        <v>0</v>
      </c>
      <c r="F24" s="30">
        <v>-1.1999999999999999E-3</v>
      </c>
      <c r="G24" s="30">
        <v>2.0000000000000001E-4</v>
      </c>
      <c r="H24" s="23"/>
      <c r="I24" s="23"/>
      <c r="J24" s="23"/>
      <c r="K24" s="23"/>
      <c r="L24" s="23"/>
      <c r="M24" s="23"/>
      <c r="N24" s="23"/>
      <c r="O24" s="23"/>
      <c r="P24" s="23"/>
    </row>
    <row r="25" spans="1:16">
      <c r="A25" s="28">
        <v>45566</v>
      </c>
      <c r="B25" s="29">
        <v>49.85</v>
      </c>
      <c r="C25" s="29">
        <v>48.64</v>
      </c>
      <c r="D25" s="29">
        <v>50.03</v>
      </c>
      <c r="E25" s="30">
        <v>0</v>
      </c>
      <c r="F25" s="30">
        <v>-5.0000000000000001E-4</v>
      </c>
      <c r="G25" s="30">
        <v>0</v>
      </c>
      <c r="H25" s="23"/>
      <c r="I25" s="23"/>
      <c r="J25" s="23"/>
      <c r="K25" s="23"/>
      <c r="L25" s="23"/>
      <c r="M25" s="23"/>
      <c r="N25" s="23"/>
      <c r="O25" s="23"/>
      <c r="P25" s="23"/>
    </row>
    <row r="26" spans="1:16">
      <c r="A26" s="28">
        <v>45565</v>
      </c>
      <c r="B26" s="29">
        <v>50.04</v>
      </c>
      <c r="C26" s="29">
        <v>48.76</v>
      </c>
      <c r="D26" s="29">
        <v>50.2</v>
      </c>
      <c r="E26" s="30">
        <v>-3.8E-3</v>
      </c>
      <c r="F26" s="30">
        <v>-2.3999999999999998E-3</v>
      </c>
      <c r="G26" s="30">
        <v>-3.3999999999999998E-3</v>
      </c>
      <c r="H26" s="23"/>
      <c r="I26" s="23"/>
      <c r="J26" s="23"/>
      <c r="K26" s="23"/>
      <c r="L26" s="23"/>
      <c r="M26" s="23"/>
      <c r="N26" s="23"/>
      <c r="O26" s="23"/>
      <c r="P26" s="23"/>
    </row>
    <row r="27" spans="1:16">
      <c r="A27" s="28">
        <v>45562</v>
      </c>
      <c r="B27" s="29">
        <v>50.03</v>
      </c>
      <c r="C27" s="29">
        <v>48.83</v>
      </c>
      <c r="D27" s="29">
        <v>50.21</v>
      </c>
      <c r="E27" s="30">
        <v>2.0000000000000001E-4</v>
      </c>
      <c r="F27" s="30">
        <v>-1.5E-3</v>
      </c>
      <c r="G27" s="30">
        <v>-1E-4</v>
      </c>
      <c r="H27" s="23"/>
      <c r="I27" s="23"/>
      <c r="J27" s="23"/>
      <c r="K27" s="23"/>
      <c r="L27" s="23"/>
      <c r="M27" s="23"/>
      <c r="N27" s="23"/>
      <c r="O27" s="23"/>
      <c r="P27" s="23"/>
    </row>
    <row r="28" spans="1:16">
      <c r="A28" s="28">
        <v>45561</v>
      </c>
      <c r="B28" s="29">
        <v>50.02</v>
      </c>
      <c r="C28" s="29">
        <v>48.76</v>
      </c>
      <c r="D28" s="29">
        <v>50.19</v>
      </c>
      <c r="E28" s="30">
        <v>2.0000000000000001E-4</v>
      </c>
      <c r="F28" s="30">
        <v>1.4E-3</v>
      </c>
      <c r="G28" s="30">
        <v>4.0000000000000002E-4</v>
      </c>
      <c r="H28" s="23"/>
      <c r="I28" s="23"/>
      <c r="J28" s="23"/>
      <c r="K28" s="23"/>
      <c r="L28" s="23"/>
      <c r="M28" s="23"/>
      <c r="N28" s="23"/>
      <c r="O28" s="23"/>
      <c r="P28" s="23"/>
    </row>
    <row r="29" spans="1:16">
      <c r="A29" s="28">
        <v>45560</v>
      </c>
      <c r="B29" s="29">
        <v>50.02</v>
      </c>
      <c r="C29" s="29">
        <v>48.82</v>
      </c>
      <c r="D29" s="29">
        <v>50.18</v>
      </c>
      <c r="E29" s="30">
        <v>0</v>
      </c>
      <c r="F29" s="30">
        <v>-1.1999999999999999E-3</v>
      </c>
      <c r="G29" s="30">
        <v>1E-4</v>
      </c>
      <c r="H29" s="23"/>
      <c r="I29" s="23"/>
      <c r="J29" s="23"/>
      <c r="K29" s="23"/>
      <c r="L29" s="23"/>
      <c r="M29" s="23"/>
      <c r="N29" s="23"/>
      <c r="O29" s="23"/>
      <c r="P29" s="23"/>
    </row>
    <row r="30" spans="1:16">
      <c r="A30" s="28">
        <v>45559</v>
      </c>
      <c r="B30" s="29">
        <v>50</v>
      </c>
      <c r="C30" s="29">
        <v>48.86</v>
      </c>
      <c r="D30" s="29">
        <v>50.18</v>
      </c>
      <c r="E30" s="30">
        <v>4.0000000000000002E-4</v>
      </c>
      <c r="F30" s="30">
        <v>-8.0000000000000004E-4</v>
      </c>
      <c r="G30" s="30">
        <v>0</v>
      </c>
      <c r="H30" s="23"/>
      <c r="I30" s="23"/>
      <c r="J30" s="23"/>
      <c r="K30" s="23"/>
      <c r="L30" s="23"/>
      <c r="M30" s="23"/>
      <c r="N30" s="23"/>
      <c r="O30" s="23"/>
      <c r="P30" s="23"/>
    </row>
    <row r="31" spans="1:16">
      <c r="A31" s="28">
        <v>45558</v>
      </c>
      <c r="B31" s="29">
        <v>50</v>
      </c>
      <c r="C31" s="29">
        <v>48.81</v>
      </c>
      <c r="D31" s="29">
        <v>50.18</v>
      </c>
      <c r="E31" s="30">
        <v>0</v>
      </c>
      <c r="F31" s="30">
        <v>8.9999999999999998E-4</v>
      </c>
      <c r="G31" s="30">
        <v>0</v>
      </c>
      <c r="H31" s="23"/>
      <c r="I31" s="23"/>
      <c r="J31" s="23"/>
      <c r="K31" s="23"/>
      <c r="L31" s="23"/>
      <c r="M31" s="23"/>
      <c r="N31" s="23"/>
      <c r="O31" s="23"/>
      <c r="P31" s="23"/>
    </row>
    <row r="32" spans="1:16">
      <c r="A32" s="28">
        <v>45555</v>
      </c>
      <c r="B32" s="29">
        <v>50</v>
      </c>
      <c r="C32" s="29">
        <v>48.8</v>
      </c>
      <c r="D32" s="29">
        <v>50.17</v>
      </c>
      <c r="E32" s="30">
        <v>0</v>
      </c>
      <c r="F32" s="30">
        <v>2.9999999999999997E-4</v>
      </c>
      <c r="G32" s="30">
        <v>2.0000000000000001E-4</v>
      </c>
      <c r="H32" s="23"/>
      <c r="I32" s="23"/>
      <c r="J32" s="23"/>
      <c r="K32" s="23"/>
      <c r="L32" s="23"/>
      <c r="M32" s="23"/>
      <c r="N32" s="23"/>
      <c r="O32" s="23"/>
      <c r="P32" s="23"/>
    </row>
    <row r="33" spans="1:16">
      <c r="A33" s="28">
        <v>45554</v>
      </c>
      <c r="B33" s="29">
        <v>49.96</v>
      </c>
      <c r="C33" s="29">
        <v>48.78</v>
      </c>
      <c r="D33" s="29">
        <v>50.14</v>
      </c>
      <c r="E33" s="30">
        <v>8.0000000000000004E-4</v>
      </c>
      <c r="F33" s="30">
        <v>2.9999999999999997E-4</v>
      </c>
      <c r="G33" s="30">
        <v>6.9999999999999999E-4</v>
      </c>
      <c r="H33" s="23"/>
      <c r="I33" s="23"/>
      <c r="J33" s="23"/>
      <c r="K33" s="23"/>
      <c r="L33" s="23"/>
      <c r="M33" s="23"/>
      <c r="N33" s="23"/>
      <c r="O33" s="23"/>
      <c r="P33" s="23"/>
    </row>
    <row r="34" spans="1:16">
      <c r="A34" s="28">
        <v>45553</v>
      </c>
      <c r="B34" s="29">
        <v>49.95</v>
      </c>
      <c r="C34" s="29">
        <v>48.73</v>
      </c>
      <c r="D34" s="29">
        <v>50.13</v>
      </c>
      <c r="E34" s="30">
        <v>2.0000000000000001E-4</v>
      </c>
      <c r="F34" s="30">
        <v>1E-3</v>
      </c>
      <c r="G34" s="30">
        <v>1E-4</v>
      </c>
      <c r="H34" s="23"/>
      <c r="I34" s="23"/>
      <c r="J34" s="23"/>
      <c r="K34" s="23"/>
      <c r="L34" s="23"/>
      <c r="M34" s="23"/>
      <c r="N34" s="23"/>
      <c r="O34" s="23"/>
      <c r="P34" s="23"/>
    </row>
    <row r="35" spans="1:16">
      <c r="A35" s="28">
        <v>45552</v>
      </c>
      <c r="B35" s="29">
        <v>49.95</v>
      </c>
      <c r="C35" s="29">
        <v>48.78</v>
      </c>
      <c r="D35" s="29">
        <v>50.11</v>
      </c>
      <c r="E35" s="30">
        <v>0</v>
      </c>
      <c r="F35" s="30">
        <v>-1E-3</v>
      </c>
      <c r="G35" s="30">
        <v>4.0000000000000002E-4</v>
      </c>
      <c r="H35" s="23"/>
      <c r="I35" s="23"/>
      <c r="J35" s="23"/>
      <c r="K35" s="23"/>
      <c r="L35" s="23"/>
      <c r="M35" s="23"/>
      <c r="N35" s="23"/>
      <c r="O35" s="23"/>
      <c r="P35" s="23"/>
    </row>
    <row r="36" spans="1:16">
      <c r="A36" s="28">
        <v>45551</v>
      </c>
      <c r="B36" s="29">
        <v>49.94</v>
      </c>
      <c r="C36" s="29">
        <v>48.79</v>
      </c>
      <c r="D36" s="29">
        <v>50.11</v>
      </c>
      <c r="E36" s="30">
        <v>2.0000000000000001E-4</v>
      </c>
      <c r="F36" s="30">
        <v>-2.0000000000000001E-4</v>
      </c>
      <c r="G36" s="30">
        <v>0</v>
      </c>
      <c r="H36" s="23"/>
      <c r="I36" s="23"/>
      <c r="J36" s="23"/>
      <c r="K36" s="23"/>
      <c r="L36" s="23"/>
      <c r="M36" s="23"/>
      <c r="N36" s="23"/>
      <c r="O36" s="23"/>
      <c r="P36" s="23"/>
    </row>
    <row r="37" spans="1:16">
      <c r="A37" s="28">
        <v>45548</v>
      </c>
      <c r="B37" s="29">
        <v>49.92</v>
      </c>
      <c r="C37" s="29">
        <v>48.78</v>
      </c>
      <c r="D37" s="29">
        <v>50.09</v>
      </c>
      <c r="E37" s="30">
        <v>4.0000000000000002E-4</v>
      </c>
      <c r="F37" s="30">
        <v>2.9999999999999997E-4</v>
      </c>
      <c r="G37" s="30">
        <v>4.0000000000000002E-4</v>
      </c>
      <c r="H37" s="23"/>
      <c r="I37" s="23"/>
      <c r="J37" s="23"/>
      <c r="K37" s="23"/>
      <c r="L37" s="23"/>
      <c r="M37" s="23"/>
      <c r="N37" s="23"/>
      <c r="O37" s="23"/>
      <c r="P37" s="23"/>
    </row>
    <row r="38" spans="1:16">
      <c r="A38" s="28">
        <v>45547</v>
      </c>
      <c r="B38" s="29">
        <v>49.91</v>
      </c>
      <c r="C38" s="29">
        <v>48.71</v>
      </c>
      <c r="D38" s="29">
        <v>50.05</v>
      </c>
      <c r="E38" s="30">
        <v>2.0000000000000001E-4</v>
      </c>
      <c r="F38" s="30">
        <v>1.4E-3</v>
      </c>
      <c r="G38" s="30">
        <v>8.0000000000000004E-4</v>
      </c>
      <c r="H38" s="23"/>
      <c r="I38" s="23"/>
      <c r="J38" s="23"/>
      <c r="K38" s="23"/>
      <c r="L38" s="23"/>
      <c r="M38" s="23"/>
      <c r="N38" s="23"/>
      <c r="O38" s="23"/>
      <c r="P38" s="23"/>
    </row>
    <row r="39" spans="1:16">
      <c r="A39" s="28">
        <v>45546</v>
      </c>
      <c r="B39" s="29">
        <v>49.89</v>
      </c>
      <c r="C39" s="29">
        <v>48.7</v>
      </c>
      <c r="D39" s="29">
        <v>50.03</v>
      </c>
      <c r="E39" s="30">
        <v>4.0000000000000002E-4</v>
      </c>
      <c r="F39" s="30">
        <v>1E-4</v>
      </c>
      <c r="G39" s="30">
        <v>4.0000000000000002E-4</v>
      </c>
      <c r="H39" s="23"/>
      <c r="I39" s="23"/>
      <c r="J39" s="23"/>
      <c r="K39" s="23"/>
      <c r="L39" s="23"/>
      <c r="M39" s="23"/>
      <c r="N39" s="23"/>
      <c r="O39" s="23"/>
      <c r="P39" s="23"/>
    </row>
    <row r="40" spans="1:16">
      <c r="A40" s="28">
        <v>45545</v>
      </c>
      <c r="B40" s="29">
        <v>49.88</v>
      </c>
      <c r="C40" s="29">
        <v>48.72</v>
      </c>
      <c r="D40" s="29">
        <v>50.05</v>
      </c>
      <c r="E40" s="30">
        <v>2.0000000000000001E-4</v>
      </c>
      <c r="F40" s="30">
        <v>-4.0000000000000002E-4</v>
      </c>
      <c r="G40" s="30">
        <v>-2.9999999999999997E-4</v>
      </c>
      <c r="H40" s="23"/>
      <c r="I40" s="23"/>
      <c r="J40" s="23"/>
      <c r="K40" s="23"/>
      <c r="L40" s="23"/>
      <c r="M40" s="23"/>
      <c r="N40" s="23"/>
      <c r="O40" s="23"/>
      <c r="P40" s="23"/>
    </row>
    <row r="41" spans="1:16">
      <c r="A41" s="28">
        <v>45544</v>
      </c>
      <c r="B41" s="29">
        <v>49.88</v>
      </c>
      <c r="C41" s="29">
        <v>48.67</v>
      </c>
      <c r="D41" s="29">
        <v>50.02</v>
      </c>
      <c r="E41" s="30">
        <v>0</v>
      </c>
      <c r="F41" s="30">
        <v>1.1000000000000001E-3</v>
      </c>
      <c r="G41" s="30">
        <v>5.0000000000000001E-4</v>
      </c>
      <c r="H41" s="23"/>
      <c r="I41" s="23"/>
      <c r="J41" s="23"/>
      <c r="K41" s="23"/>
      <c r="L41" s="23"/>
      <c r="M41" s="23"/>
      <c r="N41" s="23"/>
      <c r="O41" s="23"/>
      <c r="P41" s="23"/>
    </row>
    <row r="42" spans="1:16">
      <c r="A42" s="28">
        <v>45541</v>
      </c>
      <c r="B42" s="29">
        <v>49.87</v>
      </c>
      <c r="C42" s="29">
        <v>48.68</v>
      </c>
      <c r="D42" s="29">
        <v>50.03</v>
      </c>
      <c r="E42" s="30">
        <v>2.0000000000000001E-4</v>
      </c>
      <c r="F42" s="30">
        <v>-2.9999999999999997E-4</v>
      </c>
      <c r="G42" s="30">
        <v>-2.0000000000000001E-4</v>
      </c>
      <c r="H42" s="23"/>
      <c r="I42" s="23"/>
      <c r="J42" s="23"/>
      <c r="K42" s="23"/>
      <c r="L42" s="23"/>
      <c r="M42" s="23"/>
      <c r="N42" s="23"/>
      <c r="O42" s="23"/>
      <c r="P42" s="23"/>
    </row>
    <row r="43" spans="1:16">
      <c r="A43" s="28">
        <v>45540</v>
      </c>
      <c r="B43" s="29">
        <v>49.85</v>
      </c>
      <c r="C43" s="29">
        <v>48.58</v>
      </c>
      <c r="D43" s="29">
        <v>50</v>
      </c>
      <c r="E43" s="30">
        <v>4.0000000000000002E-4</v>
      </c>
      <c r="F43" s="30">
        <v>2.0999999999999999E-3</v>
      </c>
      <c r="G43" s="30">
        <v>5.9999999999999995E-4</v>
      </c>
      <c r="H43" s="23"/>
      <c r="I43" s="23"/>
      <c r="J43" s="23"/>
      <c r="K43" s="23"/>
      <c r="L43" s="23"/>
      <c r="M43" s="23"/>
      <c r="N43" s="23"/>
      <c r="O43" s="23"/>
      <c r="P43" s="23"/>
    </row>
    <row r="44" spans="1:16">
      <c r="A44" s="28">
        <v>45539</v>
      </c>
      <c r="B44" s="29">
        <v>49.85</v>
      </c>
      <c r="C44" s="29">
        <v>48.57</v>
      </c>
      <c r="D44" s="29">
        <v>49.99</v>
      </c>
      <c r="E44" s="30">
        <v>0</v>
      </c>
      <c r="F44" s="30">
        <v>2.0000000000000001E-4</v>
      </c>
      <c r="G44" s="30">
        <v>1E-4</v>
      </c>
      <c r="H44" s="23"/>
      <c r="I44" s="23"/>
      <c r="J44" s="23"/>
      <c r="K44" s="23"/>
      <c r="L44" s="23"/>
      <c r="M44" s="23"/>
      <c r="N44" s="23"/>
      <c r="O44" s="23"/>
      <c r="P44" s="23"/>
    </row>
    <row r="45" spans="1:16">
      <c r="A45" s="28">
        <v>45538</v>
      </c>
      <c r="B45" s="29">
        <v>49.84</v>
      </c>
      <c r="C45" s="29">
        <v>48.44</v>
      </c>
      <c r="D45" s="29">
        <v>49.98</v>
      </c>
      <c r="E45" s="30">
        <v>2.0000000000000001E-4</v>
      </c>
      <c r="F45" s="30">
        <v>2.8E-3</v>
      </c>
      <c r="G45" s="30">
        <v>2.9999999999999997E-4</v>
      </c>
      <c r="H45" s="23"/>
      <c r="I45" s="23"/>
      <c r="J45" s="23"/>
      <c r="K45" s="23"/>
      <c r="L45" s="23"/>
      <c r="M45" s="23"/>
      <c r="N45" s="23"/>
      <c r="O45" s="23"/>
      <c r="P45" s="23"/>
    </row>
    <row r="46" spans="1:16">
      <c r="A46" s="28">
        <v>45534</v>
      </c>
      <c r="B46" s="29">
        <v>50.03</v>
      </c>
      <c r="C46" s="29">
        <v>48.57</v>
      </c>
      <c r="D46" s="29">
        <v>50.18</v>
      </c>
      <c r="E46" s="30">
        <v>-3.8E-3</v>
      </c>
      <c r="F46" s="30">
        <v>-2.7000000000000001E-3</v>
      </c>
      <c r="G46" s="30">
        <v>-3.8999999999999998E-3</v>
      </c>
      <c r="H46" s="23"/>
      <c r="I46" s="23"/>
      <c r="J46" s="23"/>
      <c r="K46" s="23"/>
      <c r="L46" s="23"/>
      <c r="M46" s="23"/>
      <c r="N46" s="23"/>
      <c r="O46" s="23"/>
      <c r="P46" s="23"/>
    </row>
    <row r="47" spans="1:16">
      <c r="A47" s="28">
        <v>45533</v>
      </c>
      <c r="B47" s="29">
        <v>50.02</v>
      </c>
      <c r="C47" s="29">
        <v>48.56</v>
      </c>
      <c r="D47" s="29">
        <v>50.16</v>
      </c>
      <c r="E47" s="30">
        <v>2.9999999999999997E-4</v>
      </c>
      <c r="F47" s="30">
        <v>1E-4</v>
      </c>
      <c r="G47" s="30">
        <v>2.9999999999999997E-4</v>
      </c>
      <c r="H47" s="23"/>
      <c r="I47" s="23"/>
      <c r="J47" s="23"/>
      <c r="K47" s="23"/>
      <c r="L47" s="23"/>
      <c r="M47" s="23"/>
      <c r="N47" s="23"/>
      <c r="O47" s="23"/>
      <c r="P47" s="23"/>
    </row>
    <row r="48" spans="1:16">
      <c r="A48" s="28">
        <v>45532</v>
      </c>
      <c r="B48" s="29">
        <v>50.01</v>
      </c>
      <c r="C48" s="29">
        <v>48.59</v>
      </c>
      <c r="D48" s="29">
        <v>50.15</v>
      </c>
      <c r="E48" s="30">
        <v>1E-4</v>
      </c>
      <c r="F48" s="30">
        <v>-5.9999999999999995E-4</v>
      </c>
      <c r="G48" s="30">
        <v>2.9999999999999997E-4</v>
      </c>
      <c r="H48" s="23"/>
      <c r="I48" s="23"/>
      <c r="J48" s="23"/>
      <c r="K48" s="23"/>
      <c r="L48" s="23"/>
      <c r="M48" s="23"/>
      <c r="N48" s="23"/>
      <c r="O48" s="23"/>
      <c r="P48" s="23"/>
    </row>
    <row r="49" spans="1:16">
      <c r="A49" s="28">
        <v>45531</v>
      </c>
      <c r="B49" s="29">
        <v>50.01</v>
      </c>
      <c r="C49" s="29">
        <v>48.59</v>
      </c>
      <c r="D49" s="29">
        <v>50.15</v>
      </c>
      <c r="E49" s="30">
        <v>0</v>
      </c>
      <c r="F49" s="30">
        <v>1E-4</v>
      </c>
      <c r="G49" s="30">
        <v>0</v>
      </c>
      <c r="H49" s="23"/>
      <c r="I49" s="23"/>
      <c r="J49" s="23"/>
      <c r="K49" s="23"/>
      <c r="L49" s="23"/>
      <c r="M49" s="23"/>
      <c r="N49" s="23"/>
      <c r="O49" s="23"/>
      <c r="P49" s="23"/>
    </row>
    <row r="50" spans="1:16">
      <c r="A50" s="28">
        <v>45530</v>
      </c>
      <c r="B50" s="29">
        <v>50</v>
      </c>
      <c r="C50" s="29">
        <v>48.54</v>
      </c>
      <c r="D50" s="29">
        <v>50.14</v>
      </c>
      <c r="E50" s="30">
        <v>2.0000000000000001E-4</v>
      </c>
      <c r="F50" s="30">
        <v>8.9999999999999998E-4</v>
      </c>
      <c r="G50" s="30">
        <v>1E-4</v>
      </c>
      <c r="H50" s="23"/>
      <c r="I50" s="23"/>
      <c r="J50" s="23"/>
      <c r="K50" s="23"/>
      <c r="L50" s="23"/>
      <c r="M50" s="23"/>
      <c r="N50" s="23"/>
      <c r="O50" s="23"/>
      <c r="P50" s="23"/>
    </row>
    <row r="51" spans="1:16">
      <c r="A51" s="28">
        <v>45527</v>
      </c>
      <c r="B51" s="29">
        <v>49.99</v>
      </c>
      <c r="C51" s="29">
        <v>48.57</v>
      </c>
      <c r="D51" s="29">
        <v>50.14</v>
      </c>
      <c r="E51" s="30">
        <v>2.0000000000000001E-4</v>
      </c>
      <c r="F51" s="30">
        <v>-5.0000000000000001E-4</v>
      </c>
      <c r="G51" s="30">
        <v>1E-4</v>
      </c>
      <c r="H51" s="23"/>
      <c r="I51" s="23"/>
      <c r="J51" s="23"/>
      <c r="K51" s="23"/>
      <c r="L51" s="23"/>
      <c r="M51" s="23"/>
      <c r="N51" s="23"/>
      <c r="O51" s="23"/>
      <c r="P51" s="23"/>
    </row>
    <row r="52" spans="1:16">
      <c r="A52" s="28">
        <v>45526</v>
      </c>
      <c r="B52" s="29">
        <v>49.98</v>
      </c>
      <c r="C52" s="29">
        <v>48.47</v>
      </c>
      <c r="D52" s="29">
        <v>50.11</v>
      </c>
      <c r="E52" s="30">
        <v>2.0000000000000001E-4</v>
      </c>
      <c r="F52" s="30">
        <v>2E-3</v>
      </c>
      <c r="G52" s="30">
        <v>5.0000000000000001E-4</v>
      </c>
      <c r="H52" s="23"/>
      <c r="I52" s="23"/>
      <c r="J52" s="23"/>
      <c r="K52" s="23"/>
      <c r="L52" s="23"/>
      <c r="M52" s="23"/>
      <c r="N52" s="23"/>
      <c r="O52" s="23"/>
      <c r="P52" s="23"/>
    </row>
    <row r="53" spans="1:16">
      <c r="A53" s="28">
        <v>45525</v>
      </c>
      <c r="B53" s="29">
        <v>49.97</v>
      </c>
      <c r="C53" s="29">
        <v>48.54</v>
      </c>
      <c r="D53" s="29">
        <v>50.12</v>
      </c>
      <c r="E53" s="30">
        <v>2.0000000000000001E-4</v>
      </c>
      <c r="F53" s="30">
        <v>-1.2999999999999999E-3</v>
      </c>
      <c r="G53" s="30">
        <v>-1E-4</v>
      </c>
      <c r="H53" s="23"/>
      <c r="I53" s="23"/>
      <c r="J53" s="23"/>
      <c r="K53" s="23"/>
      <c r="L53" s="23"/>
      <c r="M53" s="23"/>
      <c r="N53" s="23"/>
      <c r="O53" s="23"/>
      <c r="P53" s="23"/>
    </row>
    <row r="54" spans="1:16">
      <c r="A54" s="28">
        <v>45524</v>
      </c>
      <c r="B54" s="29">
        <v>49.96</v>
      </c>
      <c r="C54" s="29">
        <v>48.47</v>
      </c>
      <c r="D54" s="29">
        <v>50.09</v>
      </c>
      <c r="E54" s="30">
        <v>2.0000000000000001E-4</v>
      </c>
      <c r="F54" s="30">
        <v>1.2999999999999999E-3</v>
      </c>
      <c r="G54" s="30">
        <v>5.0000000000000001E-4</v>
      </c>
      <c r="H54" s="23"/>
      <c r="I54" s="23"/>
      <c r="J54" s="23"/>
      <c r="K54" s="23"/>
      <c r="L54" s="23"/>
      <c r="M54" s="23"/>
      <c r="N54" s="23"/>
      <c r="O54" s="23"/>
      <c r="P54" s="23"/>
    </row>
    <row r="55" spans="1:16">
      <c r="A55" s="28">
        <v>45523</v>
      </c>
      <c r="B55" s="29">
        <v>49.94</v>
      </c>
      <c r="C55" s="29">
        <v>48.41</v>
      </c>
      <c r="D55" s="29">
        <v>50.07</v>
      </c>
      <c r="E55" s="30">
        <v>4.0000000000000002E-4</v>
      </c>
      <c r="F55" s="30">
        <v>1.1999999999999999E-3</v>
      </c>
      <c r="G55" s="30">
        <v>4.0000000000000002E-4</v>
      </c>
      <c r="H55" s="23"/>
      <c r="I55" s="23"/>
      <c r="J55" s="23"/>
      <c r="K55" s="23"/>
      <c r="L55" s="23"/>
      <c r="M55" s="23"/>
      <c r="N55" s="23"/>
      <c r="O55" s="23"/>
      <c r="P55" s="23"/>
    </row>
    <row r="56" spans="1:16">
      <c r="A56" s="28">
        <v>45520</v>
      </c>
      <c r="B56" s="29">
        <v>49.94</v>
      </c>
      <c r="C56" s="29">
        <v>48.41</v>
      </c>
      <c r="D56" s="29">
        <v>50.07</v>
      </c>
      <c r="E56" s="30">
        <v>0</v>
      </c>
      <c r="F56" s="30">
        <v>1E-4</v>
      </c>
      <c r="G56" s="30">
        <v>1E-4</v>
      </c>
      <c r="H56" s="23"/>
      <c r="I56" s="23"/>
      <c r="J56" s="23"/>
      <c r="K56" s="23"/>
      <c r="L56" s="23"/>
      <c r="M56" s="23"/>
      <c r="N56" s="23"/>
      <c r="O56" s="23"/>
      <c r="P56" s="23"/>
    </row>
    <row r="57" spans="1:16">
      <c r="A57" s="28">
        <v>45519</v>
      </c>
      <c r="B57" s="29">
        <v>49.91</v>
      </c>
      <c r="C57" s="29">
        <v>48.36</v>
      </c>
      <c r="D57" s="29">
        <v>50.03</v>
      </c>
      <c r="E57" s="30">
        <v>5.9999999999999995E-4</v>
      </c>
      <c r="F57" s="30">
        <v>1E-3</v>
      </c>
      <c r="G57" s="30">
        <v>6.9999999999999999E-4</v>
      </c>
      <c r="H57" s="23"/>
      <c r="I57" s="23"/>
      <c r="J57" s="23"/>
      <c r="K57" s="23"/>
      <c r="L57" s="23"/>
      <c r="M57" s="23"/>
      <c r="N57" s="23"/>
      <c r="O57" s="23"/>
      <c r="P57" s="23"/>
    </row>
    <row r="58" spans="1:16">
      <c r="A58" s="28">
        <v>45518</v>
      </c>
      <c r="B58" s="29">
        <v>49.9</v>
      </c>
      <c r="C58" s="29">
        <v>48.47</v>
      </c>
      <c r="D58" s="29">
        <v>50.03</v>
      </c>
      <c r="E58" s="30">
        <v>2.0000000000000001E-4</v>
      </c>
      <c r="F58" s="30">
        <v>-2.3999999999999998E-3</v>
      </c>
      <c r="G58" s="30">
        <v>0</v>
      </c>
      <c r="H58" s="23"/>
      <c r="I58" s="23"/>
      <c r="J58" s="23"/>
      <c r="K58" s="23"/>
      <c r="L58" s="23"/>
      <c r="M58" s="23"/>
      <c r="N58" s="23"/>
      <c r="O58" s="23"/>
      <c r="P58" s="23"/>
    </row>
    <row r="59" spans="1:16">
      <c r="A59" s="28">
        <v>45517</v>
      </c>
      <c r="B59" s="29">
        <v>49.91</v>
      </c>
      <c r="C59" s="29">
        <v>48.49</v>
      </c>
      <c r="D59" s="29">
        <v>50.04</v>
      </c>
      <c r="E59" s="30">
        <v>-2.0000000000000001E-4</v>
      </c>
      <c r="F59" s="30">
        <v>-2.9999999999999997E-4</v>
      </c>
      <c r="G59" s="30">
        <v>-1E-4</v>
      </c>
      <c r="H59" s="23"/>
      <c r="I59" s="23"/>
      <c r="J59" s="23"/>
      <c r="K59" s="23"/>
      <c r="L59" s="23"/>
      <c r="M59" s="23"/>
      <c r="N59" s="23"/>
      <c r="O59" s="23"/>
      <c r="P59" s="23"/>
    </row>
    <row r="60" spans="1:16">
      <c r="A60" s="28">
        <v>45516</v>
      </c>
      <c r="B60" s="29">
        <v>49.9</v>
      </c>
      <c r="C60" s="29">
        <v>48.42</v>
      </c>
      <c r="D60" s="29">
        <v>50.02</v>
      </c>
      <c r="E60" s="30">
        <v>2.0000000000000001E-4</v>
      </c>
      <c r="F60" s="30">
        <v>1.4E-3</v>
      </c>
      <c r="G60" s="30">
        <v>2.9999999999999997E-4</v>
      </c>
      <c r="H60" s="23"/>
      <c r="I60" s="23"/>
      <c r="J60" s="23"/>
      <c r="K60" s="23"/>
      <c r="L60" s="23"/>
      <c r="M60" s="23"/>
      <c r="N60" s="23"/>
      <c r="O60" s="23"/>
      <c r="P60" s="23"/>
    </row>
    <row r="61" spans="1:16">
      <c r="A61" s="28">
        <v>45513</v>
      </c>
      <c r="B61" s="29">
        <v>49.9</v>
      </c>
      <c r="C61" s="29">
        <v>48.38</v>
      </c>
      <c r="D61" s="29">
        <v>50.02</v>
      </c>
      <c r="E61" s="30">
        <v>1E-4</v>
      </c>
      <c r="F61" s="30">
        <v>6.9999999999999999E-4</v>
      </c>
      <c r="G61" s="30">
        <v>0</v>
      </c>
      <c r="H61" s="23"/>
      <c r="I61" s="23"/>
      <c r="J61" s="23"/>
      <c r="K61" s="23"/>
      <c r="L61" s="23"/>
      <c r="M61" s="23"/>
      <c r="N61" s="23"/>
      <c r="O61" s="23"/>
      <c r="P61" s="23"/>
    </row>
    <row r="62" spans="1:16">
      <c r="A62" s="28">
        <v>45512</v>
      </c>
      <c r="B62" s="29">
        <v>49.87</v>
      </c>
      <c r="C62" s="29">
        <v>48.37</v>
      </c>
      <c r="D62" s="29">
        <v>50</v>
      </c>
      <c r="E62" s="30">
        <v>5.0000000000000001E-4</v>
      </c>
      <c r="F62" s="30">
        <v>2.9999999999999997E-4</v>
      </c>
      <c r="G62" s="30">
        <v>4.0000000000000002E-4</v>
      </c>
      <c r="H62" s="23"/>
      <c r="I62" s="23"/>
      <c r="J62" s="23"/>
      <c r="K62" s="23"/>
      <c r="L62" s="23"/>
      <c r="M62" s="23"/>
      <c r="N62" s="23"/>
      <c r="O62" s="23"/>
      <c r="P62" s="23"/>
    </row>
    <row r="63" spans="1:16">
      <c r="A63" s="28">
        <v>45511</v>
      </c>
      <c r="B63" s="29">
        <v>49.86</v>
      </c>
      <c r="C63" s="29">
        <v>48.41</v>
      </c>
      <c r="D63" s="29">
        <v>49.99</v>
      </c>
      <c r="E63" s="30">
        <v>2.0000000000000001E-4</v>
      </c>
      <c r="F63" s="30">
        <v>-8.0000000000000004E-4</v>
      </c>
      <c r="G63" s="30">
        <v>2.9999999999999997E-4</v>
      </c>
      <c r="H63" s="23"/>
      <c r="I63" s="23"/>
      <c r="J63" s="23"/>
      <c r="K63" s="23"/>
      <c r="L63" s="23"/>
      <c r="M63" s="23"/>
      <c r="N63" s="23"/>
      <c r="O63" s="23"/>
      <c r="P63" s="23"/>
    </row>
    <row r="64" spans="1:16">
      <c r="A64" s="28">
        <v>45510</v>
      </c>
      <c r="B64" s="29">
        <v>49.85</v>
      </c>
      <c r="C64" s="29">
        <v>48.41</v>
      </c>
      <c r="D64" s="29">
        <v>49.98</v>
      </c>
      <c r="E64" s="30">
        <v>2.0000000000000001E-4</v>
      </c>
      <c r="F64" s="30">
        <v>0</v>
      </c>
      <c r="G64" s="30">
        <v>2.0000000000000001E-4</v>
      </c>
      <c r="H64" s="23"/>
      <c r="I64" s="23"/>
      <c r="J64" s="23"/>
      <c r="K64" s="23"/>
      <c r="L64" s="23"/>
      <c r="M64" s="23"/>
      <c r="N64" s="23"/>
      <c r="O64" s="23"/>
      <c r="P64" s="23"/>
    </row>
    <row r="65" spans="1:16">
      <c r="A65" s="28">
        <v>45509</v>
      </c>
      <c r="B65" s="29">
        <v>49.84</v>
      </c>
      <c r="C65" s="29">
        <v>48.5</v>
      </c>
      <c r="D65" s="29">
        <v>50</v>
      </c>
      <c r="E65" s="30">
        <v>2.0000000000000001E-4</v>
      </c>
      <c r="F65" s="30">
        <v>-2E-3</v>
      </c>
      <c r="G65" s="30">
        <v>-5.0000000000000001E-4</v>
      </c>
      <c r="H65" s="23"/>
      <c r="I65" s="23"/>
      <c r="J65" s="23"/>
      <c r="K65" s="23"/>
      <c r="L65" s="23"/>
      <c r="M65" s="23"/>
      <c r="N65" s="23"/>
      <c r="O65" s="23"/>
      <c r="P65" s="23"/>
    </row>
    <row r="66" spans="1:16">
      <c r="A66" s="28">
        <v>45506</v>
      </c>
      <c r="B66" s="29">
        <v>49.85</v>
      </c>
      <c r="C66" s="29">
        <v>48.51</v>
      </c>
      <c r="D66" s="29">
        <v>50.01</v>
      </c>
      <c r="E66" s="30">
        <v>-2.0000000000000001E-4</v>
      </c>
      <c r="F66" s="30">
        <v>-1E-4</v>
      </c>
      <c r="G66" s="30">
        <v>-2.0000000000000001E-4</v>
      </c>
      <c r="H66" s="23"/>
      <c r="I66" s="23"/>
      <c r="J66" s="23"/>
      <c r="K66" s="23"/>
      <c r="L66" s="23"/>
      <c r="M66" s="23"/>
      <c r="N66" s="23"/>
      <c r="O66" s="23"/>
      <c r="P66" s="23"/>
    </row>
    <row r="67" spans="1:16">
      <c r="A67" s="28">
        <v>45505</v>
      </c>
      <c r="B67" s="29">
        <v>49.83</v>
      </c>
      <c r="C67" s="29">
        <v>48.22</v>
      </c>
      <c r="D67" s="29">
        <v>49.94</v>
      </c>
      <c r="E67" s="30">
        <v>4.0000000000000002E-4</v>
      </c>
      <c r="F67" s="30">
        <v>5.8999999999999999E-3</v>
      </c>
      <c r="G67" s="30">
        <v>1.4E-3</v>
      </c>
      <c r="H67" s="23"/>
      <c r="I67" s="23"/>
      <c r="J67" s="23"/>
      <c r="K67" s="23"/>
      <c r="L67" s="23"/>
      <c r="M67" s="23"/>
      <c r="N67" s="23"/>
      <c r="O67" s="23"/>
      <c r="P67" s="23"/>
    </row>
    <row r="68" spans="1:16">
      <c r="A68" s="28">
        <v>45504</v>
      </c>
      <c r="B68" s="29">
        <v>50.02</v>
      </c>
      <c r="C68" s="29">
        <v>48.3</v>
      </c>
      <c r="D68" s="29">
        <v>50.12</v>
      </c>
      <c r="E68" s="30">
        <v>-3.8E-3</v>
      </c>
      <c r="F68" s="30">
        <v>-1.6000000000000001E-3</v>
      </c>
      <c r="G68" s="30">
        <v>-3.5999999999999999E-3</v>
      </c>
      <c r="H68" s="23"/>
      <c r="I68" s="23"/>
      <c r="J68" s="23"/>
      <c r="K68" s="23"/>
      <c r="L68" s="23"/>
      <c r="M68" s="23"/>
      <c r="N68" s="23"/>
      <c r="O68" s="23"/>
      <c r="P68" s="23"/>
    </row>
    <row r="69" spans="1:16">
      <c r="A69" s="28">
        <v>45503</v>
      </c>
      <c r="B69" s="29">
        <v>50.01</v>
      </c>
      <c r="C69" s="29">
        <v>48.23</v>
      </c>
      <c r="D69" s="29">
        <v>50.11</v>
      </c>
      <c r="E69" s="30">
        <v>2.0000000000000001E-4</v>
      </c>
      <c r="F69" s="30">
        <v>1.5E-3</v>
      </c>
      <c r="G69" s="30">
        <v>2.0000000000000001E-4</v>
      </c>
      <c r="H69" s="23"/>
      <c r="I69" s="23"/>
      <c r="J69" s="23"/>
      <c r="K69" s="23"/>
      <c r="L69" s="23"/>
      <c r="M69" s="23"/>
      <c r="N69" s="23"/>
      <c r="O69" s="23"/>
      <c r="P69" s="23"/>
    </row>
    <row r="70" spans="1:16">
      <c r="A70" s="28">
        <v>45502</v>
      </c>
      <c r="B70" s="29">
        <v>50</v>
      </c>
      <c r="C70" s="29">
        <v>48.19</v>
      </c>
      <c r="D70" s="29">
        <v>50.1</v>
      </c>
      <c r="E70" s="30">
        <v>2.0000000000000001E-4</v>
      </c>
      <c r="F70" s="30">
        <v>8.0000000000000004E-4</v>
      </c>
      <c r="G70" s="30">
        <v>2.0000000000000001E-4</v>
      </c>
      <c r="H70" s="23"/>
      <c r="I70" s="23"/>
      <c r="J70" s="23"/>
      <c r="K70" s="23"/>
      <c r="L70" s="23"/>
      <c r="M70" s="23"/>
      <c r="N70" s="23"/>
      <c r="O70" s="23"/>
      <c r="P70" s="23"/>
    </row>
    <row r="71" spans="1:16">
      <c r="A71" s="28">
        <v>45499</v>
      </c>
      <c r="B71" s="29">
        <v>50</v>
      </c>
      <c r="C71" s="29">
        <v>48.19</v>
      </c>
      <c r="D71" s="29">
        <v>50.11</v>
      </c>
      <c r="E71" s="30">
        <v>0</v>
      </c>
      <c r="F71" s="30">
        <v>0</v>
      </c>
      <c r="G71" s="30">
        <v>-1E-4</v>
      </c>
      <c r="H71" s="23"/>
      <c r="I71" s="23"/>
      <c r="J71" s="23"/>
      <c r="K71" s="23"/>
      <c r="L71" s="23"/>
      <c r="M71" s="23"/>
      <c r="N71" s="23"/>
      <c r="O71" s="23"/>
      <c r="P71" s="23"/>
    </row>
    <row r="72" spans="1:16">
      <c r="A72" s="28">
        <v>45498</v>
      </c>
      <c r="B72" s="29">
        <v>49.98</v>
      </c>
      <c r="C72" s="29">
        <v>48.12</v>
      </c>
      <c r="D72" s="29">
        <v>50.08</v>
      </c>
      <c r="E72" s="30">
        <v>4.0000000000000002E-4</v>
      </c>
      <c r="F72" s="30">
        <v>1.5E-3</v>
      </c>
      <c r="G72" s="30">
        <v>5.9999999999999995E-4</v>
      </c>
      <c r="H72" s="23"/>
      <c r="I72" s="23"/>
      <c r="J72" s="23"/>
      <c r="K72" s="23"/>
      <c r="L72" s="23"/>
      <c r="M72" s="23"/>
      <c r="N72" s="23"/>
      <c r="O72" s="23"/>
      <c r="P72" s="23"/>
    </row>
    <row r="73" spans="1:16">
      <c r="A73" s="28">
        <v>45497</v>
      </c>
      <c r="B73" s="29">
        <v>49.97</v>
      </c>
      <c r="C73" s="29">
        <v>48.14</v>
      </c>
      <c r="D73" s="29">
        <v>50.08</v>
      </c>
      <c r="E73" s="30">
        <v>2.0000000000000001E-4</v>
      </c>
      <c r="F73" s="30">
        <v>-4.0000000000000002E-4</v>
      </c>
      <c r="G73" s="30">
        <v>0</v>
      </c>
      <c r="H73" s="23"/>
      <c r="I73" s="23"/>
      <c r="J73" s="23"/>
      <c r="K73" s="23"/>
      <c r="L73" s="23"/>
      <c r="M73" s="23"/>
      <c r="N73" s="23"/>
      <c r="O73" s="23"/>
      <c r="P73" s="23"/>
    </row>
    <row r="74" spans="1:16">
      <c r="A74" s="28">
        <v>45496</v>
      </c>
      <c r="B74" s="29">
        <v>49.96</v>
      </c>
      <c r="C74" s="29">
        <v>48.1</v>
      </c>
      <c r="D74" s="29">
        <v>50.05</v>
      </c>
      <c r="E74" s="30">
        <v>2.0000000000000001E-4</v>
      </c>
      <c r="F74" s="30">
        <v>6.9999999999999999E-4</v>
      </c>
      <c r="G74" s="30">
        <v>5.0000000000000001E-4</v>
      </c>
      <c r="H74" s="23"/>
      <c r="I74" s="23"/>
      <c r="J74" s="23"/>
      <c r="K74" s="23"/>
      <c r="L74" s="23"/>
      <c r="M74" s="23"/>
      <c r="N74" s="23"/>
      <c r="O74" s="23"/>
      <c r="P74" s="23"/>
    </row>
    <row r="75" spans="1:16">
      <c r="A75" s="28">
        <v>45495</v>
      </c>
      <c r="B75" s="29">
        <v>49.96</v>
      </c>
      <c r="C75" s="29">
        <v>48.06</v>
      </c>
      <c r="D75" s="29">
        <v>50.06</v>
      </c>
      <c r="E75" s="30">
        <v>0</v>
      </c>
      <c r="F75" s="30">
        <v>8.9999999999999998E-4</v>
      </c>
      <c r="G75" s="30">
        <v>-1E-4</v>
      </c>
      <c r="H75" s="23"/>
      <c r="I75" s="23"/>
      <c r="J75" s="23"/>
      <c r="K75" s="23"/>
      <c r="L75" s="23"/>
      <c r="M75" s="23"/>
      <c r="N75" s="23"/>
      <c r="O75" s="23"/>
      <c r="P75" s="23"/>
    </row>
    <row r="76" spans="1:16">
      <c r="A76" s="28">
        <v>45492</v>
      </c>
      <c r="B76" s="29">
        <v>49.95</v>
      </c>
      <c r="C76" s="29">
        <v>48.08</v>
      </c>
      <c r="D76" s="29">
        <v>50.05</v>
      </c>
      <c r="E76" s="30">
        <v>2.0000000000000001E-4</v>
      </c>
      <c r="F76" s="30">
        <v>-4.0000000000000002E-4</v>
      </c>
      <c r="G76" s="30">
        <v>2.0000000000000001E-4</v>
      </c>
      <c r="H76" s="23"/>
      <c r="I76" s="23"/>
      <c r="J76" s="23"/>
      <c r="K76" s="23"/>
      <c r="L76" s="23"/>
      <c r="M76" s="23"/>
      <c r="N76" s="23"/>
      <c r="O76" s="23"/>
      <c r="P76" s="23"/>
    </row>
    <row r="77" spans="1:16">
      <c r="A77" s="28">
        <v>45491</v>
      </c>
      <c r="B77" s="29">
        <v>49.94</v>
      </c>
      <c r="C77" s="29">
        <v>48.08</v>
      </c>
      <c r="D77" s="29">
        <v>50.03</v>
      </c>
      <c r="E77" s="30">
        <v>2.0000000000000001E-4</v>
      </c>
      <c r="F77" s="30">
        <v>0</v>
      </c>
      <c r="G77" s="30">
        <v>4.0000000000000002E-4</v>
      </c>
      <c r="H77" s="23"/>
      <c r="I77" s="23"/>
      <c r="J77" s="23"/>
      <c r="K77" s="23"/>
      <c r="L77" s="23"/>
      <c r="M77" s="23"/>
      <c r="N77" s="23"/>
      <c r="O77" s="23"/>
      <c r="P77" s="23"/>
    </row>
    <row r="78" spans="1:16">
      <c r="A78" s="28">
        <v>45490</v>
      </c>
      <c r="B78" s="29">
        <v>49.93</v>
      </c>
      <c r="C78" s="29">
        <v>48.11</v>
      </c>
      <c r="D78" s="29">
        <v>50.03</v>
      </c>
      <c r="E78" s="30">
        <v>2.0000000000000001E-4</v>
      </c>
      <c r="F78" s="30">
        <v>-6.9999999999999999E-4</v>
      </c>
      <c r="G78" s="30">
        <v>0</v>
      </c>
      <c r="H78" s="23"/>
      <c r="I78" s="23"/>
      <c r="J78" s="23"/>
      <c r="K78" s="23"/>
      <c r="L78" s="23"/>
      <c r="M78" s="23"/>
      <c r="N78" s="23"/>
      <c r="O78" s="23"/>
      <c r="P78" s="23"/>
    </row>
    <row r="79" spans="1:16">
      <c r="A79" s="28">
        <v>45489</v>
      </c>
      <c r="B79" s="29">
        <v>49.93</v>
      </c>
      <c r="C79" s="29">
        <v>48.11</v>
      </c>
      <c r="D79" s="29">
        <v>50.02</v>
      </c>
      <c r="E79" s="30">
        <v>0</v>
      </c>
      <c r="F79" s="30">
        <v>0</v>
      </c>
      <c r="G79" s="30">
        <v>2.0000000000000001E-4</v>
      </c>
      <c r="H79" s="23"/>
      <c r="I79" s="23"/>
      <c r="J79" s="23"/>
      <c r="K79" s="23"/>
      <c r="L79" s="23"/>
      <c r="M79" s="23"/>
      <c r="N79" s="23"/>
      <c r="O79" s="23"/>
      <c r="P79" s="23"/>
    </row>
    <row r="80" spans="1:16">
      <c r="A80" s="28">
        <v>45488</v>
      </c>
      <c r="B80" s="29">
        <v>49.91</v>
      </c>
      <c r="C80" s="29">
        <v>48.09</v>
      </c>
      <c r="D80" s="29">
        <v>50.01</v>
      </c>
      <c r="E80" s="30">
        <v>4.0000000000000002E-4</v>
      </c>
      <c r="F80" s="30">
        <v>4.0000000000000002E-4</v>
      </c>
      <c r="G80" s="30">
        <v>1E-4</v>
      </c>
      <c r="H80" s="23"/>
      <c r="I80" s="23"/>
      <c r="J80" s="23"/>
      <c r="K80" s="23"/>
      <c r="L80" s="23"/>
      <c r="M80" s="23"/>
      <c r="N80" s="23"/>
      <c r="O80" s="23"/>
      <c r="P80" s="23"/>
    </row>
    <row r="81" spans="1:16">
      <c r="A81" s="28">
        <v>45485</v>
      </c>
      <c r="B81" s="29">
        <v>49.9</v>
      </c>
      <c r="C81" s="29">
        <v>48.08</v>
      </c>
      <c r="D81" s="29">
        <v>50</v>
      </c>
      <c r="E81" s="30">
        <v>2.0000000000000001E-4</v>
      </c>
      <c r="F81" s="30">
        <v>2.9999999999999997E-4</v>
      </c>
      <c r="G81" s="30">
        <v>2.9999999999999997E-4</v>
      </c>
      <c r="H81" s="23"/>
      <c r="I81" s="23"/>
      <c r="J81" s="23"/>
      <c r="K81" s="23"/>
      <c r="L81" s="23"/>
      <c r="M81" s="23"/>
      <c r="N81" s="23"/>
      <c r="O81" s="23"/>
      <c r="P81" s="23"/>
    </row>
    <row r="82" spans="1:16">
      <c r="A82" s="28">
        <v>45484</v>
      </c>
      <c r="B82" s="29">
        <v>49.89</v>
      </c>
      <c r="C82" s="29">
        <v>48.01</v>
      </c>
      <c r="D82" s="29">
        <v>49.97</v>
      </c>
      <c r="E82" s="30">
        <v>2.0000000000000001E-4</v>
      </c>
      <c r="F82" s="30">
        <v>1.4E-3</v>
      </c>
      <c r="G82" s="30">
        <v>4.0000000000000002E-4</v>
      </c>
      <c r="H82" s="23"/>
      <c r="I82" s="23"/>
      <c r="J82" s="23"/>
      <c r="K82" s="23"/>
      <c r="L82" s="23"/>
      <c r="M82" s="23"/>
      <c r="N82" s="23"/>
      <c r="O82" s="23"/>
      <c r="P82" s="23"/>
    </row>
    <row r="83" spans="1:16">
      <c r="A83" s="28">
        <v>45483</v>
      </c>
      <c r="B83" s="29">
        <v>49.87</v>
      </c>
      <c r="C83" s="29">
        <v>47.91</v>
      </c>
      <c r="D83" s="29">
        <v>49.96</v>
      </c>
      <c r="E83" s="30">
        <v>4.0000000000000002E-4</v>
      </c>
      <c r="F83" s="30">
        <v>2.2000000000000001E-3</v>
      </c>
      <c r="G83" s="30">
        <v>2.9999999999999997E-4</v>
      </c>
      <c r="H83" s="23"/>
      <c r="I83" s="23"/>
      <c r="J83" s="23"/>
      <c r="K83" s="23"/>
      <c r="L83" s="23"/>
      <c r="M83" s="23"/>
      <c r="N83" s="23"/>
      <c r="O83" s="23"/>
      <c r="P83" s="23"/>
    </row>
    <row r="84" spans="1:16">
      <c r="A84" s="28">
        <v>45482</v>
      </c>
      <c r="B84" s="29">
        <v>49.88</v>
      </c>
      <c r="C84" s="29">
        <v>47.9</v>
      </c>
      <c r="D84" s="29">
        <v>49.95</v>
      </c>
      <c r="E84" s="30">
        <v>-2.0000000000000001E-4</v>
      </c>
      <c r="F84" s="30">
        <v>2.0000000000000001E-4</v>
      </c>
      <c r="G84" s="30">
        <v>2.0000000000000001E-4</v>
      </c>
      <c r="H84" s="23"/>
      <c r="I84" s="23"/>
      <c r="J84" s="23"/>
      <c r="K84" s="23"/>
      <c r="L84" s="23"/>
      <c r="M84" s="23"/>
      <c r="N84" s="23"/>
      <c r="O84" s="23"/>
      <c r="P84" s="23"/>
    </row>
    <row r="85" spans="1:16">
      <c r="A85" s="28">
        <v>45481</v>
      </c>
      <c r="B85" s="29">
        <v>49.86</v>
      </c>
      <c r="C85" s="29">
        <v>47.9</v>
      </c>
      <c r="D85" s="29">
        <v>49.94</v>
      </c>
      <c r="E85" s="30">
        <v>4.0000000000000002E-4</v>
      </c>
      <c r="F85" s="30">
        <v>0</v>
      </c>
      <c r="G85" s="30">
        <v>2.9999999999999997E-4</v>
      </c>
      <c r="H85" s="23"/>
      <c r="I85" s="23"/>
      <c r="J85" s="23"/>
      <c r="K85" s="23"/>
      <c r="L85" s="23"/>
      <c r="M85" s="23"/>
      <c r="N85" s="23"/>
      <c r="O85" s="23"/>
      <c r="P85" s="23"/>
    </row>
    <row r="86" spans="1:16">
      <c r="A86" s="28">
        <v>45478</v>
      </c>
      <c r="B86" s="29">
        <v>49.86</v>
      </c>
      <c r="C86" s="29">
        <v>47.9</v>
      </c>
      <c r="D86" s="29">
        <v>49.93</v>
      </c>
      <c r="E86" s="30">
        <v>0</v>
      </c>
      <c r="F86" s="30">
        <v>-1E-4</v>
      </c>
      <c r="G86" s="30">
        <v>1E-4</v>
      </c>
      <c r="H86" s="23"/>
      <c r="I86" s="23"/>
      <c r="J86" s="23"/>
      <c r="K86" s="23"/>
      <c r="L86" s="23"/>
      <c r="M86" s="23"/>
      <c r="N86" s="23"/>
      <c r="O86" s="23"/>
      <c r="P86" s="23"/>
    </row>
    <row r="87" spans="1:16">
      <c r="A87" s="28">
        <v>45476</v>
      </c>
      <c r="B87" s="29">
        <v>49.84</v>
      </c>
      <c r="C87" s="29">
        <v>47.81</v>
      </c>
      <c r="D87" s="29">
        <v>49.91</v>
      </c>
      <c r="E87" s="30">
        <v>4.0000000000000002E-4</v>
      </c>
      <c r="F87" s="30">
        <v>1.9E-3</v>
      </c>
      <c r="G87" s="30">
        <v>4.0000000000000002E-4</v>
      </c>
      <c r="H87" s="23"/>
      <c r="I87" s="23"/>
      <c r="J87" s="23"/>
      <c r="K87" s="23"/>
      <c r="L87" s="23"/>
      <c r="M87" s="23"/>
      <c r="N87" s="23"/>
      <c r="O87" s="23"/>
      <c r="P87" s="23"/>
    </row>
    <row r="88" spans="1:16">
      <c r="A88" s="28">
        <v>45475</v>
      </c>
      <c r="B88" s="29">
        <v>49.83</v>
      </c>
      <c r="C88" s="29">
        <v>47.76</v>
      </c>
      <c r="D88" s="29">
        <v>49.9</v>
      </c>
      <c r="E88" s="30">
        <v>2.0000000000000001E-4</v>
      </c>
      <c r="F88" s="30">
        <v>1E-3</v>
      </c>
      <c r="G88" s="30">
        <v>2.9999999999999997E-4</v>
      </c>
      <c r="H88" s="23"/>
      <c r="I88" s="23"/>
      <c r="J88" s="23"/>
      <c r="K88" s="23"/>
      <c r="L88" s="23"/>
      <c r="M88" s="23"/>
      <c r="N88" s="23"/>
      <c r="O88" s="23"/>
      <c r="P88" s="23"/>
    </row>
    <row r="89" spans="1:16">
      <c r="A89" s="28">
        <v>45474</v>
      </c>
      <c r="B89" s="29">
        <v>49.81</v>
      </c>
      <c r="C89" s="29">
        <v>47.73</v>
      </c>
      <c r="D89" s="29">
        <v>49.89</v>
      </c>
      <c r="E89" s="30">
        <v>4.0000000000000002E-4</v>
      </c>
      <c r="F89" s="30">
        <v>6.9999999999999999E-4</v>
      </c>
      <c r="G89" s="30">
        <v>1E-4</v>
      </c>
      <c r="H89" s="23"/>
      <c r="I89" s="23"/>
      <c r="J89" s="23"/>
      <c r="K89" s="23"/>
      <c r="L89" s="23"/>
      <c r="M89" s="23"/>
      <c r="N89" s="23"/>
      <c r="O89" s="23"/>
      <c r="P89" s="23"/>
    </row>
    <row r="90" spans="1:16">
      <c r="A90" s="28">
        <v>45471</v>
      </c>
      <c r="B90" s="29">
        <v>50.02</v>
      </c>
      <c r="C90" s="29">
        <v>47.95</v>
      </c>
      <c r="D90" s="29">
        <v>50.08</v>
      </c>
      <c r="E90" s="30">
        <v>-4.1999999999999997E-3</v>
      </c>
      <c r="F90" s="30">
        <v>-4.5999999999999999E-3</v>
      </c>
      <c r="G90" s="30">
        <v>-3.8E-3</v>
      </c>
      <c r="H90" s="23"/>
      <c r="I90" s="23"/>
      <c r="J90" s="23"/>
      <c r="K90" s="23"/>
      <c r="L90" s="23"/>
      <c r="M90" s="23"/>
      <c r="N90" s="23"/>
      <c r="O90" s="23"/>
      <c r="P90" s="23"/>
    </row>
    <row r="91" spans="1:16">
      <c r="A91" s="28">
        <v>45470</v>
      </c>
      <c r="B91" s="29">
        <v>50.01</v>
      </c>
      <c r="C91" s="29">
        <v>47.93</v>
      </c>
      <c r="D91" s="29">
        <v>50.07</v>
      </c>
      <c r="E91" s="30">
        <v>2.0000000000000001E-4</v>
      </c>
      <c r="F91" s="30">
        <v>2.9999999999999997E-4</v>
      </c>
      <c r="G91" s="30">
        <v>2.0000000000000001E-4</v>
      </c>
      <c r="H91" s="23"/>
      <c r="I91" s="23"/>
      <c r="J91" s="23"/>
      <c r="K91" s="23"/>
      <c r="L91" s="23"/>
      <c r="M91" s="23"/>
      <c r="N91" s="23"/>
      <c r="O91" s="23"/>
      <c r="P91" s="23"/>
    </row>
    <row r="92" spans="1:16">
      <c r="A92" s="28">
        <v>45469</v>
      </c>
      <c r="B92" s="29">
        <v>49.99</v>
      </c>
      <c r="C92" s="29">
        <v>47.91</v>
      </c>
      <c r="D92" s="29">
        <v>50.06</v>
      </c>
      <c r="E92" s="30">
        <v>4.0000000000000002E-4</v>
      </c>
      <c r="F92" s="30">
        <v>5.0000000000000001E-4</v>
      </c>
      <c r="G92" s="30">
        <v>2.0000000000000001E-4</v>
      </c>
      <c r="H92" s="23"/>
      <c r="I92" s="23"/>
      <c r="J92" s="23"/>
      <c r="K92" s="23"/>
      <c r="L92" s="23"/>
      <c r="M92" s="23"/>
      <c r="N92" s="23"/>
      <c r="O92" s="23"/>
      <c r="P92" s="23"/>
    </row>
    <row r="93" spans="1:16">
      <c r="A93" s="28">
        <v>45468</v>
      </c>
      <c r="B93" s="29">
        <v>50</v>
      </c>
      <c r="C93" s="29">
        <v>47.94</v>
      </c>
      <c r="D93" s="29">
        <v>50.05</v>
      </c>
      <c r="E93" s="30">
        <v>-2.0000000000000001E-4</v>
      </c>
      <c r="F93" s="30">
        <v>-5.9999999999999995E-4</v>
      </c>
      <c r="G93" s="30">
        <v>2.9999999999999997E-4</v>
      </c>
      <c r="H93" s="23"/>
      <c r="I93" s="23"/>
      <c r="J93" s="23"/>
      <c r="K93" s="23"/>
      <c r="L93" s="23"/>
      <c r="M93" s="23"/>
      <c r="N93" s="23"/>
      <c r="O93" s="23"/>
      <c r="P93" s="23"/>
    </row>
    <row r="94" spans="1:16">
      <c r="A94" s="28">
        <v>45467</v>
      </c>
      <c r="B94" s="29">
        <v>49.98</v>
      </c>
      <c r="C94" s="29">
        <v>47.94</v>
      </c>
      <c r="D94" s="29">
        <v>50.05</v>
      </c>
      <c r="E94" s="30">
        <v>4.0000000000000002E-4</v>
      </c>
      <c r="F94" s="30">
        <v>0</v>
      </c>
      <c r="G94" s="30">
        <v>-1E-4</v>
      </c>
      <c r="H94" s="23"/>
      <c r="I94" s="23"/>
      <c r="J94" s="23"/>
      <c r="K94" s="23"/>
      <c r="L94" s="23"/>
      <c r="M94" s="23"/>
      <c r="N94" s="23"/>
      <c r="O94" s="23"/>
      <c r="P94" s="23"/>
    </row>
    <row r="95" spans="1:16">
      <c r="A95" s="28">
        <v>45464</v>
      </c>
      <c r="B95" s="29">
        <v>49.98</v>
      </c>
      <c r="C95" s="29">
        <v>47.94</v>
      </c>
      <c r="D95" s="29">
        <v>50.04</v>
      </c>
      <c r="E95" s="30">
        <v>0</v>
      </c>
      <c r="F95" s="30">
        <v>0</v>
      </c>
      <c r="G95" s="30">
        <v>2.0000000000000001E-4</v>
      </c>
      <c r="H95" s="23"/>
      <c r="I95" s="23"/>
      <c r="J95" s="23"/>
      <c r="K95" s="23"/>
      <c r="L95" s="23"/>
      <c r="M95" s="23"/>
      <c r="N95" s="23"/>
      <c r="O95" s="23"/>
      <c r="P95" s="23"/>
    </row>
    <row r="96" spans="1:16">
      <c r="A96" s="28">
        <v>45463</v>
      </c>
      <c r="B96" s="29">
        <v>49.95</v>
      </c>
      <c r="C96" s="29">
        <v>47.92</v>
      </c>
      <c r="D96" s="29">
        <v>50.02</v>
      </c>
      <c r="E96" s="30">
        <v>5.9999999999999995E-4</v>
      </c>
      <c r="F96" s="30">
        <v>2.9999999999999997E-4</v>
      </c>
      <c r="G96" s="30">
        <v>4.0000000000000002E-4</v>
      </c>
      <c r="H96" s="23"/>
      <c r="I96" s="23"/>
      <c r="J96" s="23"/>
      <c r="K96" s="23"/>
      <c r="L96" s="23"/>
      <c r="M96" s="23"/>
      <c r="N96" s="23"/>
      <c r="O96" s="23"/>
      <c r="P96" s="23"/>
    </row>
    <row r="97" spans="1:16">
      <c r="A97" s="28">
        <v>45461</v>
      </c>
      <c r="B97" s="29">
        <v>49.95</v>
      </c>
      <c r="C97" s="29">
        <v>47.93</v>
      </c>
      <c r="D97" s="29">
        <v>50.01</v>
      </c>
      <c r="E97" s="30">
        <v>0</v>
      </c>
      <c r="F97" s="30">
        <v>-1E-4</v>
      </c>
      <c r="G97" s="30">
        <v>2.9999999999999997E-4</v>
      </c>
      <c r="H97" s="23"/>
      <c r="I97" s="23"/>
      <c r="J97" s="23"/>
      <c r="K97" s="23"/>
      <c r="L97" s="23"/>
      <c r="M97" s="23"/>
      <c r="N97" s="23"/>
      <c r="O97" s="23"/>
      <c r="P97" s="23"/>
    </row>
    <row r="98" spans="1:16">
      <c r="A98" s="28">
        <v>45460</v>
      </c>
      <c r="B98" s="29">
        <v>49.92</v>
      </c>
      <c r="C98" s="29">
        <v>47.88</v>
      </c>
      <c r="D98" s="29">
        <v>50</v>
      </c>
      <c r="E98" s="30">
        <v>5.9999999999999995E-4</v>
      </c>
      <c r="F98" s="30">
        <v>8.9999999999999998E-4</v>
      </c>
      <c r="G98" s="30">
        <v>2.0000000000000001E-4</v>
      </c>
      <c r="H98" s="23"/>
      <c r="I98" s="23"/>
      <c r="J98" s="23"/>
      <c r="K98" s="23"/>
      <c r="L98" s="23"/>
      <c r="M98" s="23"/>
      <c r="N98" s="23"/>
      <c r="O98" s="23"/>
      <c r="P98" s="23"/>
    </row>
    <row r="99" spans="1:16">
      <c r="A99" s="28">
        <v>45457</v>
      </c>
      <c r="B99" s="29">
        <v>49.92</v>
      </c>
      <c r="C99" s="29">
        <v>47.93</v>
      </c>
      <c r="D99" s="29">
        <v>49.99</v>
      </c>
      <c r="E99" s="30">
        <v>0</v>
      </c>
      <c r="F99" s="30">
        <v>-1E-3</v>
      </c>
      <c r="G99" s="30">
        <v>1E-4</v>
      </c>
      <c r="H99" s="23"/>
      <c r="I99" s="23"/>
      <c r="J99" s="23"/>
      <c r="K99" s="23"/>
      <c r="L99" s="23"/>
      <c r="M99" s="23"/>
      <c r="N99" s="23"/>
      <c r="O99" s="23"/>
      <c r="P99" s="23"/>
    </row>
    <row r="100" spans="1:16">
      <c r="A100" s="28">
        <v>45456</v>
      </c>
      <c r="B100" s="29">
        <v>49.91</v>
      </c>
      <c r="C100" s="29">
        <v>47.91</v>
      </c>
      <c r="D100" s="29">
        <v>49.97</v>
      </c>
      <c r="E100" s="30">
        <v>2.0000000000000001E-4</v>
      </c>
      <c r="F100" s="30">
        <v>5.0000000000000001E-4</v>
      </c>
      <c r="G100" s="30">
        <v>4.0000000000000002E-4</v>
      </c>
      <c r="H100" s="23"/>
      <c r="I100" s="23"/>
      <c r="J100" s="23"/>
      <c r="K100" s="23"/>
      <c r="L100" s="23"/>
      <c r="M100" s="23"/>
      <c r="N100" s="23"/>
      <c r="O100" s="23"/>
      <c r="P100" s="23"/>
    </row>
    <row r="101" spans="1:16">
      <c r="A101" s="28">
        <v>45455</v>
      </c>
      <c r="B101" s="29">
        <v>49.9</v>
      </c>
      <c r="C101" s="29">
        <v>47.84</v>
      </c>
      <c r="D101" s="29">
        <v>49.97</v>
      </c>
      <c r="E101" s="30">
        <v>2.0000000000000001E-4</v>
      </c>
      <c r="F101" s="30">
        <v>1.2999999999999999E-3</v>
      </c>
      <c r="G101" s="30">
        <v>0</v>
      </c>
      <c r="H101" s="23"/>
      <c r="I101" s="23"/>
      <c r="J101" s="23"/>
      <c r="K101" s="23"/>
      <c r="L101" s="23"/>
      <c r="M101" s="23"/>
      <c r="N101" s="23"/>
      <c r="O101" s="23"/>
      <c r="P101" s="23"/>
    </row>
    <row r="102" spans="1:16">
      <c r="A102" s="28">
        <v>45454</v>
      </c>
      <c r="B102" s="29">
        <v>49.89</v>
      </c>
      <c r="C102" s="29">
        <v>47.78</v>
      </c>
      <c r="D102" s="29">
        <v>49.95</v>
      </c>
      <c r="E102" s="30">
        <v>2.0000000000000001E-4</v>
      </c>
      <c r="F102" s="30">
        <v>1.4E-3</v>
      </c>
      <c r="G102" s="30">
        <v>5.0000000000000001E-4</v>
      </c>
      <c r="H102" s="23"/>
      <c r="I102" s="23"/>
      <c r="J102" s="23"/>
      <c r="K102" s="23"/>
      <c r="L102" s="23"/>
      <c r="M102" s="23"/>
      <c r="N102" s="23"/>
      <c r="O102" s="23"/>
      <c r="P102" s="23"/>
    </row>
    <row r="103" spans="1:16">
      <c r="A103" s="28">
        <v>45453</v>
      </c>
      <c r="B103" s="29">
        <v>49.88</v>
      </c>
      <c r="C103" s="29">
        <v>47.73</v>
      </c>
      <c r="D103" s="29">
        <v>49.94</v>
      </c>
      <c r="E103" s="30">
        <v>2.0000000000000001E-4</v>
      </c>
      <c r="F103" s="30">
        <v>8.9999999999999998E-4</v>
      </c>
      <c r="G103" s="30">
        <v>2.0000000000000001E-4</v>
      </c>
      <c r="H103" s="23"/>
      <c r="I103" s="23"/>
      <c r="J103" s="23"/>
      <c r="K103" s="23"/>
      <c r="L103" s="23"/>
      <c r="M103" s="23"/>
      <c r="N103" s="23"/>
      <c r="O103" s="23"/>
      <c r="P103" s="23"/>
    </row>
    <row r="104" spans="1:16">
      <c r="A104" s="28">
        <v>45450</v>
      </c>
      <c r="B104" s="29">
        <v>49.88</v>
      </c>
      <c r="C104" s="29">
        <v>47.73</v>
      </c>
      <c r="D104" s="29">
        <v>49.94</v>
      </c>
      <c r="E104" s="30">
        <v>0</v>
      </c>
      <c r="F104" s="30">
        <v>1E-4</v>
      </c>
      <c r="G104" s="30">
        <v>-1E-4</v>
      </c>
      <c r="H104" s="23"/>
      <c r="I104" s="23"/>
      <c r="J104" s="23"/>
      <c r="K104" s="23"/>
      <c r="L104" s="23"/>
      <c r="M104" s="23"/>
      <c r="N104" s="23"/>
      <c r="O104" s="23"/>
      <c r="P104" s="23"/>
    </row>
    <row r="105" spans="1:16">
      <c r="A105" s="28">
        <v>45449</v>
      </c>
      <c r="B105" s="29">
        <v>49.86</v>
      </c>
      <c r="C105" s="29">
        <v>47.84</v>
      </c>
      <c r="D105" s="29">
        <v>49.92</v>
      </c>
      <c r="E105" s="30">
        <v>4.0000000000000002E-4</v>
      </c>
      <c r="F105" s="30">
        <v>-2.3E-3</v>
      </c>
      <c r="G105" s="30">
        <v>5.0000000000000001E-4</v>
      </c>
      <c r="H105" s="23"/>
      <c r="I105" s="23"/>
      <c r="J105" s="23"/>
      <c r="K105" s="23"/>
      <c r="L105" s="23"/>
      <c r="M105" s="23"/>
      <c r="N105" s="23"/>
      <c r="O105" s="23"/>
      <c r="P105" s="23"/>
    </row>
    <row r="106" spans="1:16">
      <c r="A106" s="28">
        <v>45448</v>
      </c>
      <c r="B106" s="29">
        <v>49.85</v>
      </c>
      <c r="C106" s="29">
        <v>47.83</v>
      </c>
      <c r="D106" s="29">
        <v>49.91</v>
      </c>
      <c r="E106" s="30">
        <v>2.0000000000000001E-4</v>
      </c>
      <c r="F106" s="30">
        <v>1E-4</v>
      </c>
      <c r="G106" s="30">
        <v>2.0000000000000001E-4</v>
      </c>
      <c r="H106" s="23"/>
      <c r="I106" s="23"/>
      <c r="J106" s="23"/>
      <c r="K106" s="23"/>
      <c r="L106" s="23"/>
      <c r="M106" s="23"/>
      <c r="N106" s="23"/>
      <c r="O106" s="23"/>
      <c r="P106" s="23"/>
    </row>
    <row r="107" spans="1:16">
      <c r="A107" s="28">
        <v>45447</v>
      </c>
      <c r="B107" s="29">
        <v>49.84</v>
      </c>
      <c r="C107" s="29">
        <v>47.79</v>
      </c>
      <c r="D107" s="29">
        <v>49.9</v>
      </c>
      <c r="E107" s="30">
        <v>2.0000000000000001E-4</v>
      </c>
      <c r="F107" s="30">
        <v>8.9999999999999998E-4</v>
      </c>
      <c r="G107" s="30">
        <v>1E-4</v>
      </c>
      <c r="H107" s="23"/>
      <c r="I107" s="23"/>
      <c r="J107" s="23"/>
      <c r="K107" s="23"/>
      <c r="L107" s="23"/>
      <c r="M107" s="23"/>
      <c r="N107" s="23"/>
      <c r="O107" s="23"/>
      <c r="P107" s="23"/>
    </row>
    <row r="108" spans="1:16">
      <c r="A108" s="28">
        <v>45446</v>
      </c>
      <c r="B108" s="29">
        <v>49.84</v>
      </c>
      <c r="C108" s="29">
        <v>47.72</v>
      </c>
      <c r="D108" s="29">
        <v>49.89</v>
      </c>
      <c r="E108" s="30">
        <v>0</v>
      </c>
      <c r="F108" s="30">
        <v>1.4E-3</v>
      </c>
      <c r="G108" s="30">
        <v>2.9999999999999997E-4</v>
      </c>
      <c r="H108" s="23"/>
      <c r="I108" s="23"/>
      <c r="J108" s="23"/>
      <c r="K108" s="23"/>
      <c r="L108" s="23"/>
      <c r="M108" s="23"/>
      <c r="N108" s="23"/>
      <c r="O108" s="23"/>
      <c r="P108" s="23"/>
    </row>
    <row r="109" spans="1:16">
      <c r="A109" s="28">
        <v>45443</v>
      </c>
      <c r="B109" s="29">
        <v>50.05</v>
      </c>
      <c r="C109" s="29">
        <v>47.88</v>
      </c>
      <c r="D109" s="29">
        <v>50.1</v>
      </c>
      <c r="E109" s="30">
        <v>-4.1999999999999997E-3</v>
      </c>
      <c r="F109" s="30">
        <v>-3.3E-3</v>
      </c>
      <c r="G109" s="30">
        <v>-4.3E-3</v>
      </c>
      <c r="H109" s="23"/>
      <c r="I109" s="23"/>
      <c r="J109" s="23"/>
      <c r="K109" s="23"/>
      <c r="L109" s="23"/>
      <c r="M109" s="23"/>
      <c r="N109" s="23"/>
      <c r="O109" s="23"/>
      <c r="P109" s="23"/>
    </row>
    <row r="110" spans="1:16">
      <c r="A110" s="28">
        <v>45442</v>
      </c>
      <c r="B110" s="29">
        <v>50.02</v>
      </c>
      <c r="C110" s="29">
        <v>47.8</v>
      </c>
      <c r="D110" s="29">
        <v>50.08</v>
      </c>
      <c r="E110" s="30">
        <v>5.9999999999999995E-4</v>
      </c>
      <c r="F110" s="30">
        <v>1.8E-3</v>
      </c>
      <c r="G110" s="30">
        <v>5.0000000000000001E-4</v>
      </c>
      <c r="H110" s="23"/>
      <c r="I110" s="23"/>
      <c r="J110" s="23"/>
      <c r="K110" s="23"/>
      <c r="L110" s="23"/>
      <c r="M110" s="23"/>
      <c r="N110" s="23"/>
      <c r="O110" s="23"/>
      <c r="P110" s="23"/>
    </row>
    <row r="111" spans="1:16">
      <c r="A111" s="28">
        <v>45441</v>
      </c>
      <c r="B111" s="29">
        <v>50.01</v>
      </c>
      <c r="C111" s="29">
        <v>47.75</v>
      </c>
      <c r="D111" s="29">
        <v>50.08</v>
      </c>
      <c r="E111" s="30">
        <v>2.0000000000000001E-4</v>
      </c>
      <c r="F111" s="30">
        <v>1E-3</v>
      </c>
      <c r="G111" s="30">
        <v>0</v>
      </c>
      <c r="H111" s="23"/>
      <c r="I111" s="23"/>
      <c r="J111" s="23"/>
      <c r="K111" s="23"/>
      <c r="L111" s="23"/>
      <c r="M111" s="23"/>
      <c r="N111" s="23"/>
      <c r="O111" s="23"/>
      <c r="P111" s="23"/>
    </row>
    <row r="112" spans="1:16">
      <c r="A112" s="28">
        <v>45440</v>
      </c>
      <c r="B112" s="29">
        <v>50.01</v>
      </c>
      <c r="C112" s="29">
        <v>47.77</v>
      </c>
      <c r="D112" s="29">
        <v>50.07</v>
      </c>
      <c r="E112" s="30">
        <v>0</v>
      </c>
      <c r="F112" s="30">
        <v>-4.0000000000000002E-4</v>
      </c>
      <c r="G112" s="30">
        <v>1E-4</v>
      </c>
      <c r="H112" s="23"/>
      <c r="I112" s="23"/>
      <c r="J112" s="23"/>
      <c r="K112" s="23"/>
      <c r="L112" s="23"/>
      <c r="M112" s="23"/>
      <c r="N112" s="23"/>
      <c r="O112" s="23"/>
      <c r="P112" s="23"/>
    </row>
    <row r="113" spans="1:16">
      <c r="A113" s="28">
        <v>45436</v>
      </c>
      <c r="B113" s="29">
        <v>50.02</v>
      </c>
      <c r="C113" s="29">
        <v>47.78</v>
      </c>
      <c r="D113" s="29">
        <v>50.07</v>
      </c>
      <c r="E113" s="30">
        <v>-2.0000000000000001E-4</v>
      </c>
      <c r="F113" s="30">
        <v>-2.9999999999999997E-4</v>
      </c>
      <c r="G113" s="30">
        <v>1E-4</v>
      </c>
      <c r="H113" s="23"/>
      <c r="I113" s="23"/>
      <c r="J113" s="23"/>
      <c r="K113" s="23"/>
      <c r="L113" s="23"/>
      <c r="M113" s="23"/>
      <c r="N113" s="23"/>
      <c r="O113" s="23"/>
      <c r="P113" s="23"/>
    </row>
    <row r="114" spans="1:16">
      <c r="A114" s="28">
        <v>45435</v>
      </c>
      <c r="B114" s="29">
        <v>50.01</v>
      </c>
      <c r="C114" s="29">
        <v>47.8</v>
      </c>
      <c r="D114" s="29">
        <v>50.07</v>
      </c>
      <c r="E114" s="30">
        <v>2.0000000000000001E-4</v>
      </c>
      <c r="F114" s="30">
        <v>-4.0000000000000002E-4</v>
      </c>
      <c r="G114" s="30">
        <v>-1E-4</v>
      </c>
      <c r="H114" s="23"/>
      <c r="I114" s="23"/>
      <c r="J114" s="23"/>
      <c r="K114" s="23"/>
      <c r="L114" s="23"/>
      <c r="M114" s="23"/>
      <c r="N114" s="23"/>
      <c r="O114" s="23"/>
      <c r="P114" s="23"/>
    </row>
    <row r="115" spans="1:16">
      <c r="A115" s="28">
        <v>45434</v>
      </c>
      <c r="B115" s="29">
        <v>49.98</v>
      </c>
      <c r="C115" s="29">
        <v>47.82</v>
      </c>
      <c r="D115" s="29">
        <v>50.03</v>
      </c>
      <c r="E115" s="30">
        <v>6.9999999999999999E-4</v>
      </c>
      <c r="F115" s="30">
        <v>-4.0000000000000002E-4</v>
      </c>
      <c r="G115" s="30">
        <v>8.9999999999999998E-4</v>
      </c>
      <c r="H115" s="23"/>
      <c r="I115" s="23"/>
      <c r="J115" s="23"/>
      <c r="K115" s="23"/>
      <c r="L115" s="23"/>
      <c r="M115" s="23"/>
      <c r="N115" s="23"/>
      <c r="O115" s="23"/>
      <c r="P115" s="23"/>
    </row>
    <row r="116" spans="1:16">
      <c r="A116" s="28">
        <v>45433</v>
      </c>
      <c r="B116" s="29">
        <v>49.97</v>
      </c>
      <c r="C116" s="29">
        <v>47.86</v>
      </c>
      <c r="D116" s="29">
        <v>50.03</v>
      </c>
      <c r="E116" s="30">
        <v>1E-4</v>
      </c>
      <c r="F116" s="30">
        <v>-6.9999999999999999E-4</v>
      </c>
      <c r="G116" s="30">
        <v>0</v>
      </c>
      <c r="H116" s="23"/>
      <c r="I116" s="23"/>
      <c r="J116" s="23"/>
      <c r="K116" s="23"/>
      <c r="L116" s="23"/>
      <c r="M116" s="23"/>
      <c r="N116" s="23"/>
      <c r="O116" s="23"/>
      <c r="P116" s="23"/>
    </row>
    <row r="117" spans="1:16">
      <c r="A117" s="28">
        <v>45432</v>
      </c>
      <c r="B117" s="29">
        <v>49.96</v>
      </c>
      <c r="C117" s="29">
        <v>47.85</v>
      </c>
      <c r="D117" s="29">
        <v>50.01</v>
      </c>
      <c r="E117" s="30">
        <v>2.0000000000000001E-4</v>
      </c>
      <c r="F117" s="30">
        <v>1E-4</v>
      </c>
      <c r="G117" s="30">
        <v>2.9999999999999997E-4</v>
      </c>
      <c r="H117" s="23"/>
      <c r="I117" s="23"/>
      <c r="J117" s="23"/>
      <c r="K117" s="23"/>
      <c r="L117" s="23"/>
      <c r="M117" s="23"/>
      <c r="N117" s="23"/>
      <c r="O117" s="23"/>
      <c r="P117" s="23"/>
    </row>
    <row r="118" spans="1:16">
      <c r="A118" s="28">
        <v>45429</v>
      </c>
      <c r="B118" s="29">
        <v>49.96</v>
      </c>
      <c r="C118" s="29">
        <v>47.85</v>
      </c>
      <c r="D118" s="29">
        <v>50.02</v>
      </c>
      <c r="E118" s="30">
        <v>0</v>
      </c>
      <c r="F118" s="30">
        <v>0</v>
      </c>
      <c r="G118" s="30">
        <v>-1E-4</v>
      </c>
      <c r="H118" s="23"/>
      <c r="I118" s="23"/>
      <c r="J118" s="23"/>
      <c r="K118" s="23"/>
      <c r="L118" s="23"/>
      <c r="M118" s="23"/>
      <c r="N118" s="23"/>
      <c r="O118" s="23"/>
      <c r="P118" s="23"/>
    </row>
    <row r="119" spans="1:16">
      <c r="A119" s="28">
        <v>45428</v>
      </c>
      <c r="B119" s="29">
        <v>49.95</v>
      </c>
      <c r="C119" s="29">
        <v>47.87</v>
      </c>
      <c r="D119" s="29">
        <v>50.01</v>
      </c>
      <c r="E119" s="30">
        <v>2.0000000000000001E-4</v>
      </c>
      <c r="F119" s="30">
        <v>-4.0000000000000002E-4</v>
      </c>
      <c r="G119" s="30">
        <v>1E-4</v>
      </c>
      <c r="H119" s="23"/>
      <c r="I119" s="23"/>
      <c r="J119" s="23"/>
      <c r="K119" s="23"/>
      <c r="L119" s="23"/>
      <c r="M119" s="23"/>
      <c r="N119" s="23"/>
      <c r="O119" s="23"/>
      <c r="P119" s="23"/>
    </row>
    <row r="120" spans="1:16">
      <c r="A120" s="28">
        <v>45427</v>
      </c>
      <c r="B120" s="29">
        <v>49.92</v>
      </c>
      <c r="C120" s="29">
        <v>47.9</v>
      </c>
      <c r="D120" s="29">
        <v>49.99</v>
      </c>
      <c r="E120" s="30">
        <v>5.9999999999999995E-4</v>
      </c>
      <c r="F120" s="30">
        <v>-5.9999999999999995E-4</v>
      </c>
      <c r="G120" s="30">
        <v>5.0000000000000001E-4</v>
      </c>
      <c r="H120" s="23"/>
      <c r="I120" s="23"/>
      <c r="J120" s="23"/>
      <c r="K120" s="23"/>
      <c r="L120" s="23"/>
      <c r="M120" s="23"/>
      <c r="N120" s="23"/>
      <c r="O120" s="23"/>
      <c r="P120" s="23"/>
    </row>
    <row r="121" spans="1:16">
      <c r="A121" s="28">
        <v>45426</v>
      </c>
      <c r="B121" s="29">
        <v>49.92</v>
      </c>
      <c r="C121" s="29">
        <v>47.83</v>
      </c>
      <c r="D121" s="29">
        <v>49.98</v>
      </c>
      <c r="E121" s="30">
        <v>0</v>
      </c>
      <c r="F121" s="30">
        <v>1.5E-3</v>
      </c>
      <c r="G121" s="30">
        <v>1E-4</v>
      </c>
      <c r="H121" s="23"/>
      <c r="I121" s="23"/>
      <c r="J121" s="23"/>
      <c r="K121" s="23"/>
      <c r="L121" s="23"/>
      <c r="M121" s="23"/>
      <c r="N121" s="23"/>
      <c r="O121" s="23"/>
      <c r="P121" s="23"/>
    </row>
    <row r="122" spans="1:16">
      <c r="A122" s="28">
        <v>45425</v>
      </c>
      <c r="B122" s="29">
        <v>49.91</v>
      </c>
      <c r="C122" s="29">
        <v>47.79</v>
      </c>
      <c r="D122" s="29">
        <v>49.97</v>
      </c>
      <c r="E122" s="30">
        <v>2.0000000000000001E-4</v>
      </c>
      <c r="F122" s="30">
        <v>8.9999999999999998E-4</v>
      </c>
      <c r="G122" s="30">
        <v>2.9999999999999997E-4</v>
      </c>
      <c r="H122" s="23"/>
      <c r="I122" s="23"/>
      <c r="J122" s="23"/>
      <c r="K122" s="23"/>
      <c r="L122" s="23"/>
      <c r="M122" s="23"/>
      <c r="N122" s="23"/>
      <c r="O122" s="23"/>
      <c r="P122" s="23"/>
    </row>
    <row r="123" spans="1:16">
      <c r="A123" s="28">
        <v>45422</v>
      </c>
      <c r="B123" s="29">
        <v>49.91</v>
      </c>
      <c r="C123" s="29">
        <v>47.78</v>
      </c>
      <c r="D123" s="29">
        <v>49.96</v>
      </c>
      <c r="E123" s="30">
        <v>0</v>
      </c>
      <c r="F123" s="30">
        <v>1E-4</v>
      </c>
      <c r="G123" s="30">
        <v>1E-4</v>
      </c>
      <c r="H123" s="23"/>
      <c r="I123" s="23"/>
      <c r="J123" s="23"/>
      <c r="K123" s="23"/>
      <c r="L123" s="23"/>
      <c r="M123" s="23"/>
      <c r="N123" s="23"/>
      <c r="O123" s="23"/>
      <c r="P123" s="23"/>
    </row>
    <row r="124" spans="1:16">
      <c r="A124" s="28">
        <v>45421</v>
      </c>
      <c r="B124" s="29">
        <v>49.9</v>
      </c>
      <c r="C124" s="29">
        <v>47.81</v>
      </c>
      <c r="D124" s="29">
        <v>49.96</v>
      </c>
      <c r="E124" s="30">
        <v>2.0000000000000001E-4</v>
      </c>
      <c r="F124" s="30">
        <v>-5.9999999999999995E-4</v>
      </c>
      <c r="G124" s="30">
        <v>0</v>
      </c>
      <c r="H124" s="23"/>
      <c r="I124" s="23"/>
      <c r="J124" s="23"/>
      <c r="K124" s="23"/>
      <c r="L124" s="23"/>
      <c r="M124" s="23"/>
      <c r="N124" s="23"/>
      <c r="O124" s="23"/>
      <c r="P124" s="23"/>
    </row>
    <row r="125" spans="1:16">
      <c r="A125" s="28">
        <v>45420</v>
      </c>
      <c r="B125" s="29">
        <v>49.88</v>
      </c>
      <c r="C125" s="29">
        <v>47.78</v>
      </c>
      <c r="D125" s="29">
        <v>49.94</v>
      </c>
      <c r="E125" s="30">
        <v>4.0000000000000002E-4</v>
      </c>
      <c r="F125" s="30">
        <v>5.9999999999999995E-4</v>
      </c>
      <c r="G125" s="30">
        <v>4.0000000000000002E-4</v>
      </c>
      <c r="H125" s="23"/>
      <c r="I125" s="23"/>
      <c r="J125" s="23"/>
      <c r="K125" s="23"/>
      <c r="L125" s="23"/>
      <c r="M125" s="23"/>
      <c r="N125" s="23"/>
      <c r="O125" s="23"/>
      <c r="P125" s="23"/>
    </row>
    <row r="126" spans="1:16">
      <c r="A126" s="28">
        <v>45419</v>
      </c>
      <c r="B126" s="29">
        <v>49.87</v>
      </c>
      <c r="C126" s="29">
        <v>47.78</v>
      </c>
      <c r="D126" s="29">
        <v>49.93</v>
      </c>
      <c r="E126" s="30">
        <v>2.0000000000000001E-4</v>
      </c>
      <c r="F126" s="30">
        <v>1E-4</v>
      </c>
      <c r="G126" s="30">
        <v>2.0000000000000001E-4</v>
      </c>
      <c r="H126" s="23"/>
      <c r="I126" s="23"/>
      <c r="J126" s="23"/>
      <c r="K126" s="23"/>
      <c r="L126" s="23"/>
      <c r="M126" s="23"/>
      <c r="N126" s="23"/>
      <c r="O126" s="23"/>
      <c r="P126" s="23"/>
    </row>
    <row r="127" spans="1:16">
      <c r="A127" s="28">
        <v>45418</v>
      </c>
      <c r="B127" s="29">
        <v>49.86</v>
      </c>
      <c r="C127" s="29">
        <v>47.77</v>
      </c>
      <c r="D127" s="29">
        <v>49.93</v>
      </c>
      <c r="E127" s="30">
        <v>2.0000000000000001E-4</v>
      </c>
      <c r="F127" s="30">
        <v>1E-4</v>
      </c>
      <c r="G127" s="30">
        <v>1E-4</v>
      </c>
      <c r="H127" s="23"/>
      <c r="I127" s="23"/>
      <c r="J127" s="23"/>
      <c r="K127" s="23"/>
      <c r="L127" s="23"/>
      <c r="M127" s="23"/>
      <c r="N127" s="23"/>
      <c r="O127" s="23"/>
      <c r="P127" s="23"/>
    </row>
    <row r="128" spans="1:16">
      <c r="A128" s="28">
        <v>45415</v>
      </c>
      <c r="B128" s="29">
        <v>49.86</v>
      </c>
      <c r="C128" s="29">
        <v>47.78</v>
      </c>
      <c r="D128" s="29">
        <v>49.92</v>
      </c>
      <c r="E128" s="30">
        <v>1E-4</v>
      </c>
      <c r="F128" s="30">
        <v>-2.9999999999999997E-4</v>
      </c>
      <c r="G128" s="30">
        <v>1E-4</v>
      </c>
      <c r="H128" s="23"/>
      <c r="I128" s="23"/>
      <c r="J128" s="23"/>
      <c r="K128" s="23"/>
      <c r="L128" s="23"/>
      <c r="M128" s="23"/>
      <c r="N128" s="23"/>
      <c r="O128" s="23"/>
      <c r="P128" s="23"/>
    </row>
    <row r="129" spans="1:16">
      <c r="A129" s="28">
        <v>45414</v>
      </c>
      <c r="B129" s="29">
        <v>49.85</v>
      </c>
      <c r="C129" s="29">
        <v>47.71</v>
      </c>
      <c r="D129" s="29">
        <v>49.91</v>
      </c>
      <c r="E129" s="30">
        <v>1E-4</v>
      </c>
      <c r="F129" s="30">
        <v>1.5E-3</v>
      </c>
      <c r="G129" s="30">
        <v>2.9999999999999997E-4</v>
      </c>
      <c r="H129" s="23"/>
      <c r="I129" s="23"/>
      <c r="J129" s="23"/>
      <c r="K129" s="23"/>
      <c r="L129" s="23"/>
      <c r="M129" s="23"/>
      <c r="N129" s="23"/>
      <c r="O129" s="23"/>
      <c r="P129" s="23"/>
    </row>
    <row r="130" spans="1:16">
      <c r="A130" s="28">
        <v>45413</v>
      </c>
      <c r="B130" s="29">
        <v>49.83</v>
      </c>
      <c r="C130" s="29">
        <v>47.62</v>
      </c>
      <c r="D130" s="29">
        <v>49.89</v>
      </c>
      <c r="E130" s="30">
        <v>4.0000000000000002E-4</v>
      </c>
      <c r="F130" s="30">
        <v>1.9E-3</v>
      </c>
      <c r="G130" s="30">
        <v>4.0000000000000002E-4</v>
      </c>
      <c r="H130" s="23"/>
      <c r="I130" s="23"/>
      <c r="J130" s="23"/>
      <c r="K130" s="23"/>
      <c r="L130" s="23"/>
      <c r="M130" s="23"/>
      <c r="N130" s="23"/>
      <c r="O130" s="23"/>
      <c r="P130" s="23"/>
    </row>
    <row r="131" spans="1:16">
      <c r="A131" s="28">
        <v>45412</v>
      </c>
      <c r="B131" s="29">
        <v>50.02</v>
      </c>
      <c r="C131" s="29">
        <v>47.72</v>
      </c>
      <c r="D131" s="29">
        <v>50.09</v>
      </c>
      <c r="E131" s="30">
        <v>-3.8E-3</v>
      </c>
      <c r="F131" s="30">
        <v>-2E-3</v>
      </c>
      <c r="G131" s="30">
        <v>-4.1000000000000003E-3</v>
      </c>
      <c r="H131" s="23"/>
      <c r="I131" s="23"/>
      <c r="J131" s="23"/>
      <c r="K131" s="23"/>
      <c r="L131" s="23"/>
      <c r="M131" s="23"/>
      <c r="N131" s="23"/>
      <c r="O131" s="23"/>
      <c r="P131" s="23"/>
    </row>
    <row r="132" spans="1:16">
      <c r="A132" s="28">
        <v>45411</v>
      </c>
      <c r="B132" s="29">
        <v>50.02</v>
      </c>
      <c r="C132" s="29">
        <v>47.77</v>
      </c>
      <c r="D132" s="29">
        <v>50.09</v>
      </c>
      <c r="E132" s="30">
        <v>0</v>
      </c>
      <c r="F132" s="30">
        <v>-1E-3</v>
      </c>
      <c r="G132" s="30">
        <v>0</v>
      </c>
      <c r="H132" s="23"/>
      <c r="I132" s="23"/>
      <c r="J132" s="23"/>
      <c r="K132" s="23"/>
      <c r="L132" s="23"/>
      <c r="M132" s="23"/>
      <c r="N132" s="23"/>
      <c r="O132" s="23"/>
      <c r="P132" s="23"/>
    </row>
    <row r="133" spans="1:16">
      <c r="A133" s="28">
        <v>45408</v>
      </c>
      <c r="B133" s="29">
        <v>50.02</v>
      </c>
      <c r="C133" s="29">
        <v>47.75</v>
      </c>
      <c r="D133" s="29">
        <v>50.08</v>
      </c>
      <c r="E133" s="30">
        <v>0</v>
      </c>
      <c r="F133" s="30">
        <v>4.0000000000000002E-4</v>
      </c>
      <c r="G133" s="30">
        <v>2.9999999999999997E-4</v>
      </c>
      <c r="H133" s="23"/>
      <c r="I133" s="23"/>
      <c r="J133" s="23"/>
      <c r="K133" s="23"/>
      <c r="L133" s="23"/>
      <c r="M133" s="23"/>
      <c r="N133" s="23"/>
      <c r="O133" s="23"/>
      <c r="P133" s="23"/>
    </row>
    <row r="134" spans="1:16">
      <c r="A134" s="28">
        <v>45407</v>
      </c>
      <c r="B134" s="29">
        <v>50.01</v>
      </c>
      <c r="C134" s="29">
        <v>47.73</v>
      </c>
      <c r="D134" s="29">
        <v>50.07</v>
      </c>
      <c r="E134" s="30">
        <v>2.0000000000000001E-4</v>
      </c>
      <c r="F134" s="30">
        <v>2.9999999999999997E-4</v>
      </c>
      <c r="G134" s="30">
        <v>1E-4</v>
      </c>
      <c r="H134" s="23"/>
      <c r="I134" s="23"/>
      <c r="J134" s="23"/>
      <c r="K134" s="23"/>
      <c r="L134" s="23"/>
      <c r="M134" s="23"/>
      <c r="N134" s="23"/>
      <c r="O134" s="23"/>
      <c r="P134" s="23"/>
    </row>
    <row r="135" spans="1:16">
      <c r="A135" s="28">
        <v>45406</v>
      </c>
      <c r="B135" s="29">
        <v>50</v>
      </c>
      <c r="C135" s="29">
        <v>47.78</v>
      </c>
      <c r="D135" s="29">
        <v>50.06</v>
      </c>
      <c r="E135" s="30">
        <v>2.0000000000000001E-4</v>
      </c>
      <c r="F135" s="30">
        <v>-8.9999999999999998E-4</v>
      </c>
      <c r="G135" s="30">
        <v>2.9999999999999997E-4</v>
      </c>
      <c r="H135" s="23"/>
      <c r="I135" s="23"/>
      <c r="J135" s="23"/>
      <c r="K135" s="23"/>
      <c r="L135" s="23"/>
      <c r="M135" s="23"/>
      <c r="N135" s="23"/>
      <c r="O135" s="23"/>
      <c r="P135" s="23"/>
    </row>
    <row r="136" spans="1:16">
      <c r="A136" s="28">
        <v>45405</v>
      </c>
      <c r="B136" s="29">
        <v>49.99</v>
      </c>
      <c r="C136" s="29">
        <v>47.79</v>
      </c>
      <c r="D136" s="29">
        <v>50.05</v>
      </c>
      <c r="E136" s="30">
        <v>2.0000000000000001E-4</v>
      </c>
      <c r="F136" s="30">
        <v>-2.0000000000000001E-4</v>
      </c>
      <c r="G136" s="30">
        <v>1E-4</v>
      </c>
      <c r="H136" s="23"/>
      <c r="I136" s="23"/>
      <c r="J136" s="23"/>
      <c r="K136" s="23"/>
      <c r="L136" s="23"/>
      <c r="M136" s="23"/>
      <c r="N136" s="23"/>
      <c r="O136" s="23"/>
      <c r="P136" s="23"/>
    </row>
    <row r="137" spans="1:16">
      <c r="A137" s="28">
        <v>45404</v>
      </c>
      <c r="B137" s="29">
        <v>49.97</v>
      </c>
      <c r="C137" s="29">
        <v>47.75</v>
      </c>
      <c r="D137" s="29">
        <v>50.04</v>
      </c>
      <c r="E137" s="30">
        <v>4.0000000000000002E-4</v>
      </c>
      <c r="F137" s="30">
        <v>8.0000000000000004E-4</v>
      </c>
      <c r="G137" s="30">
        <v>2.0000000000000001E-4</v>
      </c>
      <c r="H137" s="23"/>
      <c r="I137" s="23"/>
      <c r="J137" s="23"/>
      <c r="K137" s="23"/>
      <c r="L137" s="23"/>
      <c r="M137" s="23"/>
      <c r="N137" s="23"/>
      <c r="O137" s="23"/>
      <c r="P137" s="23"/>
    </row>
    <row r="138" spans="1:16">
      <c r="A138" s="28">
        <v>45401</v>
      </c>
      <c r="B138" s="29">
        <v>49.97</v>
      </c>
      <c r="C138" s="29">
        <v>47.73</v>
      </c>
      <c r="D138" s="29">
        <v>50.04</v>
      </c>
      <c r="E138" s="30">
        <v>0</v>
      </c>
      <c r="F138" s="30">
        <v>4.0000000000000002E-4</v>
      </c>
      <c r="G138" s="30">
        <v>1E-4</v>
      </c>
      <c r="H138" s="23"/>
      <c r="I138" s="23"/>
      <c r="J138" s="23"/>
      <c r="K138" s="23"/>
      <c r="L138" s="23"/>
      <c r="M138" s="23"/>
      <c r="N138" s="23"/>
      <c r="O138" s="23"/>
      <c r="P138" s="23"/>
    </row>
    <row r="139" spans="1:16">
      <c r="A139" s="28">
        <v>45400</v>
      </c>
      <c r="B139" s="29">
        <v>49.96</v>
      </c>
      <c r="C139" s="29">
        <v>47.72</v>
      </c>
      <c r="D139" s="29">
        <v>50.03</v>
      </c>
      <c r="E139" s="30">
        <v>2.0000000000000001E-4</v>
      </c>
      <c r="F139" s="30">
        <v>2.0000000000000001E-4</v>
      </c>
      <c r="G139" s="30">
        <v>1E-4</v>
      </c>
      <c r="H139" s="23"/>
      <c r="I139" s="23"/>
      <c r="J139" s="23"/>
      <c r="K139" s="23"/>
      <c r="L139" s="23"/>
      <c r="M139" s="23"/>
      <c r="N139" s="23"/>
      <c r="O139" s="23"/>
      <c r="P139" s="23"/>
    </row>
    <row r="140" spans="1:16">
      <c r="A140" s="28">
        <v>45399</v>
      </c>
      <c r="B140" s="29">
        <v>49.95</v>
      </c>
      <c r="C140" s="29">
        <v>47.75</v>
      </c>
      <c r="D140" s="29">
        <v>50.01</v>
      </c>
      <c r="E140" s="30">
        <v>2.0000000000000001E-4</v>
      </c>
      <c r="F140" s="30">
        <v>-5.9999999999999995E-4</v>
      </c>
      <c r="G140" s="30">
        <v>4.0000000000000002E-4</v>
      </c>
      <c r="H140" s="23"/>
      <c r="I140" s="23"/>
      <c r="J140" s="23"/>
      <c r="K140" s="23"/>
      <c r="L140" s="23"/>
      <c r="M140" s="23"/>
      <c r="N140" s="23"/>
      <c r="O140" s="23"/>
      <c r="P140" s="23"/>
    </row>
    <row r="141" spans="1:16">
      <c r="A141" s="28">
        <v>45398</v>
      </c>
      <c r="B141" s="29">
        <v>49.93</v>
      </c>
      <c r="C141" s="29">
        <v>47.71</v>
      </c>
      <c r="D141" s="29">
        <v>50.01</v>
      </c>
      <c r="E141" s="30">
        <v>4.0000000000000002E-4</v>
      </c>
      <c r="F141" s="30">
        <v>6.9999999999999999E-4</v>
      </c>
      <c r="G141" s="30">
        <v>0</v>
      </c>
      <c r="H141" s="23"/>
      <c r="I141" s="23"/>
      <c r="J141" s="23"/>
      <c r="K141" s="23"/>
      <c r="L141" s="23"/>
      <c r="M141" s="23"/>
      <c r="N141" s="23"/>
      <c r="O141" s="23"/>
      <c r="P141" s="23"/>
    </row>
    <row r="142" spans="1:16">
      <c r="A142" s="28">
        <v>45397</v>
      </c>
      <c r="B142" s="29">
        <v>49.93</v>
      </c>
      <c r="C142" s="29">
        <v>47.73</v>
      </c>
      <c r="D142" s="29">
        <v>50</v>
      </c>
      <c r="E142" s="30">
        <v>0</v>
      </c>
      <c r="F142" s="30">
        <v>-4.0000000000000002E-4</v>
      </c>
      <c r="G142" s="30">
        <v>2.0000000000000001E-4</v>
      </c>
      <c r="H142" s="23"/>
      <c r="I142" s="23"/>
      <c r="J142" s="23"/>
      <c r="K142" s="23"/>
      <c r="L142" s="23"/>
      <c r="M142" s="23"/>
      <c r="N142" s="23"/>
      <c r="O142" s="23"/>
      <c r="P142" s="23"/>
    </row>
    <row r="143" spans="1:16">
      <c r="A143" s="28">
        <v>45394</v>
      </c>
      <c r="B143" s="29">
        <v>49.93</v>
      </c>
      <c r="C143" s="29">
        <v>47.75</v>
      </c>
      <c r="D143" s="29">
        <v>49.99</v>
      </c>
      <c r="E143" s="30">
        <v>0</v>
      </c>
      <c r="F143" s="30">
        <v>-4.0000000000000002E-4</v>
      </c>
      <c r="G143" s="30">
        <v>2.0000000000000001E-4</v>
      </c>
      <c r="H143" s="23"/>
      <c r="I143" s="23"/>
      <c r="J143" s="23"/>
      <c r="K143" s="23"/>
      <c r="L143" s="23"/>
      <c r="M143" s="23"/>
      <c r="N143" s="23"/>
      <c r="O143" s="23"/>
      <c r="P143" s="23"/>
    </row>
    <row r="144" spans="1:16">
      <c r="A144" s="28">
        <v>45393</v>
      </c>
      <c r="B144" s="29">
        <v>49.91</v>
      </c>
      <c r="C144" s="29">
        <v>47.72</v>
      </c>
      <c r="D144" s="29">
        <v>49.98</v>
      </c>
      <c r="E144" s="30">
        <v>4.0000000000000002E-4</v>
      </c>
      <c r="F144" s="30">
        <v>6.9999999999999999E-4</v>
      </c>
      <c r="G144" s="30">
        <v>2.0000000000000001E-4</v>
      </c>
      <c r="H144" s="23"/>
      <c r="I144" s="23"/>
      <c r="J144" s="23"/>
      <c r="K144" s="23"/>
      <c r="L144" s="23"/>
      <c r="M144" s="23"/>
      <c r="N144" s="23"/>
      <c r="O144" s="23"/>
      <c r="P144" s="23"/>
    </row>
    <row r="145" spans="1:16">
      <c r="A145" s="28">
        <v>45392</v>
      </c>
      <c r="B145" s="29">
        <v>49.89</v>
      </c>
      <c r="C145" s="29">
        <v>47.68</v>
      </c>
      <c r="D145" s="29">
        <v>49.96</v>
      </c>
      <c r="E145" s="30">
        <v>4.0000000000000002E-4</v>
      </c>
      <c r="F145" s="30">
        <v>8.0000000000000004E-4</v>
      </c>
      <c r="G145" s="30">
        <v>5.0000000000000001E-4</v>
      </c>
      <c r="H145" s="23"/>
      <c r="I145" s="23"/>
      <c r="J145" s="23"/>
      <c r="K145" s="23"/>
      <c r="L145" s="23"/>
      <c r="M145" s="23"/>
      <c r="N145" s="23"/>
      <c r="O145" s="23"/>
      <c r="P145" s="23"/>
    </row>
    <row r="146" spans="1:16">
      <c r="A146" s="28">
        <v>45391</v>
      </c>
      <c r="B146" s="29">
        <v>49.89</v>
      </c>
      <c r="C146" s="29">
        <v>47.87</v>
      </c>
      <c r="D146" s="29">
        <v>49.95</v>
      </c>
      <c r="E146" s="30">
        <v>0</v>
      </c>
      <c r="F146" s="30">
        <v>-4.1000000000000003E-3</v>
      </c>
      <c r="G146" s="30">
        <v>1E-4</v>
      </c>
      <c r="H146" s="23"/>
      <c r="I146" s="23"/>
      <c r="J146" s="23"/>
      <c r="K146" s="23"/>
      <c r="L146" s="23"/>
      <c r="M146" s="23"/>
      <c r="N146" s="23"/>
      <c r="O146" s="23"/>
      <c r="P146" s="23"/>
    </row>
    <row r="147" spans="1:16">
      <c r="A147" s="28">
        <v>45390</v>
      </c>
      <c r="B147" s="29">
        <v>49.88</v>
      </c>
      <c r="C147" s="29">
        <v>47.81</v>
      </c>
      <c r="D147" s="29">
        <v>49.95</v>
      </c>
      <c r="E147" s="30">
        <v>2.0000000000000001E-4</v>
      </c>
      <c r="F147" s="30">
        <v>1.2999999999999999E-3</v>
      </c>
      <c r="G147" s="30">
        <v>0</v>
      </c>
      <c r="H147" s="23"/>
      <c r="I147" s="23"/>
      <c r="J147" s="23"/>
      <c r="K147" s="23"/>
      <c r="L147" s="23"/>
      <c r="M147" s="23"/>
      <c r="N147" s="23"/>
      <c r="O147" s="23"/>
      <c r="P147" s="23"/>
    </row>
    <row r="148" spans="1:16">
      <c r="A148" s="28">
        <v>45387</v>
      </c>
      <c r="B148" s="29">
        <v>49.88</v>
      </c>
      <c r="C148" s="29">
        <v>47.85</v>
      </c>
      <c r="D148" s="29">
        <v>49.95</v>
      </c>
      <c r="E148" s="30">
        <v>0</v>
      </c>
      <c r="F148" s="30">
        <v>-8.0000000000000004E-4</v>
      </c>
      <c r="G148" s="30">
        <v>0</v>
      </c>
      <c r="H148" s="23"/>
      <c r="I148" s="23"/>
      <c r="J148" s="23"/>
      <c r="K148" s="23"/>
      <c r="L148" s="23"/>
      <c r="M148" s="23"/>
      <c r="N148" s="23"/>
      <c r="O148" s="23"/>
      <c r="P148" s="23"/>
    </row>
    <row r="149" spans="1:16">
      <c r="A149" s="28">
        <v>45386</v>
      </c>
      <c r="B149" s="29">
        <v>49.87</v>
      </c>
      <c r="C149" s="29">
        <v>47.95</v>
      </c>
      <c r="D149" s="29">
        <v>49.95</v>
      </c>
      <c r="E149" s="30">
        <v>2.0000000000000001E-4</v>
      </c>
      <c r="F149" s="30">
        <v>-2.0999999999999999E-3</v>
      </c>
      <c r="G149" s="30">
        <v>0</v>
      </c>
      <c r="H149" s="23"/>
      <c r="I149" s="23"/>
      <c r="J149" s="23"/>
      <c r="K149" s="23"/>
      <c r="L149" s="23"/>
      <c r="M149" s="23"/>
      <c r="N149" s="23"/>
      <c r="O149" s="23"/>
      <c r="P149" s="23"/>
    </row>
    <row r="150" spans="1:16">
      <c r="A150" s="28">
        <v>45385</v>
      </c>
      <c r="B150" s="29">
        <v>49.84</v>
      </c>
      <c r="C150" s="29">
        <v>47.88</v>
      </c>
      <c r="D150" s="29">
        <v>49.91</v>
      </c>
      <c r="E150" s="30">
        <v>5.9999999999999995E-4</v>
      </c>
      <c r="F150" s="30">
        <v>1.5E-3</v>
      </c>
      <c r="G150" s="30">
        <v>8.0000000000000004E-4</v>
      </c>
      <c r="H150" s="23"/>
      <c r="I150" s="23"/>
      <c r="J150" s="23"/>
      <c r="K150" s="23"/>
      <c r="L150" s="23"/>
      <c r="M150" s="23"/>
      <c r="N150" s="23"/>
      <c r="O150" s="23"/>
      <c r="P150" s="23"/>
    </row>
    <row r="151" spans="1:16">
      <c r="A151" s="28">
        <v>45384</v>
      </c>
      <c r="B151" s="29">
        <v>49.83</v>
      </c>
      <c r="C151" s="29">
        <v>47.87</v>
      </c>
      <c r="D151" s="29">
        <v>49.92</v>
      </c>
      <c r="E151" s="30">
        <v>2.0000000000000001E-4</v>
      </c>
      <c r="F151" s="30">
        <v>2.0000000000000001E-4</v>
      </c>
      <c r="G151" s="30">
        <v>-2.0000000000000001E-4</v>
      </c>
      <c r="H151" s="23"/>
      <c r="I151" s="23"/>
      <c r="J151" s="23"/>
      <c r="K151" s="23"/>
      <c r="L151" s="23"/>
      <c r="M151" s="23"/>
      <c r="N151" s="23"/>
      <c r="O151" s="23"/>
      <c r="P151" s="23"/>
    </row>
    <row r="152" spans="1:16">
      <c r="A152" s="28">
        <v>45383</v>
      </c>
      <c r="B152" s="29">
        <v>49.83</v>
      </c>
      <c r="C152" s="29">
        <v>47.83</v>
      </c>
      <c r="D152" s="29">
        <v>49.9</v>
      </c>
      <c r="E152" s="30">
        <v>0</v>
      </c>
      <c r="F152" s="30">
        <v>8.0000000000000004E-4</v>
      </c>
      <c r="G152" s="30">
        <v>4.0000000000000002E-4</v>
      </c>
      <c r="H152" s="23"/>
      <c r="I152" s="23"/>
      <c r="J152" s="23"/>
      <c r="K152" s="23"/>
      <c r="L152" s="23"/>
      <c r="M152" s="23"/>
      <c r="N152" s="23"/>
      <c r="O152" s="23"/>
      <c r="P152" s="23"/>
    </row>
    <row r="153" spans="1:16">
      <c r="A153" s="28">
        <v>45379</v>
      </c>
      <c r="B153" s="29">
        <v>50.03</v>
      </c>
      <c r="C153" s="29">
        <v>48.09</v>
      </c>
      <c r="D153" s="29">
        <v>50.11</v>
      </c>
      <c r="E153" s="30">
        <v>-4.0000000000000001E-3</v>
      </c>
      <c r="F153" s="30">
        <v>-5.4000000000000003E-3</v>
      </c>
      <c r="G153" s="30">
        <v>-4.1999999999999997E-3</v>
      </c>
      <c r="H153" s="23"/>
      <c r="I153" s="23"/>
      <c r="J153" s="23"/>
      <c r="K153" s="23"/>
      <c r="L153" s="23"/>
      <c r="M153" s="23"/>
      <c r="N153" s="23"/>
      <c r="O153" s="23"/>
      <c r="P153" s="23"/>
    </row>
    <row r="154" spans="1:16">
      <c r="A154" s="28">
        <v>45378</v>
      </c>
      <c r="B154" s="29">
        <v>50.04</v>
      </c>
      <c r="C154" s="29">
        <v>48.14</v>
      </c>
      <c r="D154" s="29">
        <v>50.12</v>
      </c>
      <c r="E154" s="30">
        <v>-2.0000000000000001E-4</v>
      </c>
      <c r="F154" s="30">
        <v>-1E-3</v>
      </c>
      <c r="G154" s="30">
        <v>-1E-4</v>
      </c>
      <c r="H154" s="23"/>
      <c r="I154" s="23"/>
      <c r="J154" s="23"/>
      <c r="K154" s="23"/>
      <c r="L154" s="23"/>
      <c r="M154" s="23"/>
      <c r="N154" s="23"/>
      <c r="O154" s="23"/>
      <c r="P154" s="23"/>
    </row>
    <row r="155" spans="1:16">
      <c r="A155" s="28">
        <v>45377</v>
      </c>
      <c r="B155" s="29">
        <v>50.02</v>
      </c>
      <c r="C155" s="29">
        <v>48.1</v>
      </c>
      <c r="D155" s="29">
        <v>50.1</v>
      </c>
      <c r="E155" s="30">
        <v>4.0000000000000002E-4</v>
      </c>
      <c r="F155" s="30">
        <v>8.0000000000000004E-4</v>
      </c>
      <c r="G155" s="30">
        <v>4.0000000000000002E-4</v>
      </c>
      <c r="H155" s="23"/>
      <c r="I155" s="23"/>
      <c r="J155" s="23"/>
      <c r="K155" s="23"/>
      <c r="L155" s="23"/>
      <c r="M155" s="23"/>
      <c r="N155" s="23"/>
      <c r="O155" s="23"/>
      <c r="P155" s="23"/>
    </row>
    <row r="156" spans="1:16">
      <c r="A156" s="28">
        <v>45376</v>
      </c>
      <c r="B156" s="29">
        <v>50.01</v>
      </c>
      <c r="C156" s="29">
        <v>48.09</v>
      </c>
      <c r="D156" s="29">
        <v>50.08</v>
      </c>
      <c r="E156" s="30">
        <v>2.0000000000000001E-4</v>
      </c>
      <c r="F156" s="30">
        <v>2.0000000000000001E-4</v>
      </c>
      <c r="G156" s="30">
        <v>2.9999999999999997E-4</v>
      </c>
      <c r="H156" s="23"/>
      <c r="I156" s="23"/>
      <c r="J156" s="23"/>
      <c r="K156" s="23"/>
      <c r="L156" s="23"/>
      <c r="M156" s="23"/>
      <c r="N156" s="23"/>
      <c r="O156" s="23"/>
      <c r="P156" s="23"/>
    </row>
    <row r="157" spans="1:16">
      <c r="A157" s="28">
        <v>45373</v>
      </c>
      <c r="B157" s="29">
        <v>50</v>
      </c>
      <c r="C157" s="29">
        <v>48.11</v>
      </c>
      <c r="D157" s="29">
        <v>50.08</v>
      </c>
      <c r="E157" s="30">
        <v>2.0000000000000001E-4</v>
      </c>
      <c r="F157" s="30">
        <v>-4.0000000000000002E-4</v>
      </c>
      <c r="G157" s="30">
        <v>0</v>
      </c>
      <c r="H157" s="23"/>
      <c r="I157" s="23"/>
      <c r="J157" s="23"/>
      <c r="K157" s="23"/>
      <c r="L157" s="23"/>
      <c r="M157" s="23"/>
      <c r="N157" s="23"/>
      <c r="O157" s="23"/>
      <c r="P157" s="23"/>
    </row>
    <row r="158" spans="1:16">
      <c r="A158" s="28">
        <v>45372</v>
      </c>
      <c r="B158" s="29">
        <v>49.99</v>
      </c>
      <c r="C158" s="29">
        <v>48.07</v>
      </c>
      <c r="D158" s="29">
        <v>50.07</v>
      </c>
      <c r="E158" s="30">
        <v>2.0000000000000001E-4</v>
      </c>
      <c r="F158" s="30">
        <v>8.0000000000000004E-4</v>
      </c>
      <c r="G158" s="30">
        <v>2.0000000000000001E-4</v>
      </c>
      <c r="H158" s="23"/>
      <c r="I158" s="23"/>
      <c r="J158" s="23"/>
      <c r="K158" s="23"/>
      <c r="L158" s="23"/>
      <c r="M158" s="23"/>
      <c r="N158" s="23"/>
      <c r="O158" s="23"/>
      <c r="P158" s="23"/>
    </row>
    <row r="159" spans="1:16">
      <c r="A159" s="28">
        <v>45371</v>
      </c>
      <c r="B159" s="29">
        <v>49.97</v>
      </c>
      <c r="C159" s="29">
        <v>48.07</v>
      </c>
      <c r="D159" s="29">
        <v>50.05</v>
      </c>
      <c r="E159" s="30">
        <v>4.0000000000000002E-4</v>
      </c>
      <c r="F159" s="30">
        <v>0</v>
      </c>
      <c r="G159" s="30">
        <v>4.0000000000000002E-4</v>
      </c>
      <c r="H159" s="23"/>
      <c r="I159" s="23"/>
      <c r="J159" s="23"/>
      <c r="K159" s="23"/>
      <c r="L159" s="23"/>
      <c r="M159" s="23"/>
      <c r="N159" s="23"/>
      <c r="O159" s="23"/>
      <c r="P159" s="23"/>
    </row>
    <row r="160" spans="1:16">
      <c r="A160" s="28">
        <v>45370</v>
      </c>
      <c r="B160" s="29">
        <v>49.95</v>
      </c>
      <c r="C160" s="29">
        <v>47.99</v>
      </c>
      <c r="D160" s="29">
        <v>50.03</v>
      </c>
      <c r="E160" s="30">
        <v>4.0000000000000002E-4</v>
      </c>
      <c r="F160" s="30">
        <v>1.6999999999999999E-3</v>
      </c>
      <c r="G160" s="30">
        <v>4.0000000000000002E-4</v>
      </c>
      <c r="H160" s="23"/>
      <c r="I160" s="23"/>
      <c r="J160" s="23"/>
      <c r="K160" s="23"/>
      <c r="L160" s="23"/>
      <c r="M160" s="23"/>
      <c r="N160" s="23"/>
      <c r="O160" s="23"/>
      <c r="P160" s="23"/>
    </row>
    <row r="161" spans="1:16">
      <c r="A161" s="28">
        <v>45369</v>
      </c>
      <c r="B161" s="29">
        <v>49.96</v>
      </c>
      <c r="C161" s="29">
        <v>47.95</v>
      </c>
      <c r="D161" s="29">
        <v>50.03</v>
      </c>
      <c r="E161" s="30">
        <v>-2.0000000000000001E-4</v>
      </c>
      <c r="F161" s="30">
        <v>8.0000000000000004E-4</v>
      </c>
      <c r="G161" s="30">
        <v>0</v>
      </c>
      <c r="H161" s="23"/>
      <c r="I161" s="23"/>
      <c r="J161" s="23"/>
      <c r="K161" s="23"/>
      <c r="L161" s="23"/>
      <c r="M161" s="23"/>
      <c r="N161" s="23"/>
      <c r="O161" s="23"/>
      <c r="P161" s="23"/>
    </row>
    <row r="162" spans="1:16">
      <c r="A162" s="28">
        <v>45366</v>
      </c>
      <c r="B162" s="29">
        <v>49.95</v>
      </c>
      <c r="C162" s="29">
        <v>47.95</v>
      </c>
      <c r="D162" s="29">
        <v>50.02</v>
      </c>
      <c r="E162" s="30">
        <v>2.0000000000000001E-4</v>
      </c>
      <c r="F162" s="30">
        <v>0</v>
      </c>
      <c r="G162" s="30">
        <v>2.0000000000000001E-4</v>
      </c>
      <c r="H162" s="23"/>
      <c r="I162" s="23"/>
      <c r="J162" s="23"/>
      <c r="K162" s="23"/>
      <c r="L162" s="23"/>
      <c r="M162" s="23"/>
      <c r="N162" s="23"/>
      <c r="O162" s="23"/>
      <c r="P162" s="23"/>
    </row>
    <row r="163" spans="1:16">
      <c r="A163" s="28">
        <v>45365</v>
      </c>
      <c r="B163" s="29">
        <v>49.93</v>
      </c>
      <c r="C163" s="29">
        <v>47.98</v>
      </c>
      <c r="D163" s="29">
        <v>50.02</v>
      </c>
      <c r="E163" s="30">
        <v>4.0000000000000002E-4</v>
      </c>
      <c r="F163" s="30">
        <v>-5.9999999999999995E-4</v>
      </c>
      <c r="G163" s="30">
        <v>0</v>
      </c>
      <c r="H163" s="23"/>
      <c r="I163" s="23"/>
      <c r="J163" s="23"/>
      <c r="K163" s="23"/>
      <c r="L163" s="23"/>
      <c r="M163" s="23"/>
      <c r="N163" s="23"/>
      <c r="O163" s="23"/>
      <c r="P163" s="23"/>
    </row>
    <row r="164" spans="1:16">
      <c r="A164" s="28">
        <v>45364</v>
      </c>
      <c r="B164" s="29">
        <v>49.92</v>
      </c>
      <c r="C164" s="29">
        <v>48.02</v>
      </c>
      <c r="D164" s="29">
        <v>50</v>
      </c>
      <c r="E164" s="30">
        <v>2.0000000000000001E-4</v>
      </c>
      <c r="F164" s="30">
        <v>-8.0000000000000004E-4</v>
      </c>
      <c r="G164" s="30">
        <v>4.0000000000000002E-4</v>
      </c>
      <c r="H164" s="23"/>
      <c r="I164" s="23"/>
      <c r="J164" s="23"/>
      <c r="K164" s="23"/>
      <c r="L164" s="23"/>
      <c r="M164" s="23"/>
      <c r="N164" s="23"/>
      <c r="O164" s="23"/>
      <c r="P164" s="23"/>
    </row>
    <row r="165" spans="1:16">
      <c r="A165" s="28">
        <v>45363</v>
      </c>
      <c r="B165" s="29">
        <v>49.9</v>
      </c>
      <c r="C165" s="29">
        <v>48.04</v>
      </c>
      <c r="D165" s="29">
        <v>49.99</v>
      </c>
      <c r="E165" s="30">
        <v>4.0000000000000002E-4</v>
      </c>
      <c r="F165" s="30">
        <v>-4.0000000000000002E-4</v>
      </c>
      <c r="G165" s="30">
        <v>2.0000000000000001E-4</v>
      </c>
      <c r="H165" s="23"/>
      <c r="I165" s="23"/>
      <c r="J165" s="23"/>
      <c r="K165" s="23"/>
      <c r="L165" s="23"/>
      <c r="M165" s="23"/>
      <c r="N165" s="23"/>
      <c r="O165" s="23"/>
      <c r="P165" s="23"/>
    </row>
    <row r="166" spans="1:16">
      <c r="A166" s="28">
        <v>45362</v>
      </c>
      <c r="B166" s="29">
        <v>49.89</v>
      </c>
      <c r="C166" s="29">
        <v>48.1</v>
      </c>
      <c r="D166" s="29">
        <v>49.99</v>
      </c>
      <c r="E166" s="30">
        <v>2.0000000000000001E-4</v>
      </c>
      <c r="F166" s="30">
        <v>-1.1000000000000001E-3</v>
      </c>
      <c r="G166" s="30">
        <v>0</v>
      </c>
      <c r="H166" s="23"/>
      <c r="I166" s="23"/>
      <c r="J166" s="23"/>
      <c r="K166" s="23"/>
      <c r="L166" s="23"/>
      <c r="M166" s="23"/>
      <c r="N166" s="23"/>
      <c r="O166" s="23"/>
      <c r="P166" s="23"/>
    </row>
    <row r="167" spans="1:16">
      <c r="A167" s="28">
        <v>45359</v>
      </c>
      <c r="B167" s="29">
        <v>49.9</v>
      </c>
      <c r="C167" s="29">
        <v>48.13</v>
      </c>
      <c r="D167" s="29">
        <v>49.98</v>
      </c>
      <c r="E167" s="30">
        <v>-2.0000000000000001E-4</v>
      </c>
      <c r="F167" s="30">
        <v>-6.9999999999999999E-4</v>
      </c>
      <c r="G167" s="30">
        <v>2.0000000000000001E-4</v>
      </c>
      <c r="H167" s="23"/>
      <c r="I167" s="23"/>
      <c r="J167" s="23"/>
      <c r="K167" s="23"/>
      <c r="L167" s="23"/>
      <c r="M167" s="23"/>
      <c r="N167" s="23"/>
      <c r="O167" s="23"/>
      <c r="P167" s="23"/>
    </row>
    <row r="168" spans="1:16">
      <c r="A168" s="28">
        <v>45358</v>
      </c>
      <c r="B168" s="29">
        <v>49.89</v>
      </c>
      <c r="C168" s="29">
        <v>48.1</v>
      </c>
      <c r="D168" s="29">
        <v>49.96</v>
      </c>
      <c r="E168" s="30">
        <v>2.0000000000000001E-4</v>
      </c>
      <c r="F168" s="30">
        <v>5.9999999999999995E-4</v>
      </c>
      <c r="G168" s="30">
        <v>4.0000000000000002E-4</v>
      </c>
      <c r="H168" s="23"/>
      <c r="I168" s="23"/>
      <c r="J168" s="23"/>
      <c r="K168" s="23"/>
      <c r="L168" s="23"/>
      <c r="M168" s="23"/>
      <c r="N168" s="23"/>
      <c r="O168" s="23"/>
      <c r="P168" s="23"/>
    </row>
    <row r="169" spans="1:16">
      <c r="A169" s="28">
        <v>45357</v>
      </c>
      <c r="B169" s="29">
        <v>49.87</v>
      </c>
      <c r="C169" s="29">
        <v>48.05</v>
      </c>
      <c r="D169" s="29">
        <v>49.94</v>
      </c>
      <c r="E169" s="30">
        <v>4.0000000000000002E-4</v>
      </c>
      <c r="F169" s="30">
        <v>1E-3</v>
      </c>
      <c r="G169" s="30">
        <v>4.0000000000000002E-4</v>
      </c>
      <c r="H169" s="23"/>
      <c r="I169" s="23"/>
      <c r="J169" s="23"/>
      <c r="K169" s="23"/>
      <c r="L169" s="23"/>
      <c r="M169" s="23"/>
      <c r="N169" s="23"/>
      <c r="O169" s="23"/>
      <c r="P169" s="23"/>
    </row>
    <row r="170" spans="1:16">
      <c r="A170" s="28">
        <v>45356</v>
      </c>
      <c r="B170" s="29">
        <v>49.86</v>
      </c>
      <c r="C170" s="29">
        <v>48.04</v>
      </c>
      <c r="D170" s="29">
        <v>49.94</v>
      </c>
      <c r="E170" s="30">
        <v>2.0000000000000001E-4</v>
      </c>
      <c r="F170" s="30">
        <v>2.0000000000000001E-4</v>
      </c>
      <c r="G170" s="30">
        <v>0</v>
      </c>
      <c r="H170" s="23"/>
      <c r="I170" s="23"/>
      <c r="J170" s="23"/>
      <c r="K170" s="23"/>
      <c r="L170" s="23"/>
      <c r="M170" s="23"/>
      <c r="N170" s="23"/>
      <c r="O170" s="23"/>
      <c r="P170" s="23"/>
    </row>
    <row r="171" spans="1:16">
      <c r="A171" s="28">
        <v>45355</v>
      </c>
      <c r="B171" s="29">
        <v>49.86</v>
      </c>
      <c r="C171" s="29">
        <v>48</v>
      </c>
      <c r="D171" s="29">
        <v>49.93</v>
      </c>
      <c r="E171" s="30">
        <v>0</v>
      </c>
      <c r="F171" s="30">
        <v>8.0000000000000004E-4</v>
      </c>
      <c r="G171" s="30">
        <v>2.0000000000000001E-4</v>
      </c>
      <c r="H171" s="23"/>
      <c r="I171" s="23"/>
      <c r="J171" s="23"/>
      <c r="K171" s="23"/>
      <c r="L171" s="23"/>
      <c r="M171" s="23"/>
      <c r="N171" s="23"/>
      <c r="O171" s="23"/>
      <c r="P171" s="23"/>
    </row>
    <row r="172" spans="1:16">
      <c r="A172" s="28">
        <v>45352</v>
      </c>
      <c r="B172" s="29">
        <v>49.85</v>
      </c>
      <c r="C172" s="29">
        <v>48.05</v>
      </c>
      <c r="D172" s="29">
        <v>49.93</v>
      </c>
      <c r="E172" s="30">
        <v>2.0000000000000001E-4</v>
      </c>
      <c r="F172" s="30">
        <v>-1E-3</v>
      </c>
      <c r="G172" s="30">
        <v>0</v>
      </c>
      <c r="H172" s="23"/>
      <c r="I172" s="23"/>
      <c r="J172" s="23"/>
      <c r="K172" s="23"/>
      <c r="L172" s="23"/>
      <c r="M172" s="23"/>
      <c r="N172" s="23"/>
      <c r="O172" s="23"/>
      <c r="P172" s="23"/>
    </row>
    <row r="173" spans="1:16">
      <c r="A173" s="28">
        <v>45351</v>
      </c>
      <c r="B173" s="29">
        <v>50.05</v>
      </c>
      <c r="C173" s="29">
        <v>48.12</v>
      </c>
      <c r="D173" s="29">
        <v>50.12</v>
      </c>
      <c r="E173" s="30">
        <v>-4.0000000000000001E-3</v>
      </c>
      <c r="F173" s="30">
        <v>-1.5E-3</v>
      </c>
      <c r="G173" s="30">
        <v>-3.7000000000000002E-3</v>
      </c>
      <c r="H173" s="23"/>
      <c r="I173" s="23"/>
      <c r="J173" s="23"/>
      <c r="K173" s="23"/>
      <c r="L173" s="23"/>
      <c r="M173" s="23"/>
      <c r="N173" s="23"/>
      <c r="O173" s="23"/>
      <c r="P173" s="23"/>
    </row>
    <row r="174" spans="1:16">
      <c r="A174" s="28">
        <v>45350</v>
      </c>
      <c r="B174" s="29">
        <v>50.03</v>
      </c>
      <c r="C174" s="29">
        <v>48.1</v>
      </c>
      <c r="D174" s="29">
        <v>50.1</v>
      </c>
      <c r="E174" s="30">
        <v>4.0000000000000002E-4</v>
      </c>
      <c r="F174" s="30">
        <v>4.0000000000000002E-4</v>
      </c>
      <c r="G174" s="30">
        <v>2.9999999999999997E-4</v>
      </c>
      <c r="H174" s="23"/>
      <c r="I174" s="23"/>
      <c r="J174" s="23"/>
      <c r="K174" s="23"/>
      <c r="L174" s="23"/>
      <c r="M174" s="23"/>
      <c r="N174" s="23"/>
      <c r="O174" s="23"/>
      <c r="P174" s="23"/>
    </row>
    <row r="175" spans="1:16">
      <c r="A175" s="28">
        <v>45349</v>
      </c>
      <c r="B175" s="29">
        <v>50.03</v>
      </c>
      <c r="C175" s="29">
        <v>48.03</v>
      </c>
      <c r="D175" s="29">
        <v>50.1</v>
      </c>
      <c r="E175" s="30">
        <v>0</v>
      </c>
      <c r="F175" s="30">
        <v>1.5E-3</v>
      </c>
      <c r="G175" s="30">
        <v>0</v>
      </c>
      <c r="H175" s="23"/>
      <c r="I175" s="23"/>
      <c r="J175" s="23"/>
      <c r="K175" s="23"/>
      <c r="L175" s="23"/>
      <c r="M175" s="23"/>
      <c r="N175" s="23"/>
      <c r="O175" s="23"/>
      <c r="P175" s="23"/>
    </row>
    <row r="176" spans="1:16">
      <c r="A176" s="28">
        <v>45348</v>
      </c>
      <c r="B176" s="29">
        <v>50.02</v>
      </c>
      <c r="C176" s="29">
        <v>48.03</v>
      </c>
      <c r="D176" s="29">
        <v>50.08</v>
      </c>
      <c r="E176" s="30">
        <v>2.0000000000000001E-4</v>
      </c>
      <c r="F176" s="30">
        <v>0</v>
      </c>
      <c r="G176" s="30">
        <v>4.0000000000000002E-4</v>
      </c>
      <c r="H176" s="23"/>
      <c r="I176" s="23"/>
      <c r="J176" s="23"/>
      <c r="K176" s="23"/>
      <c r="L176" s="23"/>
      <c r="M176" s="23"/>
      <c r="N176" s="23"/>
      <c r="O176" s="23"/>
      <c r="P176" s="23"/>
    </row>
    <row r="177" spans="1:16">
      <c r="A177" s="28">
        <v>45345</v>
      </c>
      <c r="B177" s="29">
        <v>50.02</v>
      </c>
      <c r="C177" s="29">
        <v>48.05</v>
      </c>
      <c r="D177" s="29">
        <v>50.09</v>
      </c>
      <c r="E177" s="30">
        <v>0</v>
      </c>
      <c r="F177" s="30">
        <v>-4.0000000000000002E-4</v>
      </c>
      <c r="G177" s="30">
        <v>-2.0000000000000001E-4</v>
      </c>
      <c r="H177" s="23"/>
      <c r="I177" s="23"/>
      <c r="J177" s="23"/>
      <c r="K177" s="23"/>
      <c r="L177" s="23"/>
      <c r="M177" s="23"/>
      <c r="N177" s="23"/>
      <c r="O177" s="23"/>
      <c r="P177" s="23"/>
    </row>
    <row r="178" spans="1:16">
      <c r="A178" s="28">
        <v>45344</v>
      </c>
      <c r="B178" s="29">
        <v>50.02</v>
      </c>
      <c r="C178" s="29">
        <v>48.04</v>
      </c>
      <c r="D178" s="29">
        <v>50.09</v>
      </c>
      <c r="E178" s="30">
        <v>0</v>
      </c>
      <c r="F178" s="30">
        <v>2.0000000000000001E-4</v>
      </c>
      <c r="G178" s="30">
        <v>1E-4</v>
      </c>
      <c r="H178" s="23"/>
      <c r="I178" s="23"/>
      <c r="J178" s="23"/>
      <c r="K178" s="23"/>
      <c r="L178" s="23"/>
      <c r="M178" s="23"/>
      <c r="N178" s="23"/>
      <c r="O178" s="23"/>
      <c r="P178" s="23"/>
    </row>
    <row r="179" spans="1:16">
      <c r="A179" s="28">
        <v>45343</v>
      </c>
      <c r="B179" s="29">
        <v>50</v>
      </c>
      <c r="C179" s="29">
        <v>48.07</v>
      </c>
      <c r="D179" s="29">
        <v>50.06</v>
      </c>
      <c r="E179" s="30">
        <v>4.0000000000000002E-4</v>
      </c>
      <c r="F179" s="30">
        <v>-5.9999999999999995E-4</v>
      </c>
      <c r="G179" s="30">
        <v>5.0000000000000001E-4</v>
      </c>
      <c r="H179" s="23"/>
      <c r="I179" s="23"/>
      <c r="J179" s="23"/>
      <c r="K179" s="23"/>
      <c r="L179" s="23"/>
      <c r="M179" s="23"/>
      <c r="N179" s="23"/>
      <c r="O179" s="23"/>
      <c r="P179" s="23"/>
    </row>
    <row r="180" spans="1:16">
      <c r="A180" s="28">
        <v>45342</v>
      </c>
      <c r="B180" s="29">
        <v>49.99</v>
      </c>
      <c r="C180" s="29">
        <v>48.09</v>
      </c>
      <c r="D180" s="29">
        <v>50.06</v>
      </c>
      <c r="E180" s="30">
        <v>2.0000000000000001E-4</v>
      </c>
      <c r="F180" s="30">
        <v>-4.0000000000000002E-4</v>
      </c>
      <c r="G180" s="30">
        <v>1E-4</v>
      </c>
      <c r="H180" s="23"/>
      <c r="I180" s="23"/>
      <c r="J180" s="23"/>
      <c r="K180" s="23"/>
      <c r="L180" s="23"/>
      <c r="M180" s="23"/>
      <c r="N180" s="23"/>
      <c r="O180" s="23"/>
      <c r="P180" s="23"/>
    </row>
    <row r="181" spans="1:16">
      <c r="A181" s="28">
        <v>45338</v>
      </c>
      <c r="B181" s="29">
        <v>49.98</v>
      </c>
      <c r="C181" s="29">
        <v>48.05</v>
      </c>
      <c r="D181" s="29">
        <v>50.05</v>
      </c>
      <c r="E181" s="30">
        <v>2.0000000000000001E-4</v>
      </c>
      <c r="F181" s="30">
        <v>8.0000000000000004E-4</v>
      </c>
      <c r="G181" s="30">
        <v>2.0000000000000001E-4</v>
      </c>
      <c r="H181" s="23"/>
      <c r="I181" s="23"/>
      <c r="J181" s="23"/>
      <c r="K181" s="23"/>
      <c r="L181" s="23"/>
      <c r="M181" s="23"/>
      <c r="N181" s="23"/>
      <c r="O181" s="23"/>
      <c r="P181" s="23"/>
    </row>
    <row r="182" spans="1:16">
      <c r="A182" s="28">
        <v>45337</v>
      </c>
      <c r="B182" s="29">
        <v>49.96</v>
      </c>
      <c r="C182" s="29">
        <v>48.11</v>
      </c>
      <c r="D182" s="29">
        <v>50.04</v>
      </c>
      <c r="E182" s="30">
        <v>4.0000000000000002E-4</v>
      </c>
      <c r="F182" s="30">
        <v>-1.1999999999999999E-3</v>
      </c>
      <c r="G182" s="30">
        <v>1E-4</v>
      </c>
      <c r="H182" s="23"/>
      <c r="I182" s="23"/>
      <c r="J182" s="23"/>
      <c r="K182" s="23"/>
      <c r="L182" s="23"/>
      <c r="M182" s="23"/>
      <c r="N182" s="23"/>
      <c r="O182" s="23"/>
      <c r="P182" s="23"/>
    </row>
    <row r="183" spans="1:16">
      <c r="A183" s="28">
        <v>45336</v>
      </c>
      <c r="B183" s="29">
        <v>49.94</v>
      </c>
      <c r="C183" s="29">
        <v>48.09</v>
      </c>
      <c r="D183" s="29">
        <v>50.01</v>
      </c>
      <c r="E183" s="30">
        <v>4.0000000000000002E-4</v>
      </c>
      <c r="F183" s="30">
        <v>5.0000000000000001E-4</v>
      </c>
      <c r="G183" s="30">
        <v>5.9999999999999995E-4</v>
      </c>
      <c r="H183" s="23"/>
      <c r="I183" s="23"/>
      <c r="J183" s="23"/>
      <c r="K183" s="23"/>
      <c r="L183" s="23"/>
      <c r="M183" s="23"/>
      <c r="N183" s="23"/>
      <c r="O183" s="23"/>
      <c r="P183" s="23"/>
    </row>
    <row r="184" spans="1:16">
      <c r="A184" s="28">
        <v>45335</v>
      </c>
      <c r="B184" s="29">
        <v>49.94</v>
      </c>
      <c r="C184" s="29">
        <v>48.03</v>
      </c>
      <c r="D184" s="29">
        <v>50.01</v>
      </c>
      <c r="E184" s="30">
        <v>0</v>
      </c>
      <c r="F184" s="30">
        <v>1.1000000000000001E-3</v>
      </c>
      <c r="G184" s="30">
        <v>1E-4</v>
      </c>
      <c r="H184" s="23"/>
      <c r="I184" s="23"/>
      <c r="J184" s="23"/>
      <c r="K184" s="23"/>
      <c r="L184" s="23"/>
      <c r="M184" s="23"/>
      <c r="N184" s="23"/>
      <c r="O184" s="23"/>
      <c r="P184" s="23"/>
    </row>
    <row r="185" spans="1:16">
      <c r="A185" s="28">
        <v>45334</v>
      </c>
      <c r="B185" s="29">
        <v>49.93</v>
      </c>
      <c r="C185" s="29">
        <v>48.17</v>
      </c>
      <c r="D185" s="29">
        <v>50.01</v>
      </c>
      <c r="E185" s="30">
        <v>2.0000000000000001E-4</v>
      </c>
      <c r="F185" s="30">
        <v>-2.8999999999999998E-3</v>
      </c>
      <c r="G185" s="30">
        <v>0</v>
      </c>
      <c r="H185" s="23"/>
      <c r="I185" s="23"/>
      <c r="J185" s="23"/>
      <c r="K185" s="23"/>
      <c r="L185" s="23"/>
      <c r="M185" s="23"/>
      <c r="N185" s="23"/>
      <c r="O185" s="23"/>
      <c r="P185" s="23"/>
    </row>
    <row r="186" spans="1:16">
      <c r="A186" s="28">
        <v>45331</v>
      </c>
      <c r="B186" s="29">
        <v>49.92</v>
      </c>
      <c r="C186" s="29">
        <v>48.15</v>
      </c>
      <c r="D186" s="29">
        <v>50.01</v>
      </c>
      <c r="E186" s="30">
        <v>2.0000000000000001E-4</v>
      </c>
      <c r="F186" s="30">
        <v>4.0000000000000002E-4</v>
      </c>
      <c r="G186" s="30">
        <v>-1E-4</v>
      </c>
      <c r="H186" s="23"/>
      <c r="I186" s="23"/>
      <c r="J186" s="23"/>
      <c r="K186" s="23"/>
      <c r="L186" s="23"/>
      <c r="M186" s="23"/>
      <c r="N186" s="23"/>
      <c r="O186" s="23"/>
      <c r="P186" s="23"/>
    </row>
    <row r="187" spans="1:16">
      <c r="A187" s="28">
        <v>45330</v>
      </c>
      <c r="B187" s="29">
        <v>49.91</v>
      </c>
      <c r="C187" s="29">
        <v>48.18</v>
      </c>
      <c r="D187" s="29">
        <v>50</v>
      </c>
      <c r="E187" s="30">
        <v>2.0000000000000001E-4</v>
      </c>
      <c r="F187" s="30">
        <v>-5.9999999999999995E-4</v>
      </c>
      <c r="G187" s="30">
        <v>2.0000000000000001E-4</v>
      </c>
      <c r="H187" s="23"/>
      <c r="I187" s="23"/>
      <c r="J187" s="23"/>
      <c r="K187" s="23"/>
      <c r="L187" s="23"/>
      <c r="M187" s="23"/>
      <c r="N187" s="23"/>
      <c r="O187" s="23"/>
      <c r="P187" s="23"/>
    </row>
    <row r="188" spans="1:16">
      <c r="A188" s="28">
        <v>45329</v>
      </c>
      <c r="B188" s="29">
        <v>49.88</v>
      </c>
      <c r="C188" s="29">
        <v>48.19</v>
      </c>
      <c r="D188" s="29">
        <v>49.99</v>
      </c>
      <c r="E188" s="30">
        <v>5.9999999999999995E-4</v>
      </c>
      <c r="F188" s="30">
        <v>-2.0000000000000001E-4</v>
      </c>
      <c r="G188" s="30">
        <v>2.9999999999999997E-4</v>
      </c>
      <c r="H188" s="23"/>
      <c r="I188" s="23"/>
      <c r="J188" s="23"/>
      <c r="K188" s="23"/>
      <c r="L188" s="23"/>
      <c r="M188" s="23"/>
      <c r="N188" s="23"/>
      <c r="O188" s="23"/>
      <c r="P188" s="23"/>
    </row>
    <row r="189" spans="1:16">
      <c r="A189" s="28">
        <v>45328</v>
      </c>
      <c r="B189" s="29">
        <v>49.88</v>
      </c>
      <c r="C189" s="29">
        <v>48.21</v>
      </c>
      <c r="D189" s="29">
        <v>49.97</v>
      </c>
      <c r="E189" s="30">
        <v>0</v>
      </c>
      <c r="F189" s="30">
        <v>-4.0000000000000002E-4</v>
      </c>
      <c r="G189" s="30">
        <v>2.9999999999999997E-4</v>
      </c>
      <c r="H189" s="23"/>
      <c r="I189" s="23"/>
      <c r="J189" s="23"/>
      <c r="K189" s="23"/>
      <c r="L189" s="23"/>
      <c r="M189" s="23"/>
      <c r="N189" s="23"/>
      <c r="O189" s="23"/>
      <c r="P189" s="23"/>
    </row>
    <row r="190" spans="1:16">
      <c r="A190" s="28">
        <v>45327</v>
      </c>
      <c r="B190" s="29">
        <v>49.87</v>
      </c>
      <c r="C190" s="29">
        <v>48.14</v>
      </c>
      <c r="D190" s="29">
        <v>49.97</v>
      </c>
      <c r="E190" s="30">
        <v>2.0000000000000001E-4</v>
      </c>
      <c r="F190" s="30">
        <v>1.5E-3</v>
      </c>
      <c r="G190" s="30">
        <v>0</v>
      </c>
      <c r="H190" s="23"/>
      <c r="I190" s="23"/>
      <c r="J190" s="23"/>
      <c r="K190" s="23"/>
      <c r="L190" s="23"/>
      <c r="M190" s="23"/>
      <c r="N190" s="23"/>
      <c r="O190" s="23"/>
      <c r="P190" s="23"/>
    </row>
    <row r="191" spans="1:16">
      <c r="A191" s="28">
        <v>45324</v>
      </c>
      <c r="B191" s="29">
        <v>49.88</v>
      </c>
      <c r="C191" s="29">
        <v>48.22</v>
      </c>
      <c r="D191" s="29">
        <v>49.96</v>
      </c>
      <c r="E191" s="30">
        <v>-2.0000000000000001E-4</v>
      </c>
      <c r="F191" s="30">
        <v>-1.6999999999999999E-3</v>
      </c>
      <c r="G191" s="30">
        <v>2.9999999999999997E-4</v>
      </c>
      <c r="H191" s="23"/>
      <c r="I191" s="23"/>
      <c r="J191" s="23"/>
      <c r="K191" s="23"/>
      <c r="L191" s="23"/>
      <c r="M191" s="23"/>
      <c r="N191" s="23"/>
      <c r="O191" s="23"/>
      <c r="P191" s="23"/>
    </row>
    <row r="192" spans="1:16">
      <c r="A192" s="28">
        <v>45323</v>
      </c>
      <c r="B192" s="29">
        <v>49.87</v>
      </c>
      <c r="C192" s="29">
        <v>48.38</v>
      </c>
      <c r="D192" s="29">
        <v>49.96</v>
      </c>
      <c r="E192" s="30">
        <v>2.0000000000000001E-4</v>
      </c>
      <c r="F192" s="30">
        <v>-3.3E-3</v>
      </c>
      <c r="G192" s="30">
        <v>-1E-4</v>
      </c>
      <c r="H192" s="23"/>
      <c r="I192" s="23"/>
      <c r="J192" s="23"/>
      <c r="K192" s="23"/>
      <c r="L192" s="23"/>
      <c r="M192" s="23"/>
      <c r="N192" s="23"/>
      <c r="O192" s="23"/>
      <c r="P192" s="23"/>
    </row>
    <row r="193" spans="1:16">
      <c r="A193" s="28">
        <v>45322</v>
      </c>
      <c r="B193" s="29">
        <v>50.05</v>
      </c>
      <c r="C193" s="29">
        <v>48.52</v>
      </c>
      <c r="D193" s="29">
        <v>50.15</v>
      </c>
      <c r="E193" s="30">
        <v>-3.5999999999999999E-3</v>
      </c>
      <c r="F193" s="30">
        <v>-2.8999999999999998E-3</v>
      </c>
      <c r="G193" s="30">
        <v>-3.8E-3</v>
      </c>
      <c r="H193" s="23"/>
      <c r="I193" s="23"/>
      <c r="J193" s="23"/>
      <c r="K193" s="23"/>
      <c r="L193" s="23"/>
      <c r="M193" s="23"/>
      <c r="N193" s="23"/>
      <c r="O193" s="23"/>
      <c r="P193" s="23"/>
    </row>
    <row r="194" spans="1:16">
      <c r="A194" s="28">
        <v>45321</v>
      </c>
      <c r="B194" s="29">
        <v>50.06</v>
      </c>
      <c r="C194" s="29">
        <v>48.38</v>
      </c>
      <c r="D194" s="29">
        <v>50.15</v>
      </c>
      <c r="E194" s="30">
        <v>-2.0000000000000001E-4</v>
      </c>
      <c r="F194" s="30">
        <v>2.8999999999999998E-3</v>
      </c>
      <c r="G194" s="30">
        <v>0</v>
      </c>
      <c r="H194" s="23"/>
      <c r="I194" s="23"/>
      <c r="J194" s="23"/>
      <c r="K194" s="23"/>
      <c r="L194" s="23"/>
      <c r="M194" s="23"/>
      <c r="N194" s="23"/>
      <c r="O194" s="23"/>
      <c r="P194" s="23"/>
    </row>
    <row r="195" spans="1:16">
      <c r="A195" s="28">
        <v>45320</v>
      </c>
      <c r="B195" s="29">
        <v>50.05</v>
      </c>
      <c r="C195" s="29">
        <v>48.42</v>
      </c>
      <c r="D195" s="29">
        <v>50.14</v>
      </c>
      <c r="E195" s="30">
        <v>2.0000000000000001E-4</v>
      </c>
      <c r="F195" s="30">
        <v>-8.0000000000000004E-4</v>
      </c>
      <c r="G195" s="30">
        <v>2.0000000000000001E-4</v>
      </c>
      <c r="H195" s="23"/>
      <c r="I195" s="23"/>
      <c r="J195" s="23"/>
      <c r="K195" s="23"/>
      <c r="L195" s="23"/>
      <c r="M195" s="23"/>
      <c r="N195" s="23"/>
      <c r="O195" s="23"/>
      <c r="P195" s="23"/>
    </row>
    <row r="196" spans="1:16">
      <c r="A196" s="28">
        <v>45317</v>
      </c>
      <c r="B196" s="29">
        <v>50.03</v>
      </c>
      <c r="C196" s="29">
        <v>48.37</v>
      </c>
      <c r="D196" s="29">
        <v>50.14</v>
      </c>
      <c r="E196" s="30">
        <v>4.0000000000000002E-4</v>
      </c>
      <c r="F196" s="30">
        <v>1.1000000000000001E-3</v>
      </c>
      <c r="G196" s="30">
        <v>0</v>
      </c>
      <c r="H196" s="23"/>
      <c r="I196" s="23"/>
      <c r="J196" s="23"/>
      <c r="K196" s="23"/>
      <c r="L196" s="23"/>
      <c r="M196" s="23"/>
      <c r="N196" s="23"/>
      <c r="O196" s="23"/>
      <c r="P196" s="23"/>
    </row>
    <row r="197" spans="1:16">
      <c r="A197" s="28">
        <v>45316</v>
      </c>
      <c r="B197" s="29">
        <v>50.03</v>
      </c>
      <c r="C197" s="29">
        <v>48.4</v>
      </c>
      <c r="D197" s="29">
        <v>50.13</v>
      </c>
      <c r="E197" s="30">
        <v>0</v>
      </c>
      <c r="F197" s="30">
        <v>-6.9999999999999999E-4</v>
      </c>
      <c r="G197" s="30">
        <v>2.0000000000000001E-4</v>
      </c>
      <c r="H197" s="23"/>
      <c r="I197" s="23"/>
      <c r="J197" s="23"/>
      <c r="K197" s="23"/>
      <c r="L197" s="23"/>
      <c r="M197" s="23"/>
      <c r="N197" s="23"/>
      <c r="O197" s="23"/>
      <c r="P197" s="23"/>
    </row>
    <row r="198" spans="1:16">
      <c r="A198" s="28">
        <v>45315</v>
      </c>
      <c r="B198" s="29">
        <v>50.01</v>
      </c>
      <c r="C198" s="29">
        <v>48.32</v>
      </c>
      <c r="D198" s="29">
        <v>50.1</v>
      </c>
      <c r="E198" s="30">
        <v>4.0000000000000002E-4</v>
      </c>
      <c r="F198" s="30">
        <v>1.6999999999999999E-3</v>
      </c>
      <c r="G198" s="30">
        <v>5.9999999999999995E-4</v>
      </c>
      <c r="H198" s="23"/>
      <c r="I198" s="23"/>
      <c r="J198" s="23"/>
      <c r="K198" s="23"/>
      <c r="L198" s="23"/>
      <c r="M198" s="23"/>
      <c r="N198" s="23"/>
      <c r="O198" s="23"/>
      <c r="P198" s="23"/>
    </row>
    <row r="199" spans="1:16">
      <c r="A199" s="28">
        <v>45314</v>
      </c>
      <c r="B199" s="29">
        <v>50.01</v>
      </c>
      <c r="C199" s="29">
        <v>48.34</v>
      </c>
      <c r="D199" s="29">
        <v>50.1</v>
      </c>
      <c r="E199" s="30">
        <v>0</v>
      </c>
      <c r="F199" s="30">
        <v>-4.0000000000000002E-4</v>
      </c>
      <c r="G199" s="30">
        <v>0</v>
      </c>
      <c r="H199" s="23"/>
      <c r="I199" s="23"/>
      <c r="J199" s="23"/>
      <c r="K199" s="23"/>
      <c r="L199" s="23"/>
      <c r="M199" s="23"/>
      <c r="N199" s="23"/>
      <c r="O199" s="23"/>
      <c r="P199" s="23"/>
    </row>
    <row r="200" spans="1:16">
      <c r="A200" s="28">
        <v>45313</v>
      </c>
      <c r="B200" s="29">
        <v>50</v>
      </c>
      <c r="C200" s="29">
        <v>48.32</v>
      </c>
      <c r="D200" s="29">
        <v>50.1</v>
      </c>
      <c r="E200" s="30">
        <v>2.0000000000000001E-4</v>
      </c>
      <c r="F200" s="30">
        <v>5.0000000000000001E-4</v>
      </c>
      <c r="G200" s="30">
        <v>0</v>
      </c>
      <c r="H200" s="23"/>
      <c r="I200" s="23"/>
      <c r="J200" s="23"/>
      <c r="K200" s="23"/>
      <c r="L200" s="23"/>
      <c r="M200" s="23"/>
      <c r="N200" s="23"/>
      <c r="O200" s="23"/>
      <c r="P200" s="23"/>
    </row>
    <row r="201" spans="1:16">
      <c r="A201" s="28">
        <v>45310</v>
      </c>
      <c r="B201" s="29">
        <v>49.99</v>
      </c>
      <c r="C201" s="29">
        <v>48.31</v>
      </c>
      <c r="D201" s="29">
        <v>50.1</v>
      </c>
      <c r="E201" s="30">
        <v>2.0000000000000001E-4</v>
      </c>
      <c r="F201" s="30">
        <v>2.0000000000000001E-4</v>
      </c>
      <c r="G201" s="30">
        <v>0</v>
      </c>
      <c r="H201" s="23"/>
      <c r="I201" s="23"/>
      <c r="J201" s="23"/>
      <c r="K201" s="23"/>
      <c r="L201" s="23"/>
      <c r="M201" s="23"/>
      <c r="N201" s="23"/>
      <c r="O201" s="23"/>
      <c r="P201" s="23"/>
    </row>
    <row r="202" spans="1:16">
      <c r="A202" s="28">
        <v>45309</v>
      </c>
      <c r="B202" s="29">
        <v>49.99</v>
      </c>
      <c r="C202" s="29">
        <v>48.34</v>
      </c>
      <c r="D202" s="29">
        <v>50.1</v>
      </c>
      <c r="E202" s="30">
        <v>0</v>
      </c>
      <c r="F202" s="30">
        <v>-5.9999999999999995E-4</v>
      </c>
      <c r="G202" s="30">
        <v>0</v>
      </c>
      <c r="H202" s="23"/>
      <c r="I202" s="23"/>
      <c r="J202" s="23"/>
      <c r="K202" s="23"/>
      <c r="L202" s="23"/>
      <c r="M202" s="23"/>
      <c r="N202" s="23"/>
      <c r="O202" s="23"/>
      <c r="P202" s="23"/>
    </row>
    <row r="203" spans="1:16">
      <c r="A203" s="28">
        <v>45308</v>
      </c>
      <c r="B203" s="29">
        <v>49.96</v>
      </c>
      <c r="C203" s="29">
        <v>48.34</v>
      </c>
      <c r="D203" s="29">
        <v>50.07</v>
      </c>
      <c r="E203" s="30">
        <v>5.9999999999999995E-4</v>
      </c>
      <c r="F203" s="30">
        <v>0</v>
      </c>
      <c r="G203" s="30">
        <v>6.9999999999999999E-4</v>
      </c>
      <c r="H203" s="23"/>
      <c r="I203" s="23"/>
      <c r="J203" s="23"/>
      <c r="K203" s="23"/>
      <c r="L203" s="23"/>
      <c r="M203" s="23"/>
      <c r="N203" s="23"/>
      <c r="O203" s="23"/>
      <c r="P203" s="23"/>
    </row>
    <row r="204" spans="1:16">
      <c r="A204" s="28">
        <v>45307</v>
      </c>
      <c r="B204" s="29">
        <v>49.96</v>
      </c>
      <c r="C204" s="29">
        <v>48.43</v>
      </c>
      <c r="D204" s="29">
        <v>50.06</v>
      </c>
      <c r="E204" s="30">
        <v>0</v>
      </c>
      <c r="F204" s="30">
        <v>-1.9E-3</v>
      </c>
      <c r="G204" s="30">
        <v>1E-4</v>
      </c>
      <c r="H204" s="23"/>
      <c r="I204" s="23"/>
      <c r="J204" s="23"/>
      <c r="K204" s="23"/>
      <c r="L204" s="23"/>
      <c r="M204" s="23"/>
      <c r="N204" s="23"/>
      <c r="O204" s="23"/>
      <c r="P204" s="23"/>
    </row>
    <row r="205" spans="1:16">
      <c r="A205" s="28">
        <v>45303</v>
      </c>
      <c r="B205" s="29">
        <v>49.96</v>
      </c>
      <c r="C205" s="29">
        <v>48.5</v>
      </c>
      <c r="D205" s="29">
        <v>50.07</v>
      </c>
      <c r="E205" s="30">
        <v>0</v>
      </c>
      <c r="F205" s="30">
        <v>-1.4E-3</v>
      </c>
      <c r="G205" s="30">
        <v>-2.0000000000000001E-4</v>
      </c>
      <c r="H205" s="23"/>
      <c r="I205" s="23"/>
      <c r="J205" s="23"/>
      <c r="K205" s="23"/>
      <c r="L205" s="23"/>
      <c r="M205" s="23"/>
      <c r="N205" s="23"/>
      <c r="O205" s="23"/>
      <c r="P205" s="23"/>
    </row>
    <row r="206" spans="1:16">
      <c r="A206" s="28">
        <v>45302</v>
      </c>
      <c r="B206" s="29">
        <v>49.95</v>
      </c>
      <c r="C206" s="29">
        <v>48.39</v>
      </c>
      <c r="D206" s="29">
        <v>50.05</v>
      </c>
      <c r="E206" s="30">
        <v>2.0000000000000001E-4</v>
      </c>
      <c r="F206" s="30">
        <v>2.3E-3</v>
      </c>
      <c r="G206" s="30">
        <v>4.0000000000000002E-4</v>
      </c>
      <c r="H206" s="23"/>
      <c r="I206" s="23"/>
      <c r="J206" s="23"/>
      <c r="K206" s="23"/>
      <c r="L206" s="23"/>
      <c r="M206" s="23"/>
      <c r="N206" s="23"/>
      <c r="O206" s="23"/>
      <c r="P206" s="23"/>
    </row>
    <row r="207" spans="1:16">
      <c r="A207" s="28">
        <v>45301</v>
      </c>
      <c r="B207" s="29">
        <v>49.92</v>
      </c>
      <c r="C207" s="29">
        <v>48.28</v>
      </c>
      <c r="D207" s="29">
        <v>50.02</v>
      </c>
      <c r="E207" s="30">
        <v>6.9999999999999999E-4</v>
      </c>
      <c r="F207" s="30">
        <v>2.3999999999999998E-3</v>
      </c>
      <c r="G207" s="30">
        <v>5.9999999999999995E-4</v>
      </c>
      <c r="H207" s="23"/>
      <c r="I207" s="23"/>
      <c r="J207" s="23"/>
      <c r="K207" s="23"/>
      <c r="L207" s="23"/>
      <c r="M207" s="23"/>
      <c r="N207" s="23"/>
      <c r="O207" s="23"/>
      <c r="P207" s="23"/>
    </row>
    <row r="208" spans="1:16">
      <c r="A208" s="28">
        <v>45300</v>
      </c>
      <c r="B208" s="29">
        <v>49.91</v>
      </c>
      <c r="C208" s="29">
        <v>48.27</v>
      </c>
      <c r="D208" s="29">
        <v>50.02</v>
      </c>
      <c r="E208" s="30">
        <v>1E-4</v>
      </c>
      <c r="F208" s="30">
        <v>1E-4</v>
      </c>
      <c r="G208" s="30">
        <v>1E-4</v>
      </c>
      <c r="H208" s="23"/>
      <c r="I208" s="23"/>
      <c r="J208" s="23"/>
      <c r="K208" s="23"/>
      <c r="L208" s="23"/>
      <c r="M208" s="23"/>
      <c r="N208" s="23"/>
      <c r="O208" s="23"/>
      <c r="P208" s="23"/>
    </row>
    <row r="209" spans="1:16">
      <c r="A209" s="28">
        <v>45299</v>
      </c>
      <c r="B209" s="29">
        <v>49.9</v>
      </c>
      <c r="C209" s="29">
        <v>48.28</v>
      </c>
      <c r="D209" s="29">
        <v>50</v>
      </c>
      <c r="E209" s="30">
        <v>2.0000000000000001E-4</v>
      </c>
      <c r="F209" s="30">
        <v>-1E-4</v>
      </c>
      <c r="G209" s="30">
        <v>2.9999999999999997E-4</v>
      </c>
      <c r="H209" s="23"/>
      <c r="I209" s="23"/>
      <c r="J209" s="23"/>
      <c r="K209" s="23"/>
      <c r="L209" s="23"/>
      <c r="M209" s="23"/>
      <c r="N209" s="23"/>
      <c r="O209" s="23"/>
      <c r="P209" s="23"/>
    </row>
    <row r="210" spans="1:16">
      <c r="A210" s="28">
        <v>45296</v>
      </c>
      <c r="B210" s="29">
        <v>49.9</v>
      </c>
      <c r="C210" s="29">
        <v>48.24</v>
      </c>
      <c r="D210" s="29">
        <v>50</v>
      </c>
      <c r="E210" s="30">
        <v>0</v>
      </c>
      <c r="F210" s="30">
        <v>8.0000000000000004E-4</v>
      </c>
      <c r="G210" s="30">
        <v>0</v>
      </c>
      <c r="H210" s="23"/>
      <c r="I210" s="23"/>
      <c r="J210" s="23"/>
      <c r="K210" s="23"/>
      <c r="L210" s="23"/>
      <c r="M210" s="23"/>
      <c r="N210" s="23"/>
      <c r="O210" s="23"/>
      <c r="P210" s="23"/>
    </row>
    <row r="211" spans="1:16">
      <c r="A211" s="28">
        <v>45295</v>
      </c>
      <c r="B211" s="29">
        <v>49.89</v>
      </c>
      <c r="C211" s="29">
        <v>48.25</v>
      </c>
      <c r="D211" s="29">
        <v>50</v>
      </c>
      <c r="E211" s="30">
        <v>2.0000000000000001E-4</v>
      </c>
      <c r="F211" s="30">
        <v>-2.0000000000000001E-4</v>
      </c>
      <c r="G211" s="30">
        <v>0</v>
      </c>
      <c r="H211" s="23"/>
      <c r="I211" s="23"/>
      <c r="J211" s="23"/>
      <c r="K211" s="23"/>
      <c r="L211" s="23"/>
      <c r="M211" s="23"/>
      <c r="N211" s="23"/>
      <c r="O211" s="23"/>
      <c r="P211" s="23"/>
    </row>
    <row r="212" spans="1:16">
      <c r="A212" s="28">
        <v>45294</v>
      </c>
      <c r="B212" s="29">
        <v>49.88</v>
      </c>
      <c r="C212" s="29">
        <v>48.28</v>
      </c>
      <c r="D212" s="29">
        <v>49.98</v>
      </c>
      <c r="E212" s="30">
        <v>2.0000000000000001E-4</v>
      </c>
      <c r="F212" s="30">
        <v>-6.9999999999999999E-4</v>
      </c>
      <c r="G212" s="30">
        <v>4.0000000000000002E-4</v>
      </c>
      <c r="H212" s="23"/>
      <c r="I212" s="23"/>
      <c r="J212" s="23"/>
      <c r="K212" s="23"/>
      <c r="L212" s="23"/>
      <c r="M212" s="23"/>
      <c r="N212" s="23"/>
      <c r="O212" s="23"/>
      <c r="P212" s="23"/>
    </row>
    <row r="213" spans="1:16">
      <c r="A213" s="28">
        <v>45293</v>
      </c>
      <c r="B213" s="29">
        <v>49.86</v>
      </c>
      <c r="C213" s="29">
        <v>48.28</v>
      </c>
      <c r="D213" s="29">
        <v>49.97</v>
      </c>
      <c r="E213" s="30">
        <v>4.0000000000000002E-4</v>
      </c>
      <c r="F213" s="30">
        <v>0</v>
      </c>
      <c r="G213" s="30">
        <v>2.0000000000000001E-4</v>
      </c>
      <c r="H213" s="23"/>
      <c r="I213" s="23"/>
      <c r="J213" s="23"/>
      <c r="K213" s="23"/>
      <c r="L213" s="23"/>
      <c r="M213" s="23"/>
      <c r="N213" s="23"/>
      <c r="O213" s="23"/>
      <c r="P213" s="23"/>
    </row>
    <row r="214" spans="1:16">
      <c r="A214" s="28">
        <v>45289</v>
      </c>
      <c r="B214" s="29">
        <v>49.86</v>
      </c>
      <c r="C214" s="29">
        <v>48.34</v>
      </c>
      <c r="D214" s="29">
        <v>49.97</v>
      </c>
      <c r="E214" s="30">
        <v>0</v>
      </c>
      <c r="F214" s="30">
        <v>-1.1999999999999999E-3</v>
      </c>
      <c r="G214" s="30">
        <v>0</v>
      </c>
      <c r="H214" s="23"/>
      <c r="I214" s="23"/>
      <c r="J214" s="23"/>
      <c r="K214" s="23"/>
      <c r="L214" s="23"/>
      <c r="M214" s="23"/>
      <c r="N214" s="23"/>
      <c r="O214" s="23"/>
      <c r="P214" s="23"/>
    </row>
    <row r="215" spans="1:16">
      <c r="A215" s="28">
        <v>45288</v>
      </c>
      <c r="B215" s="29">
        <v>49.86</v>
      </c>
      <c r="C215" s="29">
        <v>48.3</v>
      </c>
      <c r="D215" s="29">
        <v>49.96</v>
      </c>
      <c r="E215" s="30">
        <v>0</v>
      </c>
      <c r="F215" s="30">
        <v>8.0000000000000004E-4</v>
      </c>
      <c r="G215" s="30">
        <v>2.0000000000000001E-4</v>
      </c>
      <c r="H215" s="23"/>
      <c r="I215" s="23"/>
      <c r="J215" s="23"/>
      <c r="K215" s="23"/>
      <c r="L215" s="23"/>
      <c r="M215" s="23"/>
      <c r="N215" s="23"/>
      <c r="O215" s="23"/>
      <c r="P215" s="23"/>
    </row>
    <row r="216" spans="1:16">
      <c r="A216" s="28">
        <v>45287</v>
      </c>
      <c r="B216" s="29">
        <v>49.83</v>
      </c>
      <c r="C216" s="29">
        <v>48.31</v>
      </c>
      <c r="D216" s="29">
        <v>49.93</v>
      </c>
      <c r="E216" s="30">
        <v>5.9999999999999995E-4</v>
      </c>
      <c r="F216" s="30">
        <v>-1E-4</v>
      </c>
      <c r="G216" s="30">
        <v>5.9999999999999995E-4</v>
      </c>
      <c r="H216" s="23"/>
      <c r="I216" s="23"/>
      <c r="J216" s="23"/>
      <c r="K216" s="23"/>
      <c r="L216" s="23"/>
      <c r="M216" s="23"/>
      <c r="N216" s="23"/>
      <c r="O216" s="23"/>
      <c r="P216" s="23"/>
    </row>
    <row r="217" spans="1:16">
      <c r="A217" s="28">
        <v>45286</v>
      </c>
      <c r="B217" s="29">
        <v>50.03</v>
      </c>
      <c r="C217" s="29">
        <v>48.44</v>
      </c>
      <c r="D217" s="29">
        <v>50.14</v>
      </c>
      <c r="E217" s="30">
        <v>-4.0000000000000001E-3</v>
      </c>
      <c r="F217" s="30">
        <v>-2.7000000000000001E-3</v>
      </c>
      <c r="G217" s="30">
        <v>-4.1999999999999997E-3</v>
      </c>
      <c r="H217" s="23"/>
      <c r="I217" s="23"/>
      <c r="J217" s="23"/>
      <c r="K217" s="23"/>
      <c r="L217" s="23"/>
      <c r="M217" s="23"/>
      <c r="N217" s="23"/>
      <c r="O217" s="23"/>
      <c r="P217" s="23"/>
    </row>
    <row r="218" spans="1:16">
      <c r="A218" s="28">
        <v>45282</v>
      </c>
      <c r="B218" s="29">
        <v>50.03</v>
      </c>
      <c r="C218" s="29">
        <v>48.45</v>
      </c>
      <c r="D218" s="29">
        <v>50.13</v>
      </c>
      <c r="E218" s="30">
        <v>0</v>
      </c>
      <c r="F218" s="30">
        <v>-2.9999999999999997E-4</v>
      </c>
      <c r="G218" s="30">
        <v>2.0000000000000001E-4</v>
      </c>
      <c r="H218" s="23"/>
      <c r="I218" s="23"/>
      <c r="J218" s="23"/>
      <c r="K218" s="23"/>
      <c r="L218" s="23"/>
      <c r="M218" s="23"/>
      <c r="N218" s="23"/>
      <c r="O218" s="23"/>
      <c r="P218" s="23"/>
    </row>
    <row r="219" spans="1:16">
      <c r="A219" s="28">
        <v>45281</v>
      </c>
      <c r="B219" s="29">
        <v>50.02</v>
      </c>
      <c r="C219" s="29">
        <v>48.44</v>
      </c>
      <c r="D219" s="29">
        <v>50.13</v>
      </c>
      <c r="E219" s="30">
        <v>2.0000000000000001E-4</v>
      </c>
      <c r="F219" s="30">
        <v>2.9999999999999997E-4</v>
      </c>
      <c r="G219" s="30">
        <v>0</v>
      </c>
      <c r="H219" s="23"/>
      <c r="I219" s="23"/>
      <c r="J219" s="23"/>
      <c r="K219" s="23"/>
      <c r="L219" s="23"/>
      <c r="M219" s="23"/>
      <c r="N219" s="23"/>
      <c r="O219" s="23"/>
      <c r="P219" s="23"/>
    </row>
    <row r="220" spans="1:16">
      <c r="A220" s="28">
        <v>45280</v>
      </c>
      <c r="B220" s="29">
        <v>50</v>
      </c>
      <c r="C220" s="29">
        <v>48.41</v>
      </c>
      <c r="D220" s="29">
        <v>50.09</v>
      </c>
      <c r="E220" s="30">
        <v>4.0000000000000002E-4</v>
      </c>
      <c r="F220" s="30">
        <v>6.9999999999999999E-4</v>
      </c>
      <c r="G220" s="30">
        <v>8.0000000000000004E-4</v>
      </c>
      <c r="H220" s="23"/>
      <c r="I220" s="23"/>
      <c r="J220" s="23"/>
      <c r="K220" s="23"/>
      <c r="L220" s="23"/>
      <c r="M220" s="23"/>
      <c r="N220" s="23"/>
      <c r="O220" s="23"/>
      <c r="P220" s="23"/>
    </row>
    <row r="221" spans="1:16">
      <c r="A221" s="28">
        <v>45279</v>
      </c>
      <c r="B221" s="29">
        <v>49.98</v>
      </c>
      <c r="C221" s="29">
        <v>48.33</v>
      </c>
      <c r="D221" s="29">
        <v>50.08</v>
      </c>
      <c r="E221" s="30">
        <v>4.0000000000000002E-4</v>
      </c>
      <c r="F221" s="30">
        <v>1.6000000000000001E-3</v>
      </c>
      <c r="G221" s="30">
        <v>2.0000000000000001E-4</v>
      </c>
      <c r="H221" s="23"/>
      <c r="I221" s="23"/>
      <c r="J221" s="23"/>
      <c r="K221" s="23"/>
      <c r="L221" s="23"/>
      <c r="M221" s="23"/>
      <c r="N221" s="23"/>
      <c r="O221" s="23"/>
      <c r="P221" s="23"/>
    </row>
    <row r="222" spans="1:16">
      <c r="A222" s="28">
        <v>45278</v>
      </c>
      <c r="B222" s="29">
        <v>49.98</v>
      </c>
      <c r="C222" s="29">
        <v>48.31</v>
      </c>
      <c r="D222" s="29">
        <v>50.07</v>
      </c>
      <c r="E222" s="30">
        <v>0</v>
      </c>
      <c r="F222" s="30">
        <v>5.0000000000000001E-4</v>
      </c>
      <c r="G222" s="30">
        <v>2.0000000000000001E-4</v>
      </c>
      <c r="H222" s="23"/>
      <c r="I222" s="23"/>
      <c r="J222" s="23"/>
      <c r="K222" s="23"/>
      <c r="L222" s="23"/>
      <c r="M222" s="23"/>
      <c r="N222" s="23"/>
      <c r="O222" s="23"/>
      <c r="P222" s="23"/>
    </row>
    <row r="223" spans="1:16">
      <c r="A223" s="28">
        <v>45275</v>
      </c>
      <c r="B223" s="29">
        <v>49.97</v>
      </c>
      <c r="C223" s="29">
        <v>48.31</v>
      </c>
      <c r="D223" s="29">
        <v>50.07</v>
      </c>
      <c r="E223" s="30">
        <v>2.0000000000000001E-4</v>
      </c>
      <c r="F223" s="30">
        <v>-1E-4</v>
      </c>
      <c r="G223" s="30">
        <v>0</v>
      </c>
      <c r="H223" s="23"/>
      <c r="I223" s="23"/>
      <c r="J223" s="23"/>
      <c r="K223" s="23"/>
      <c r="L223" s="23"/>
      <c r="M223" s="23"/>
      <c r="N223" s="23"/>
      <c r="O223" s="23"/>
      <c r="P223" s="23"/>
    </row>
    <row r="224" spans="1:16">
      <c r="A224" s="28">
        <v>45274</v>
      </c>
      <c r="B224" s="29">
        <v>49.97</v>
      </c>
      <c r="C224" s="29">
        <v>48.37</v>
      </c>
      <c r="D224" s="29">
        <v>50.07</v>
      </c>
      <c r="E224" s="30">
        <v>0</v>
      </c>
      <c r="F224" s="30">
        <v>-1.1000000000000001E-3</v>
      </c>
      <c r="G224" s="30">
        <v>0</v>
      </c>
      <c r="H224" s="23"/>
      <c r="I224" s="23"/>
      <c r="J224" s="23"/>
      <c r="K224" s="23"/>
      <c r="L224" s="23"/>
      <c r="M224" s="23"/>
      <c r="N224" s="23"/>
      <c r="O224" s="23"/>
      <c r="P224" s="23"/>
    </row>
    <row r="225" spans="1:16">
      <c r="A225" s="28">
        <v>45273</v>
      </c>
      <c r="B225" s="29">
        <v>49.94</v>
      </c>
      <c r="C225" s="29">
        <v>48.29</v>
      </c>
      <c r="D225" s="29">
        <v>50.04</v>
      </c>
      <c r="E225" s="30">
        <v>5.9999999999999995E-4</v>
      </c>
      <c r="F225" s="30">
        <v>1.6999999999999999E-3</v>
      </c>
      <c r="G225" s="30">
        <v>5.9999999999999995E-4</v>
      </c>
      <c r="H225" s="23"/>
      <c r="I225" s="23"/>
      <c r="J225" s="23"/>
      <c r="K225" s="23"/>
      <c r="L225" s="23"/>
      <c r="M225" s="23"/>
      <c r="N225" s="23"/>
      <c r="O225" s="23"/>
      <c r="P225" s="23"/>
    </row>
    <row r="226" spans="1:16">
      <c r="A226" s="28">
        <v>45272</v>
      </c>
      <c r="B226" s="29">
        <v>49.93</v>
      </c>
      <c r="C226" s="29">
        <v>48.03</v>
      </c>
      <c r="D226" s="29">
        <v>50.02</v>
      </c>
      <c r="E226" s="30">
        <v>2.0000000000000001E-4</v>
      </c>
      <c r="F226" s="30">
        <v>5.3E-3</v>
      </c>
      <c r="G226" s="30">
        <v>4.0000000000000002E-4</v>
      </c>
      <c r="H226" s="23"/>
      <c r="I226" s="23"/>
      <c r="J226" s="23"/>
      <c r="K226" s="23"/>
      <c r="L226" s="23"/>
      <c r="M226" s="23"/>
      <c r="N226" s="23"/>
      <c r="O226" s="23"/>
      <c r="P226" s="23"/>
    </row>
    <row r="227" spans="1:16">
      <c r="A227" s="28">
        <v>45271</v>
      </c>
      <c r="B227" s="29">
        <v>49.92</v>
      </c>
      <c r="C227" s="29">
        <v>48.04</v>
      </c>
      <c r="D227" s="29">
        <v>50.01</v>
      </c>
      <c r="E227" s="30">
        <v>2.0000000000000001E-4</v>
      </c>
      <c r="F227" s="30">
        <v>-2.0000000000000001E-4</v>
      </c>
      <c r="G227" s="30">
        <v>2.0000000000000001E-4</v>
      </c>
      <c r="H227" s="23"/>
      <c r="I227" s="23"/>
      <c r="J227" s="23"/>
      <c r="K227" s="23"/>
      <c r="L227" s="23"/>
      <c r="M227" s="23"/>
      <c r="N227" s="23"/>
      <c r="O227" s="23"/>
      <c r="P227" s="23"/>
    </row>
    <row r="228" spans="1:16">
      <c r="A228" s="28">
        <v>45268</v>
      </c>
      <c r="B228" s="29">
        <v>49.92</v>
      </c>
      <c r="C228" s="29">
        <v>48.03</v>
      </c>
      <c r="D228" s="29">
        <v>50.01</v>
      </c>
      <c r="E228" s="30">
        <v>0</v>
      </c>
      <c r="F228" s="30">
        <v>2.0000000000000001E-4</v>
      </c>
      <c r="G228" s="30">
        <v>0</v>
      </c>
      <c r="H228" s="23"/>
      <c r="I228" s="23"/>
      <c r="J228" s="23"/>
      <c r="K228" s="23"/>
      <c r="L228" s="23"/>
      <c r="M228" s="23"/>
      <c r="N228" s="23"/>
      <c r="O228" s="23"/>
      <c r="P228" s="23"/>
    </row>
    <row r="229" spans="1:16">
      <c r="A229" s="28">
        <v>45267</v>
      </c>
      <c r="B229" s="29">
        <v>49.9</v>
      </c>
      <c r="C229" s="29">
        <v>48.14</v>
      </c>
      <c r="D229" s="29">
        <v>50.01</v>
      </c>
      <c r="E229" s="30">
        <v>4.0000000000000002E-4</v>
      </c>
      <c r="F229" s="30">
        <v>-2.3E-3</v>
      </c>
      <c r="G229" s="30">
        <v>0</v>
      </c>
      <c r="H229" s="23"/>
      <c r="I229" s="23"/>
      <c r="J229" s="23"/>
      <c r="K229" s="23"/>
      <c r="L229" s="23"/>
      <c r="M229" s="23"/>
      <c r="N229" s="23"/>
      <c r="O229" s="23"/>
      <c r="P229" s="23"/>
    </row>
    <row r="230" spans="1:16">
      <c r="A230" s="28">
        <v>45266</v>
      </c>
      <c r="B230" s="29">
        <v>49.9</v>
      </c>
      <c r="C230" s="29">
        <v>48.12</v>
      </c>
      <c r="D230" s="29">
        <v>49.99</v>
      </c>
      <c r="E230" s="30">
        <v>0</v>
      </c>
      <c r="F230" s="30">
        <v>4.0000000000000002E-4</v>
      </c>
      <c r="G230" s="30">
        <v>5.0000000000000001E-4</v>
      </c>
      <c r="H230" s="23"/>
      <c r="I230" s="23"/>
      <c r="J230" s="23"/>
      <c r="K230" s="23"/>
      <c r="L230" s="23"/>
      <c r="M230" s="23"/>
      <c r="N230" s="23"/>
      <c r="O230" s="23"/>
      <c r="P230" s="23"/>
    </row>
    <row r="231" spans="1:16">
      <c r="A231" s="28">
        <v>45265</v>
      </c>
      <c r="B231" s="29">
        <v>49.9</v>
      </c>
      <c r="C231" s="29">
        <v>48.13</v>
      </c>
      <c r="D231" s="29">
        <v>49.98</v>
      </c>
      <c r="E231" s="30">
        <v>0</v>
      </c>
      <c r="F231" s="30">
        <v>-1E-4</v>
      </c>
      <c r="G231" s="30">
        <v>2.0000000000000001E-4</v>
      </c>
      <c r="H231" s="23"/>
      <c r="I231" s="23"/>
      <c r="J231" s="23"/>
      <c r="K231" s="23"/>
      <c r="L231" s="23"/>
      <c r="M231" s="23"/>
      <c r="N231" s="23"/>
      <c r="O231" s="23"/>
      <c r="P231" s="23"/>
    </row>
    <row r="232" spans="1:16">
      <c r="A232" s="28">
        <v>45264</v>
      </c>
      <c r="B232" s="29">
        <v>49.88</v>
      </c>
      <c r="C232" s="29">
        <v>48.07</v>
      </c>
      <c r="D232" s="29">
        <v>49.97</v>
      </c>
      <c r="E232" s="30">
        <v>4.0000000000000002E-4</v>
      </c>
      <c r="F232" s="30">
        <v>1.1000000000000001E-3</v>
      </c>
      <c r="G232" s="30">
        <v>1E-4</v>
      </c>
      <c r="H232" s="23"/>
      <c r="I232" s="23"/>
      <c r="J232" s="23"/>
      <c r="K232" s="23"/>
      <c r="L232" s="23"/>
      <c r="M232" s="23"/>
      <c r="N232" s="23"/>
      <c r="O232" s="23"/>
      <c r="P232" s="23"/>
    </row>
    <row r="233" spans="1:16">
      <c r="A233" s="28">
        <v>45261</v>
      </c>
      <c r="B233" s="29">
        <v>49.87</v>
      </c>
      <c r="C233" s="29">
        <v>48.13</v>
      </c>
      <c r="D233" s="29">
        <v>49.97</v>
      </c>
      <c r="E233" s="30">
        <v>2.0000000000000001E-4</v>
      </c>
      <c r="F233" s="30">
        <v>-1.1000000000000001E-3</v>
      </c>
      <c r="G233" s="30">
        <v>0</v>
      </c>
      <c r="H233" s="23"/>
      <c r="I233" s="23"/>
      <c r="J233" s="23"/>
      <c r="K233" s="23"/>
      <c r="L233" s="23"/>
      <c r="M233" s="23"/>
      <c r="N233" s="23"/>
      <c r="O233" s="23"/>
      <c r="P233" s="23"/>
    </row>
    <row r="234" spans="1:16">
      <c r="A234" s="28">
        <v>45260</v>
      </c>
      <c r="B234" s="29">
        <v>50.07</v>
      </c>
      <c r="C234" s="29">
        <v>48.18</v>
      </c>
      <c r="D234" s="29">
        <v>50.18</v>
      </c>
      <c r="E234" s="30">
        <v>-4.0000000000000001E-3</v>
      </c>
      <c r="F234" s="30">
        <v>-1E-3</v>
      </c>
      <c r="G234" s="30">
        <v>-4.1000000000000003E-3</v>
      </c>
      <c r="H234" s="23"/>
      <c r="I234" s="23"/>
      <c r="J234" s="23"/>
      <c r="K234" s="23"/>
      <c r="L234" s="23"/>
      <c r="M234" s="23"/>
      <c r="N234" s="23"/>
      <c r="O234" s="23"/>
      <c r="P234" s="23"/>
    </row>
    <row r="235" spans="1:16">
      <c r="A235" s="28">
        <v>45259</v>
      </c>
      <c r="B235" s="29">
        <v>50.06</v>
      </c>
      <c r="C235" s="29">
        <v>48.23</v>
      </c>
      <c r="D235" s="29">
        <v>50.15</v>
      </c>
      <c r="E235" s="30">
        <v>2.0000000000000001E-4</v>
      </c>
      <c r="F235" s="30">
        <v>-1.1000000000000001E-3</v>
      </c>
      <c r="G235" s="30">
        <v>5.0000000000000001E-4</v>
      </c>
      <c r="H235" s="23"/>
      <c r="I235" s="23"/>
      <c r="J235" s="23"/>
      <c r="K235" s="23"/>
      <c r="L235" s="23"/>
      <c r="M235" s="23"/>
      <c r="N235" s="23"/>
      <c r="O235" s="23"/>
      <c r="P235" s="23"/>
    </row>
    <row r="236" spans="1:16">
      <c r="A236" s="28">
        <v>45258</v>
      </c>
      <c r="B236" s="29">
        <v>50.06</v>
      </c>
      <c r="C236" s="29">
        <v>48.14</v>
      </c>
      <c r="D236" s="29">
        <v>50.15</v>
      </c>
      <c r="E236" s="30">
        <v>0</v>
      </c>
      <c r="F236" s="30">
        <v>1.9E-3</v>
      </c>
      <c r="G236" s="30">
        <v>0</v>
      </c>
      <c r="H236" s="23"/>
      <c r="I236" s="23"/>
      <c r="J236" s="23"/>
      <c r="K236" s="23"/>
      <c r="L236" s="23"/>
      <c r="M236" s="23"/>
      <c r="N236" s="23"/>
      <c r="O236" s="23"/>
      <c r="P236" s="23"/>
    </row>
    <row r="237" spans="1:16">
      <c r="A237" s="28">
        <v>45257</v>
      </c>
      <c r="B237" s="29">
        <v>50.04</v>
      </c>
      <c r="C237" s="29">
        <v>48.04</v>
      </c>
      <c r="D237" s="29">
        <v>50.13</v>
      </c>
      <c r="E237" s="30">
        <v>4.0000000000000002E-4</v>
      </c>
      <c r="F237" s="30">
        <v>2E-3</v>
      </c>
      <c r="G237" s="30">
        <v>4.0000000000000002E-4</v>
      </c>
      <c r="H237" s="23"/>
      <c r="I237" s="23"/>
      <c r="J237" s="23"/>
      <c r="K237" s="23"/>
      <c r="L237" s="23"/>
      <c r="M237" s="23"/>
      <c r="N237" s="23"/>
      <c r="O237" s="23"/>
      <c r="P237" s="23"/>
    </row>
    <row r="238" spans="1:16">
      <c r="A238" s="28">
        <v>45254</v>
      </c>
      <c r="B238" s="29">
        <v>50.04</v>
      </c>
      <c r="C238" s="29">
        <v>47.97</v>
      </c>
      <c r="D238" s="29">
        <v>50.13</v>
      </c>
      <c r="E238" s="30">
        <v>1E-4</v>
      </c>
      <c r="F238" s="30">
        <v>1.6000000000000001E-3</v>
      </c>
      <c r="G238" s="30">
        <v>0</v>
      </c>
      <c r="H238" s="23"/>
      <c r="I238" s="23"/>
      <c r="J238" s="23"/>
      <c r="K238" s="23"/>
      <c r="L238" s="23"/>
      <c r="M238" s="23"/>
      <c r="N238" s="23"/>
      <c r="O238" s="23"/>
      <c r="P238" s="23"/>
    </row>
    <row r="239" spans="1:16">
      <c r="A239" s="28">
        <v>45252</v>
      </c>
      <c r="B239" s="29">
        <v>50.04</v>
      </c>
      <c r="C239" s="29">
        <v>48.02</v>
      </c>
      <c r="D239" s="29">
        <v>50.13</v>
      </c>
      <c r="E239" s="30">
        <v>-1E-4</v>
      </c>
      <c r="F239" s="30">
        <v>-1E-3</v>
      </c>
      <c r="G239" s="30">
        <v>0</v>
      </c>
      <c r="H239" s="23"/>
      <c r="I239" s="23"/>
      <c r="J239" s="23"/>
      <c r="K239" s="23"/>
      <c r="L239" s="23"/>
      <c r="M239" s="23"/>
      <c r="N239" s="23"/>
      <c r="O239" s="23"/>
      <c r="P239" s="23"/>
    </row>
    <row r="240" spans="1:16">
      <c r="A240" s="28">
        <v>45251</v>
      </c>
      <c r="B240" s="29">
        <v>50.01</v>
      </c>
      <c r="C240" s="29">
        <v>48.01</v>
      </c>
      <c r="D240" s="29">
        <v>50.1</v>
      </c>
      <c r="E240" s="30">
        <v>5.9999999999999995E-4</v>
      </c>
      <c r="F240" s="30">
        <v>2.0000000000000001E-4</v>
      </c>
      <c r="G240" s="30">
        <v>5.9999999999999995E-4</v>
      </c>
      <c r="H240" s="23"/>
      <c r="I240" s="23"/>
      <c r="J240" s="23"/>
      <c r="K240" s="23"/>
      <c r="L240" s="23"/>
      <c r="M240" s="23"/>
      <c r="N240" s="23"/>
      <c r="O240" s="23"/>
      <c r="P240" s="23"/>
    </row>
    <row r="241" spans="1:16">
      <c r="A241" s="28">
        <v>45250</v>
      </c>
      <c r="B241" s="29">
        <v>49.99</v>
      </c>
      <c r="C241" s="29">
        <v>47.98</v>
      </c>
      <c r="D241" s="29">
        <v>50.09</v>
      </c>
      <c r="E241" s="30">
        <v>4.0000000000000002E-4</v>
      </c>
      <c r="F241" s="30">
        <v>5.9999999999999995E-4</v>
      </c>
      <c r="G241" s="30">
        <v>2.9999999999999997E-4</v>
      </c>
      <c r="H241" s="23"/>
      <c r="I241" s="23"/>
      <c r="J241" s="23"/>
      <c r="K241" s="23"/>
      <c r="L241" s="23"/>
      <c r="M241" s="23"/>
      <c r="N241" s="23"/>
      <c r="O241" s="23"/>
      <c r="P241" s="23"/>
    </row>
    <row r="242" spans="1:16">
      <c r="A242" s="28">
        <v>45247</v>
      </c>
      <c r="B242" s="29">
        <v>50</v>
      </c>
      <c r="C242" s="29">
        <v>47.98</v>
      </c>
      <c r="D242" s="29">
        <v>50.08</v>
      </c>
      <c r="E242" s="30">
        <v>-2.0000000000000001E-4</v>
      </c>
      <c r="F242" s="30">
        <v>-1E-4</v>
      </c>
      <c r="G242" s="30">
        <v>1E-4</v>
      </c>
      <c r="H242" s="23"/>
      <c r="I242" s="23"/>
      <c r="J242" s="23"/>
      <c r="K242" s="23"/>
      <c r="L242" s="23"/>
      <c r="M242" s="23"/>
      <c r="N242" s="23"/>
      <c r="O242" s="23"/>
      <c r="P242" s="23"/>
    </row>
    <row r="243" spans="1:16">
      <c r="A243" s="28">
        <v>45246</v>
      </c>
      <c r="B243" s="29">
        <v>49.99</v>
      </c>
      <c r="C243" s="29">
        <v>48.02</v>
      </c>
      <c r="D243" s="29">
        <v>50.07</v>
      </c>
      <c r="E243" s="30">
        <v>2.0000000000000001E-4</v>
      </c>
      <c r="F243" s="30">
        <v>-6.9999999999999999E-4</v>
      </c>
      <c r="G243" s="30">
        <v>2.0000000000000001E-4</v>
      </c>
      <c r="H243" s="23"/>
      <c r="I243" s="23"/>
      <c r="J243" s="23"/>
      <c r="K243" s="23"/>
      <c r="L243" s="23"/>
      <c r="M243" s="23"/>
      <c r="N243" s="23"/>
      <c r="O243" s="23"/>
      <c r="P243" s="23"/>
    </row>
    <row r="244" spans="1:16">
      <c r="A244" s="28">
        <v>45245</v>
      </c>
      <c r="B244" s="29">
        <v>49.96</v>
      </c>
      <c r="C244" s="29">
        <v>47.94</v>
      </c>
      <c r="D244" s="29">
        <v>50.05</v>
      </c>
      <c r="E244" s="30">
        <v>5.9999999999999995E-4</v>
      </c>
      <c r="F244" s="30">
        <v>1.6000000000000001E-3</v>
      </c>
      <c r="G244" s="30">
        <v>5.0000000000000001E-4</v>
      </c>
      <c r="H244" s="23"/>
      <c r="I244" s="23"/>
      <c r="J244" s="23"/>
      <c r="K244" s="23"/>
      <c r="L244" s="23"/>
      <c r="M244" s="23"/>
      <c r="N244" s="23"/>
      <c r="O244" s="23"/>
      <c r="P244" s="23"/>
    </row>
    <row r="245" spans="1:16">
      <c r="A245" s="28">
        <v>45244</v>
      </c>
      <c r="B245" s="29">
        <v>49.95</v>
      </c>
      <c r="C245" s="29">
        <v>48.01</v>
      </c>
      <c r="D245" s="29">
        <v>50.04</v>
      </c>
      <c r="E245" s="30">
        <v>2.0000000000000001E-4</v>
      </c>
      <c r="F245" s="30">
        <v>-1.5E-3</v>
      </c>
      <c r="G245" s="30">
        <v>1E-4</v>
      </c>
      <c r="H245" s="23"/>
      <c r="I245" s="23"/>
      <c r="J245" s="23"/>
      <c r="K245" s="23"/>
      <c r="L245" s="23"/>
      <c r="M245" s="23"/>
      <c r="N245" s="23"/>
      <c r="O245" s="23"/>
      <c r="P245" s="23"/>
    </row>
    <row r="246" spans="1:16">
      <c r="A246" s="28">
        <v>45243</v>
      </c>
      <c r="B246" s="29">
        <v>49.95</v>
      </c>
      <c r="C246" s="29">
        <v>47.83</v>
      </c>
      <c r="D246" s="29">
        <v>50.03</v>
      </c>
      <c r="E246" s="30">
        <v>0</v>
      </c>
      <c r="F246" s="30">
        <v>3.8999999999999998E-3</v>
      </c>
      <c r="G246" s="30">
        <v>2.0000000000000001E-4</v>
      </c>
      <c r="H246" s="23"/>
      <c r="I246" s="23"/>
      <c r="J246" s="23"/>
      <c r="K246" s="23"/>
      <c r="L246" s="23"/>
      <c r="M246" s="23"/>
      <c r="N246" s="23"/>
      <c r="O246" s="23"/>
      <c r="P246" s="23"/>
    </row>
    <row r="247" spans="1:16">
      <c r="A247" s="28">
        <v>45240</v>
      </c>
      <c r="B247" s="29">
        <v>49.95</v>
      </c>
      <c r="C247" s="29">
        <v>47.81</v>
      </c>
      <c r="D247" s="29">
        <v>50.02</v>
      </c>
      <c r="E247" s="30">
        <v>0</v>
      </c>
      <c r="F247" s="30">
        <v>4.0000000000000002E-4</v>
      </c>
      <c r="G247" s="30">
        <v>2.9999999999999997E-4</v>
      </c>
      <c r="H247" s="23"/>
      <c r="I247" s="23"/>
      <c r="J247" s="23"/>
      <c r="K247" s="23"/>
      <c r="L247" s="23"/>
      <c r="M247" s="23"/>
      <c r="N247" s="23"/>
      <c r="O247" s="23"/>
      <c r="P247" s="23"/>
    </row>
    <row r="248" spans="1:16">
      <c r="A248" s="28">
        <v>45239</v>
      </c>
      <c r="B248" s="29">
        <v>49.93</v>
      </c>
      <c r="C248" s="29">
        <v>47.82</v>
      </c>
      <c r="D248" s="29">
        <v>50.02</v>
      </c>
      <c r="E248" s="30">
        <v>4.0000000000000002E-4</v>
      </c>
      <c r="F248" s="30">
        <v>-2.0000000000000001E-4</v>
      </c>
      <c r="G248" s="30">
        <v>-1E-4</v>
      </c>
      <c r="H248" s="23"/>
      <c r="I248" s="23"/>
      <c r="J248" s="23"/>
      <c r="K248" s="23"/>
      <c r="L248" s="23"/>
      <c r="M248" s="23"/>
      <c r="N248" s="23"/>
      <c r="O248" s="23"/>
      <c r="P248" s="23"/>
    </row>
    <row r="249" spans="1:16">
      <c r="A249" s="28">
        <v>45238</v>
      </c>
      <c r="B249" s="29">
        <v>49.92</v>
      </c>
      <c r="C249" s="29">
        <v>47.89</v>
      </c>
      <c r="D249" s="29">
        <v>50</v>
      </c>
      <c r="E249" s="30">
        <v>2.0000000000000001E-4</v>
      </c>
      <c r="F249" s="30">
        <v>-1.5E-3</v>
      </c>
      <c r="G249" s="30">
        <v>4.0000000000000002E-4</v>
      </c>
      <c r="H249" s="23"/>
      <c r="I249" s="23"/>
      <c r="J249" s="23"/>
      <c r="K249" s="23"/>
      <c r="L249" s="23"/>
      <c r="M249" s="23"/>
      <c r="N249" s="23"/>
      <c r="O249" s="23"/>
      <c r="P249" s="23"/>
    </row>
    <row r="250" spans="1:16">
      <c r="A250" s="28">
        <v>45237</v>
      </c>
      <c r="B250" s="29">
        <v>49.9</v>
      </c>
      <c r="C250" s="29">
        <v>47.89</v>
      </c>
      <c r="D250" s="29">
        <v>49.99</v>
      </c>
      <c r="E250" s="30">
        <v>4.0000000000000002E-4</v>
      </c>
      <c r="F250" s="30">
        <v>-1E-4</v>
      </c>
      <c r="G250" s="30">
        <v>2.0000000000000001E-4</v>
      </c>
      <c r="H250" s="23"/>
      <c r="I250" s="23"/>
      <c r="J250" s="23"/>
      <c r="K250" s="23"/>
      <c r="L250" s="23"/>
      <c r="M250" s="23"/>
      <c r="N250" s="23"/>
      <c r="O250" s="23"/>
      <c r="P250" s="23"/>
    </row>
    <row r="251" spans="1:16">
      <c r="A251" s="28">
        <v>45236</v>
      </c>
      <c r="B251" s="29">
        <v>49.9</v>
      </c>
      <c r="C251" s="29">
        <v>47.87</v>
      </c>
      <c r="D251" s="29">
        <v>49.98</v>
      </c>
      <c r="E251" s="30">
        <v>0</v>
      </c>
      <c r="F251" s="30">
        <v>4.0000000000000002E-4</v>
      </c>
      <c r="G251" s="30">
        <v>2.0000000000000001E-4</v>
      </c>
      <c r="H251" s="23"/>
      <c r="I251" s="23"/>
      <c r="J251" s="23"/>
      <c r="K251" s="23"/>
      <c r="L251" s="23"/>
      <c r="M251" s="23"/>
      <c r="N251" s="23"/>
      <c r="O251" s="23"/>
      <c r="P251" s="23"/>
    </row>
    <row r="252" spans="1:16">
      <c r="A252" s="28">
        <v>45233</v>
      </c>
      <c r="B252" s="29">
        <v>49.89</v>
      </c>
      <c r="C252" s="29">
        <v>47.95</v>
      </c>
      <c r="D252" s="29">
        <v>49.97</v>
      </c>
      <c r="E252" s="30">
        <v>2.0000000000000001E-4</v>
      </c>
      <c r="F252" s="30">
        <v>-1.6000000000000001E-3</v>
      </c>
      <c r="G252" s="30">
        <v>2.0000000000000001E-4</v>
      </c>
      <c r="H252" s="23"/>
      <c r="I252" s="23"/>
      <c r="J252" s="23"/>
      <c r="K252" s="23"/>
      <c r="L252" s="23"/>
      <c r="M252" s="23"/>
      <c r="N252" s="23"/>
      <c r="O252" s="23"/>
      <c r="P252" s="23"/>
    </row>
    <row r="253" spans="1:16">
      <c r="A253" s="28">
        <v>45232</v>
      </c>
      <c r="B253" s="29">
        <v>49.89</v>
      </c>
      <c r="C253" s="29">
        <v>47.82</v>
      </c>
      <c r="D253" s="29">
        <v>49.96</v>
      </c>
      <c r="E253" s="30">
        <v>0</v>
      </c>
      <c r="F253" s="30">
        <v>2.7000000000000001E-3</v>
      </c>
      <c r="G253" s="30">
        <v>2.0000000000000001E-4</v>
      </c>
      <c r="H253" s="23"/>
      <c r="I253" s="23"/>
      <c r="J253" s="23"/>
      <c r="K253" s="23"/>
      <c r="L253" s="23"/>
      <c r="M253" s="23"/>
      <c r="N253" s="23"/>
      <c r="O253" s="23"/>
      <c r="P253" s="23"/>
    </row>
    <row r="254" spans="1:16">
      <c r="A254" s="28">
        <v>45231</v>
      </c>
      <c r="B254" s="29">
        <v>49.86</v>
      </c>
      <c r="C254" s="29">
        <v>47.81</v>
      </c>
      <c r="D254" s="29">
        <v>49.93</v>
      </c>
      <c r="E254" s="30">
        <v>5.9999999999999995E-4</v>
      </c>
      <c r="F254" s="30">
        <v>1E-4</v>
      </c>
      <c r="G254" s="30">
        <v>6.9999999999999999E-4</v>
      </c>
      <c r="H254" s="23"/>
      <c r="I254" s="23"/>
      <c r="J254" s="23"/>
      <c r="K254" s="23"/>
      <c r="L254" s="23"/>
      <c r="M254" s="23"/>
      <c r="N254" s="23"/>
      <c r="O254" s="23"/>
      <c r="P254" s="23"/>
    </row>
    <row r="255" spans="1:16">
      <c r="A255" s="28">
        <v>45230</v>
      </c>
      <c r="B255" s="29">
        <v>50.08</v>
      </c>
      <c r="C255" s="29">
        <v>47.91</v>
      </c>
      <c r="D255" s="29">
        <v>50.15</v>
      </c>
      <c r="E255" s="30">
        <v>-4.4000000000000003E-3</v>
      </c>
      <c r="F255" s="30">
        <v>-2E-3</v>
      </c>
      <c r="G255" s="30">
        <v>-4.4999999999999997E-3</v>
      </c>
      <c r="H255" s="23"/>
      <c r="I255" s="23"/>
      <c r="J255" s="23"/>
      <c r="K255" s="23"/>
      <c r="L255" s="23"/>
      <c r="M255" s="23"/>
      <c r="N255" s="23"/>
      <c r="O255" s="23"/>
      <c r="P255" s="23"/>
    </row>
    <row r="256" spans="1:16">
      <c r="A256" s="23" t="s">
        <v>59</v>
      </c>
      <c r="B256" s="23"/>
      <c r="C256" s="23"/>
      <c r="D256" s="23"/>
      <c r="E256" s="30">
        <v>0</v>
      </c>
      <c r="F256" s="30">
        <v>0</v>
      </c>
      <c r="G256" s="30">
        <v>0</v>
      </c>
      <c r="H256" s="23"/>
      <c r="I256" s="23"/>
      <c r="J256" s="23"/>
      <c r="K256" s="23"/>
      <c r="L256" s="23"/>
      <c r="M256" s="23"/>
      <c r="N256" s="23"/>
      <c r="O256" s="23"/>
      <c r="P256" s="23"/>
    </row>
    <row r="257" spans="1:16">
      <c r="A257" s="23" t="s">
        <v>60</v>
      </c>
      <c r="B257" s="23"/>
      <c r="C257" s="23"/>
      <c r="D257" s="23"/>
      <c r="E257" s="30">
        <v>-4.3E-3</v>
      </c>
      <c r="F257" s="30">
        <v>4.5999999999999999E-3</v>
      </c>
      <c r="G257" s="30">
        <v>-2.3E-3</v>
      </c>
      <c r="H257" s="23"/>
      <c r="I257" s="23"/>
      <c r="J257" s="23"/>
      <c r="K257" s="23"/>
      <c r="L257" s="23"/>
      <c r="M257" s="23"/>
      <c r="N257" s="23"/>
      <c r="O257" s="23"/>
      <c r="P257" s="2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C135B-81FC-4FDD-88C5-C4030082650C}">
  <sheetPr>
    <tabColor rgb="FFFFFF00"/>
  </sheetPr>
  <dimension ref="A1:R90"/>
  <sheetViews>
    <sheetView workbookViewId="0"/>
  </sheetViews>
  <sheetFormatPr baseColWidth="10" defaultRowHeight="15"/>
  <cols>
    <col min="1" max="1" width="69.33203125" bestFit="1" customWidth="1"/>
    <col min="2" max="2" width="54.5" bestFit="1" customWidth="1"/>
    <col min="3" max="3" width="11" bestFit="1" customWidth="1"/>
    <col min="4" max="4" width="47.33203125" bestFit="1" customWidth="1"/>
    <col min="5" max="5" width="25.5" bestFit="1" customWidth="1"/>
    <col min="6" max="6" width="29.6640625" bestFit="1" customWidth="1"/>
    <col min="7" max="7" width="11" bestFit="1" customWidth="1"/>
    <col min="8" max="8" width="39" bestFit="1" customWidth="1"/>
    <col min="9" max="9" width="35.83203125" bestFit="1" customWidth="1"/>
  </cols>
  <sheetData>
    <row r="1" spans="1:18">
      <c r="A1" s="45" t="s">
        <v>70</v>
      </c>
      <c r="B1" s="46"/>
      <c r="C1" s="46"/>
      <c r="D1" s="47"/>
      <c r="E1" s="46"/>
      <c r="F1" s="46"/>
      <c r="G1" s="46"/>
      <c r="H1" s="46"/>
      <c r="I1" s="46"/>
      <c r="J1" s="46"/>
      <c r="K1" s="46"/>
      <c r="L1" s="46"/>
      <c r="M1" s="46"/>
      <c r="N1" s="46"/>
      <c r="O1" s="46"/>
      <c r="P1" s="46"/>
      <c r="Q1" s="46"/>
      <c r="R1" s="46"/>
    </row>
    <row r="2" spans="1:18">
      <c r="A2" s="48"/>
      <c r="B2" s="48"/>
      <c r="C2" s="48"/>
      <c r="D2" s="48"/>
      <c r="E2" s="48"/>
      <c r="F2" s="48"/>
      <c r="G2" s="48"/>
      <c r="H2" s="48"/>
      <c r="I2" s="48"/>
      <c r="J2" s="48"/>
      <c r="K2" s="48"/>
      <c r="L2" s="48"/>
      <c r="M2" s="48"/>
      <c r="N2" s="48"/>
      <c r="O2" s="48"/>
      <c r="P2" s="48"/>
      <c r="Q2" s="48"/>
      <c r="R2" s="48"/>
    </row>
    <row r="3" spans="1:18" ht="24">
      <c r="A3" s="49" t="s">
        <v>71</v>
      </c>
      <c r="B3" s="49"/>
      <c r="C3" s="49"/>
      <c r="D3" s="48" t="s">
        <v>72</v>
      </c>
      <c r="F3" s="48"/>
      <c r="G3" s="48"/>
      <c r="H3" s="48"/>
      <c r="I3" s="48"/>
      <c r="J3" s="48"/>
      <c r="K3" s="48"/>
      <c r="L3" s="48"/>
      <c r="M3" s="48"/>
      <c r="N3" s="48"/>
      <c r="O3" s="48"/>
      <c r="P3" s="48"/>
      <c r="Q3" s="48"/>
      <c r="R3" s="48"/>
    </row>
    <row r="4" spans="1:18" ht="18">
      <c r="A4" s="50" t="s">
        <v>73</v>
      </c>
      <c r="B4" s="50"/>
      <c r="C4" s="48"/>
      <c r="D4" s="48" t="s">
        <v>74</v>
      </c>
      <c r="E4" s="48"/>
      <c r="F4" s="48"/>
      <c r="G4" s="48"/>
      <c r="H4" s="48"/>
      <c r="I4" s="48"/>
      <c r="J4" s="48"/>
      <c r="K4" s="48"/>
      <c r="L4" s="48"/>
      <c r="M4" s="48"/>
      <c r="N4" s="48"/>
      <c r="O4" s="48"/>
      <c r="P4" s="48"/>
      <c r="Q4" s="48"/>
      <c r="R4" s="48"/>
    </row>
    <row r="5" spans="1:18">
      <c r="A5" s="48" t="s">
        <v>75</v>
      </c>
      <c r="B5" s="48"/>
      <c r="C5" s="48"/>
      <c r="D5" s="48"/>
      <c r="E5" s="48"/>
      <c r="F5" s="48"/>
      <c r="G5" s="48"/>
      <c r="H5" s="48"/>
      <c r="I5" s="48"/>
      <c r="J5" s="48"/>
    </row>
    <row r="6" spans="1:18">
      <c r="A6" s="131"/>
      <c r="B6" s="131"/>
      <c r="C6" s="48"/>
      <c r="D6" s="48"/>
      <c r="E6" s="48"/>
      <c r="F6" s="48"/>
      <c r="G6" s="48"/>
      <c r="H6" s="48"/>
      <c r="I6" s="48"/>
      <c r="J6" s="48"/>
      <c r="K6" s="48"/>
      <c r="L6" s="48"/>
      <c r="M6" s="48"/>
      <c r="N6" s="48"/>
      <c r="O6" s="48"/>
      <c r="P6" s="48"/>
      <c r="Q6" s="48"/>
      <c r="R6" s="48"/>
    </row>
    <row r="7" spans="1:18">
      <c r="A7" s="51" t="s">
        <v>76</v>
      </c>
      <c r="B7" s="48"/>
      <c r="C7" s="48"/>
      <c r="D7" s="48"/>
      <c r="E7" s="48"/>
      <c r="F7" s="48"/>
      <c r="G7" s="48"/>
      <c r="H7" s="48"/>
      <c r="I7" s="48"/>
      <c r="J7" s="48"/>
      <c r="K7" s="48"/>
      <c r="L7" s="48"/>
      <c r="M7" s="48"/>
      <c r="N7" s="48"/>
      <c r="O7" s="48"/>
      <c r="P7" s="48"/>
      <c r="Q7" s="48"/>
      <c r="R7" s="48"/>
    </row>
    <row r="8" spans="1:18">
      <c r="A8" s="125" t="s">
        <v>77</v>
      </c>
      <c r="B8" s="125"/>
      <c r="C8" s="48"/>
      <c r="D8" s="125" t="s">
        <v>78</v>
      </c>
      <c r="E8" s="125"/>
      <c r="F8" s="125"/>
      <c r="G8" s="48"/>
      <c r="H8" s="125" t="s">
        <v>79</v>
      </c>
      <c r="I8" s="125"/>
      <c r="J8" s="125"/>
      <c r="K8" s="125"/>
      <c r="L8" s="125"/>
      <c r="M8" s="48"/>
      <c r="N8" s="48"/>
      <c r="O8" s="48"/>
      <c r="P8" s="48"/>
      <c r="Q8" s="48"/>
      <c r="R8" s="48"/>
    </row>
    <row r="9" spans="1:18">
      <c r="A9" s="52" t="s">
        <v>80</v>
      </c>
      <c r="B9" s="53" t="s">
        <v>81</v>
      </c>
      <c r="C9" s="48"/>
      <c r="D9" s="52" t="s">
        <v>82</v>
      </c>
      <c r="E9" s="122" t="s">
        <v>83</v>
      </c>
      <c r="F9" s="123"/>
      <c r="G9" s="48"/>
      <c r="H9" s="52" t="s">
        <v>84</v>
      </c>
      <c r="I9" s="122" t="s">
        <v>85</v>
      </c>
      <c r="J9" s="122"/>
      <c r="K9" s="122"/>
      <c r="L9" s="123"/>
      <c r="M9" s="48"/>
      <c r="N9" s="48"/>
      <c r="O9" s="48"/>
      <c r="P9" s="48"/>
      <c r="Q9" s="48"/>
      <c r="R9" s="48"/>
    </row>
    <row r="10" spans="1:18">
      <c r="A10" s="54" t="s">
        <v>86</v>
      </c>
      <c r="B10" s="55" t="s">
        <v>87</v>
      </c>
      <c r="C10" s="48"/>
      <c r="D10" s="54" t="s">
        <v>88</v>
      </c>
      <c r="E10" s="124" t="s">
        <v>89</v>
      </c>
      <c r="F10" s="123"/>
      <c r="G10" s="48"/>
      <c r="H10" s="54" t="s">
        <v>90</v>
      </c>
      <c r="I10" s="122" t="s">
        <v>91</v>
      </c>
      <c r="J10" s="122"/>
      <c r="K10" s="122"/>
      <c r="L10" s="123"/>
      <c r="M10" s="48"/>
      <c r="N10" s="48"/>
      <c r="O10" s="48"/>
      <c r="P10" s="48"/>
      <c r="Q10" s="48"/>
      <c r="R10" s="48"/>
    </row>
    <row r="11" spans="1:18">
      <c r="A11" s="54" t="s">
        <v>92</v>
      </c>
      <c r="B11" s="55" t="s">
        <v>93</v>
      </c>
      <c r="C11" s="48"/>
      <c r="D11" s="54" t="s">
        <v>94</v>
      </c>
      <c r="E11" s="130">
        <v>45589</v>
      </c>
      <c r="F11" s="123"/>
      <c r="G11" s="48"/>
      <c r="H11" s="54" t="s">
        <v>95</v>
      </c>
      <c r="I11" s="122" t="s">
        <v>91</v>
      </c>
      <c r="J11" s="122"/>
      <c r="K11" s="122"/>
      <c r="L11" s="123"/>
      <c r="M11" s="48"/>
      <c r="N11" s="48"/>
      <c r="O11" s="48"/>
      <c r="P11" s="48"/>
      <c r="Q11" s="48"/>
      <c r="R11" s="48"/>
    </row>
    <row r="12" spans="1:18">
      <c r="A12" s="54" t="s">
        <v>96</v>
      </c>
      <c r="B12" s="55" t="s">
        <v>97</v>
      </c>
      <c r="C12" s="48"/>
      <c r="D12" s="54" t="s">
        <v>98</v>
      </c>
      <c r="E12" s="122" t="s">
        <v>99</v>
      </c>
      <c r="F12" s="123"/>
      <c r="G12" s="48"/>
      <c r="H12" s="54" t="s">
        <v>100</v>
      </c>
      <c r="I12" s="122" t="s">
        <v>101</v>
      </c>
      <c r="J12" s="122"/>
      <c r="K12" s="122"/>
      <c r="L12" s="123"/>
      <c r="M12" s="48"/>
      <c r="N12" s="48"/>
      <c r="O12" s="48"/>
      <c r="P12" s="48"/>
      <c r="Q12" s="48"/>
      <c r="R12" s="48"/>
    </row>
    <row r="13" spans="1:18">
      <c r="A13" s="54" t="s">
        <v>102</v>
      </c>
      <c r="B13" s="55" t="s">
        <v>103</v>
      </c>
      <c r="C13" s="48"/>
      <c r="D13" s="54" t="s">
        <v>104</v>
      </c>
      <c r="E13" s="122" t="s">
        <v>99</v>
      </c>
      <c r="F13" s="123"/>
      <c r="G13" s="48"/>
      <c r="H13" s="54" t="s">
        <v>105</v>
      </c>
      <c r="I13" s="122" t="s">
        <v>106</v>
      </c>
      <c r="J13" s="122"/>
      <c r="K13" s="122"/>
      <c r="L13" s="123"/>
      <c r="M13" s="48"/>
      <c r="N13" s="48"/>
      <c r="O13" s="48"/>
      <c r="P13" s="48"/>
      <c r="Q13" s="48"/>
      <c r="R13" s="48"/>
    </row>
    <row r="14" spans="1:18">
      <c r="A14" s="54" t="s">
        <v>107</v>
      </c>
      <c r="B14" s="55" t="s">
        <v>108</v>
      </c>
      <c r="C14" s="48"/>
      <c r="D14" s="54" t="s">
        <v>109</v>
      </c>
      <c r="E14" s="122" t="s">
        <v>110</v>
      </c>
      <c r="F14" s="123"/>
      <c r="G14" s="48"/>
      <c r="H14" s="54" t="s">
        <v>111</v>
      </c>
      <c r="I14" s="122" t="s">
        <v>106</v>
      </c>
      <c r="J14" s="122"/>
      <c r="K14" s="122"/>
      <c r="L14" s="123"/>
      <c r="M14" s="48"/>
      <c r="N14" s="48"/>
      <c r="O14" s="48"/>
      <c r="P14" s="48"/>
      <c r="Q14" s="48"/>
      <c r="R14" s="48"/>
    </row>
    <row r="15" spans="1:18">
      <c r="A15" s="54" t="s">
        <v>112</v>
      </c>
      <c r="B15" s="55" t="s">
        <v>113</v>
      </c>
      <c r="C15" s="48"/>
      <c r="D15" s="54" t="s">
        <v>114</v>
      </c>
      <c r="E15" s="124" t="s">
        <v>89</v>
      </c>
      <c r="F15" s="123"/>
      <c r="G15" s="48"/>
      <c r="H15" s="54" t="s">
        <v>115</v>
      </c>
      <c r="I15" s="122" t="s">
        <v>106</v>
      </c>
      <c r="J15" s="122"/>
      <c r="K15" s="122"/>
      <c r="L15" s="123"/>
      <c r="M15" s="48"/>
      <c r="N15" s="48"/>
      <c r="O15" s="48"/>
      <c r="P15" s="48"/>
      <c r="Q15" s="48"/>
      <c r="R15" s="48"/>
    </row>
    <row r="16" spans="1:18">
      <c r="A16" s="54" t="s">
        <v>116</v>
      </c>
      <c r="B16" s="55" t="s">
        <v>117</v>
      </c>
      <c r="C16" s="48"/>
      <c r="D16" s="54" t="s">
        <v>118</v>
      </c>
      <c r="E16" s="122" t="s">
        <v>113</v>
      </c>
      <c r="F16" s="123"/>
      <c r="G16" s="48"/>
      <c r="H16" s="54" t="s">
        <v>119</v>
      </c>
      <c r="I16" s="122" t="s">
        <v>120</v>
      </c>
      <c r="J16" s="122"/>
      <c r="K16" s="122"/>
      <c r="L16" s="123"/>
      <c r="M16" s="48"/>
      <c r="N16" s="48"/>
      <c r="O16" s="48"/>
      <c r="P16" s="48"/>
      <c r="Q16" s="48"/>
      <c r="R16" s="48"/>
    </row>
    <row r="17" spans="1:18">
      <c r="A17" s="54" t="s">
        <v>121</v>
      </c>
      <c r="B17" s="55" t="s">
        <v>122</v>
      </c>
      <c r="C17" s="48"/>
      <c r="D17" s="54" t="s">
        <v>123</v>
      </c>
      <c r="E17" s="122" t="s">
        <v>113</v>
      </c>
      <c r="F17" s="123"/>
      <c r="G17" s="48"/>
      <c r="H17" s="54" t="s">
        <v>124</v>
      </c>
      <c r="I17" s="122" t="s">
        <v>125</v>
      </c>
      <c r="J17" s="122"/>
      <c r="K17" s="122"/>
      <c r="L17" s="123"/>
      <c r="M17" s="48"/>
      <c r="N17" s="48"/>
      <c r="O17" s="48"/>
      <c r="P17" s="48"/>
      <c r="Q17" s="48"/>
      <c r="R17" s="48"/>
    </row>
    <row r="18" spans="1:18">
      <c r="A18" s="54" t="s">
        <v>126</v>
      </c>
      <c r="B18" s="55" t="s">
        <v>122</v>
      </c>
      <c r="C18" s="48"/>
      <c r="D18" s="54" t="s">
        <v>127</v>
      </c>
      <c r="E18" s="122" t="s">
        <v>128</v>
      </c>
      <c r="F18" s="123"/>
      <c r="G18" s="48"/>
      <c r="H18" s="54" t="s">
        <v>129</v>
      </c>
      <c r="I18" s="122" t="s">
        <v>130</v>
      </c>
      <c r="J18" s="122"/>
      <c r="K18" s="122"/>
      <c r="L18" s="123"/>
      <c r="M18" s="48"/>
      <c r="N18" s="48"/>
      <c r="O18" s="48"/>
      <c r="P18" s="48"/>
      <c r="Q18" s="48"/>
      <c r="R18" s="48"/>
    </row>
    <row r="19" spans="1:18">
      <c r="A19" s="54" t="s">
        <v>131</v>
      </c>
      <c r="B19" s="55" t="s">
        <v>130</v>
      </c>
      <c r="C19" s="48"/>
      <c r="D19" s="54" t="s">
        <v>132</v>
      </c>
      <c r="E19" s="130">
        <v>45593</v>
      </c>
      <c r="F19" s="123"/>
      <c r="G19" s="48"/>
      <c r="H19" s="54" t="s">
        <v>133</v>
      </c>
      <c r="I19" s="122" t="s">
        <v>130</v>
      </c>
      <c r="J19" s="122"/>
      <c r="K19" s="122"/>
      <c r="L19" s="123"/>
      <c r="M19" s="48"/>
      <c r="N19" s="48"/>
      <c r="O19" s="48"/>
      <c r="P19" s="48"/>
      <c r="Q19" s="48"/>
      <c r="R19" s="48"/>
    </row>
    <row r="20" spans="1:18">
      <c r="A20" s="54" t="s">
        <v>134</v>
      </c>
      <c r="B20" s="55" t="s">
        <v>122</v>
      </c>
      <c r="C20" s="48"/>
      <c r="D20" s="54" t="s">
        <v>135</v>
      </c>
      <c r="E20" s="122">
        <v>147.9</v>
      </c>
      <c r="F20" s="123"/>
      <c r="G20" s="48"/>
      <c r="H20" s="54" t="s">
        <v>136</v>
      </c>
      <c r="I20" s="122" t="s">
        <v>137</v>
      </c>
      <c r="J20" s="122"/>
      <c r="K20" s="122"/>
      <c r="L20" s="123"/>
      <c r="M20" s="48"/>
      <c r="N20" s="48"/>
      <c r="O20" s="48"/>
      <c r="P20" s="48"/>
      <c r="Q20" s="48"/>
      <c r="R20" s="48"/>
    </row>
    <row r="21" spans="1:18">
      <c r="A21" s="54" t="s">
        <v>138</v>
      </c>
      <c r="B21" s="58" t="s">
        <v>89</v>
      </c>
      <c r="C21" s="48"/>
      <c r="D21" s="54" t="s">
        <v>139</v>
      </c>
      <c r="E21" s="124" t="s">
        <v>89</v>
      </c>
      <c r="F21" s="123"/>
      <c r="G21" s="48"/>
      <c r="H21" s="54" t="s">
        <v>140</v>
      </c>
      <c r="I21" s="55" t="s">
        <v>141</v>
      </c>
      <c r="J21" s="122" t="s">
        <v>110</v>
      </c>
      <c r="K21" s="122"/>
      <c r="L21" s="123"/>
      <c r="M21" s="48"/>
      <c r="N21" s="48"/>
      <c r="O21" s="48"/>
      <c r="P21" s="48"/>
      <c r="Q21" s="48"/>
      <c r="R21" s="48"/>
    </row>
    <row r="22" spans="1:18">
      <c r="A22" s="48"/>
      <c r="B22" s="48"/>
      <c r="C22" s="48"/>
      <c r="D22" s="48"/>
      <c r="E22" s="48"/>
      <c r="F22" s="48"/>
      <c r="G22" s="48"/>
      <c r="H22" s="54" t="s">
        <v>142</v>
      </c>
      <c r="I22" s="55" t="s">
        <v>143</v>
      </c>
      <c r="J22" s="122" t="s">
        <v>143</v>
      </c>
      <c r="K22" s="122"/>
      <c r="L22" s="123"/>
      <c r="M22" s="48"/>
      <c r="N22" s="48"/>
      <c r="O22" s="48"/>
      <c r="P22" s="48"/>
      <c r="Q22" s="48"/>
      <c r="R22" s="48"/>
    </row>
    <row r="23" spans="1:18">
      <c r="A23" s="125" t="s">
        <v>144</v>
      </c>
      <c r="B23" s="125"/>
      <c r="C23" s="48"/>
      <c r="D23" s="125" t="s">
        <v>145</v>
      </c>
      <c r="E23" s="125"/>
      <c r="F23" s="125"/>
      <c r="G23" s="48"/>
      <c r="H23" s="54" t="s">
        <v>146</v>
      </c>
      <c r="I23" s="55" t="s">
        <v>147</v>
      </c>
      <c r="J23" s="122" t="s">
        <v>147</v>
      </c>
      <c r="K23" s="122"/>
      <c r="L23" s="123"/>
      <c r="M23" s="48"/>
      <c r="N23" s="48"/>
      <c r="O23" s="48"/>
      <c r="P23" s="48"/>
      <c r="Q23" s="48"/>
      <c r="R23" s="48"/>
    </row>
    <row r="24" spans="1:18">
      <c r="A24" s="52" t="s">
        <v>148</v>
      </c>
      <c r="B24" s="53" t="s">
        <v>149</v>
      </c>
      <c r="C24" s="48"/>
      <c r="D24" s="52" t="s">
        <v>150</v>
      </c>
      <c r="E24" s="122" t="s">
        <v>151</v>
      </c>
      <c r="F24" s="123"/>
      <c r="G24" s="48"/>
      <c r="H24" s="54" t="s">
        <v>152</v>
      </c>
      <c r="I24" s="55" t="s">
        <v>153</v>
      </c>
      <c r="J24" s="122" t="s">
        <v>153</v>
      </c>
      <c r="K24" s="122"/>
      <c r="L24" s="123"/>
      <c r="M24" s="48"/>
      <c r="N24" s="48"/>
      <c r="O24" s="48"/>
      <c r="P24" s="48"/>
      <c r="Q24" s="48"/>
      <c r="R24" s="48"/>
    </row>
    <row r="25" spans="1:18">
      <c r="A25" s="54" t="s">
        <v>154</v>
      </c>
      <c r="B25" s="55" t="s">
        <v>155</v>
      </c>
      <c r="C25" s="48"/>
      <c r="D25" s="54" t="s">
        <v>156</v>
      </c>
      <c r="E25" s="122" t="s">
        <v>157</v>
      </c>
      <c r="F25" s="123"/>
      <c r="G25" s="48"/>
      <c r="H25" s="48"/>
      <c r="I25" s="48"/>
      <c r="J25" s="48"/>
      <c r="K25" s="48"/>
      <c r="L25" s="48"/>
      <c r="M25" s="48"/>
      <c r="N25" s="48"/>
      <c r="O25" s="48"/>
      <c r="P25" s="48"/>
      <c r="Q25" s="48"/>
      <c r="R25" s="48"/>
    </row>
    <row r="26" spans="1:18">
      <c r="A26" s="54" t="s">
        <v>158</v>
      </c>
      <c r="B26" s="58" t="s">
        <v>89</v>
      </c>
      <c r="C26" s="48"/>
      <c r="D26" s="127" t="s">
        <v>159</v>
      </c>
      <c r="E26" s="122"/>
      <c r="F26" s="123"/>
      <c r="G26" s="48"/>
      <c r="H26" s="125" t="s">
        <v>160</v>
      </c>
      <c r="I26" s="125"/>
      <c r="J26" s="125"/>
      <c r="K26" s="125"/>
      <c r="L26" s="125"/>
      <c r="M26" s="48"/>
      <c r="N26" s="48"/>
      <c r="O26" s="48"/>
      <c r="P26" s="48"/>
      <c r="Q26" s="48"/>
      <c r="R26" s="48"/>
    </row>
    <row r="27" spans="1:18">
      <c r="A27" s="54" t="s">
        <v>161</v>
      </c>
      <c r="B27" s="55" t="s">
        <v>99</v>
      </c>
      <c r="C27" s="48"/>
      <c r="D27" s="54" t="s">
        <v>162</v>
      </c>
      <c r="E27" s="55" t="s">
        <v>163</v>
      </c>
      <c r="F27" s="55" t="s">
        <v>164</v>
      </c>
      <c r="G27" s="48"/>
      <c r="H27" s="56" t="s">
        <v>165</v>
      </c>
      <c r="I27" s="128" t="s">
        <v>166</v>
      </c>
      <c r="J27" s="128"/>
      <c r="K27" s="128"/>
      <c r="L27" s="129"/>
      <c r="M27" s="48"/>
      <c r="N27" s="48"/>
      <c r="O27" s="48"/>
      <c r="P27" s="48"/>
      <c r="Q27" s="48"/>
      <c r="R27" s="48"/>
    </row>
    <row r="28" spans="1:18">
      <c r="A28" s="54" t="s">
        <v>167</v>
      </c>
      <c r="B28" s="58" t="s">
        <v>89</v>
      </c>
      <c r="C28" s="48"/>
      <c r="D28" s="54" t="s">
        <v>168</v>
      </c>
      <c r="E28" s="55" t="s">
        <v>169</v>
      </c>
      <c r="F28" s="58" t="s">
        <v>170</v>
      </c>
      <c r="G28" s="48"/>
      <c r="H28" s="54" t="s">
        <v>171</v>
      </c>
      <c r="I28" s="122" t="s">
        <v>172</v>
      </c>
      <c r="J28" s="122"/>
      <c r="K28" s="122"/>
      <c r="L28" s="123"/>
      <c r="M28" s="48"/>
      <c r="N28" s="48"/>
      <c r="O28" s="48"/>
      <c r="P28" s="48"/>
      <c r="Q28" s="48"/>
      <c r="R28" s="48"/>
    </row>
    <row r="29" spans="1:18">
      <c r="A29" s="54" t="s">
        <v>173</v>
      </c>
      <c r="B29" s="55" t="s">
        <v>174</v>
      </c>
      <c r="C29" s="48"/>
      <c r="D29" s="54" t="s">
        <v>175</v>
      </c>
      <c r="E29" s="55" t="s">
        <v>176</v>
      </c>
      <c r="F29" s="58" t="s">
        <v>170</v>
      </c>
      <c r="G29" s="48"/>
      <c r="H29" s="54" t="s">
        <v>177</v>
      </c>
      <c r="I29" s="122" t="s">
        <v>178</v>
      </c>
      <c r="J29" s="122"/>
      <c r="K29" s="122"/>
      <c r="L29" s="123"/>
      <c r="M29" s="48"/>
      <c r="N29" s="48"/>
      <c r="O29" s="48"/>
      <c r="P29" s="48"/>
      <c r="Q29" s="48"/>
      <c r="R29" s="48"/>
    </row>
    <row r="30" spans="1:18">
      <c r="A30" s="54" t="s">
        <v>179</v>
      </c>
      <c r="B30" s="55" t="s">
        <v>180</v>
      </c>
      <c r="C30" s="48"/>
      <c r="D30" s="54" t="s">
        <v>181</v>
      </c>
      <c r="E30" s="55" t="s">
        <v>182</v>
      </c>
      <c r="F30" s="58" t="s">
        <v>170</v>
      </c>
      <c r="G30" s="48"/>
      <c r="H30" s="127" t="s">
        <v>183</v>
      </c>
      <c r="I30" s="122"/>
      <c r="J30" s="122"/>
      <c r="K30" s="122"/>
      <c r="L30" s="123"/>
      <c r="M30" s="48"/>
      <c r="N30" s="48"/>
      <c r="O30" s="48"/>
      <c r="P30" s="48"/>
      <c r="Q30" s="48"/>
      <c r="R30" s="48"/>
    </row>
    <row r="31" spans="1:18">
      <c r="A31" s="54" t="s">
        <v>184</v>
      </c>
      <c r="B31" s="55" t="s">
        <v>185</v>
      </c>
      <c r="C31" s="48"/>
      <c r="D31" s="54" t="s">
        <v>186</v>
      </c>
      <c r="E31" s="122" t="s">
        <v>187</v>
      </c>
      <c r="F31" s="123"/>
      <c r="G31" s="48"/>
      <c r="H31" s="54" t="s">
        <v>163</v>
      </c>
      <c r="I31" s="55" t="s">
        <v>183</v>
      </c>
      <c r="J31" s="55" t="s">
        <v>188</v>
      </c>
      <c r="K31" s="122" t="s">
        <v>189</v>
      </c>
      <c r="L31" s="123"/>
      <c r="M31" s="48"/>
      <c r="N31" s="48"/>
      <c r="O31" s="48"/>
      <c r="P31" s="48"/>
      <c r="Q31" s="48"/>
      <c r="R31" s="48"/>
    </row>
    <row r="32" spans="1:18">
      <c r="A32" s="54" t="s">
        <v>190</v>
      </c>
      <c r="B32" s="58" t="s">
        <v>89</v>
      </c>
      <c r="C32" s="48"/>
      <c r="D32" s="54" t="s">
        <v>191</v>
      </c>
      <c r="E32" s="124" t="s">
        <v>89</v>
      </c>
      <c r="F32" s="123"/>
      <c r="G32" s="48"/>
      <c r="H32" s="54" t="s">
        <v>192</v>
      </c>
      <c r="I32" s="55" t="s">
        <v>193</v>
      </c>
      <c r="J32" s="55" t="s">
        <v>194</v>
      </c>
      <c r="K32" s="122" t="s">
        <v>195</v>
      </c>
      <c r="L32" s="123"/>
      <c r="M32" s="48"/>
      <c r="N32" s="48"/>
      <c r="O32" s="48"/>
      <c r="P32" s="48"/>
      <c r="Q32" s="48"/>
      <c r="R32" s="48"/>
    </row>
    <row r="33" spans="1:18">
      <c r="A33" s="54" t="s">
        <v>196</v>
      </c>
      <c r="B33" s="55" t="s">
        <v>197</v>
      </c>
      <c r="C33" s="48"/>
      <c r="D33" s="54" t="s">
        <v>198</v>
      </c>
      <c r="E33" s="124" t="s">
        <v>89</v>
      </c>
      <c r="F33" s="123"/>
      <c r="G33" s="48"/>
      <c r="H33" s="54" t="s">
        <v>199</v>
      </c>
      <c r="I33" s="122" t="s">
        <v>200</v>
      </c>
      <c r="J33" s="122"/>
      <c r="K33" s="122"/>
      <c r="L33" s="123"/>
      <c r="M33" s="48"/>
      <c r="N33" s="48"/>
      <c r="O33" s="48"/>
      <c r="P33" s="48"/>
      <c r="Q33" s="48"/>
      <c r="R33" s="48"/>
    </row>
    <row r="34" spans="1:18">
      <c r="A34" s="54" t="s">
        <v>201</v>
      </c>
      <c r="B34" s="55" t="s">
        <v>202</v>
      </c>
      <c r="C34" s="48"/>
      <c r="D34" s="54" t="s">
        <v>203</v>
      </c>
      <c r="E34" s="122" t="s">
        <v>204</v>
      </c>
      <c r="F34" s="123"/>
      <c r="G34" s="48"/>
      <c r="H34" s="54" t="s">
        <v>205</v>
      </c>
      <c r="I34" s="122">
        <v>232860669719</v>
      </c>
      <c r="J34" s="122"/>
      <c r="K34" s="122"/>
      <c r="L34" s="123"/>
      <c r="M34" s="48"/>
      <c r="N34" s="48"/>
      <c r="O34" s="48"/>
      <c r="P34" s="48"/>
      <c r="Q34" s="48"/>
      <c r="R34" s="48"/>
    </row>
    <row r="35" spans="1:18">
      <c r="A35" s="54" t="s">
        <v>206</v>
      </c>
      <c r="B35" s="55" t="s">
        <v>207</v>
      </c>
      <c r="C35" s="48"/>
      <c r="D35" s="54" t="s">
        <v>208</v>
      </c>
      <c r="E35" s="124" t="s">
        <v>89</v>
      </c>
      <c r="F35" s="123"/>
      <c r="G35" s="48"/>
      <c r="H35" s="48"/>
      <c r="I35" s="48"/>
      <c r="J35" s="48"/>
      <c r="K35" s="48"/>
      <c r="L35" s="48"/>
      <c r="M35" s="48"/>
      <c r="N35" s="48"/>
      <c r="O35" s="48"/>
      <c r="P35" s="48"/>
      <c r="Q35" s="48"/>
      <c r="R35" s="48"/>
    </row>
    <row r="36" spans="1:18">
      <c r="A36" s="48"/>
      <c r="B36" s="48"/>
      <c r="C36" s="48"/>
      <c r="D36" s="54" t="s">
        <v>209</v>
      </c>
      <c r="E36" s="122" t="s">
        <v>195</v>
      </c>
      <c r="F36" s="123"/>
      <c r="G36" s="48"/>
      <c r="H36" s="125" t="s">
        <v>210</v>
      </c>
      <c r="I36" s="125"/>
      <c r="J36" s="125"/>
      <c r="K36" s="125"/>
      <c r="L36" s="125"/>
      <c r="M36" s="48"/>
      <c r="N36" s="48"/>
      <c r="O36" s="48"/>
      <c r="P36" s="48"/>
      <c r="Q36" s="48"/>
      <c r="R36" s="48"/>
    </row>
    <row r="37" spans="1:18">
      <c r="A37" s="125" t="s">
        <v>211</v>
      </c>
      <c r="B37" s="125"/>
      <c r="C37" s="48"/>
      <c r="D37" s="54" t="s">
        <v>212</v>
      </c>
      <c r="E37" s="55" t="s">
        <v>189</v>
      </c>
      <c r="F37" s="55" t="s">
        <v>188</v>
      </c>
      <c r="G37" s="48"/>
      <c r="H37" s="56" t="s">
        <v>213</v>
      </c>
      <c r="I37" s="57" t="s">
        <v>214</v>
      </c>
      <c r="J37" s="57" t="s">
        <v>215</v>
      </c>
      <c r="K37" s="57" t="s">
        <v>216</v>
      </c>
      <c r="L37" s="57" t="s">
        <v>217</v>
      </c>
      <c r="M37" s="48"/>
      <c r="N37" s="48"/>
      <c r="O37" s="48"/>
      <c r="P37" s="48"/>
      <c r="Q37" s="48"/>
      <c r="R37" s="48"/>
    </row>
    <row r="38" spans="1:18">
      <c r="A38" s="52" t="s">
        <v>218</v>
      </c>
      <c r="B38" s="53" t="s">
        <v>219</v>
      </c>
      <c r="C38" s="48"/>
      <c r="D38" s="54" t="s">
        <v>220</v>
      </c>
      <c r="E38" s="55" t="s">
        <v>221</v>
      </c>
      <c r="F38" s="55" t="s">
        <v>222</v>
      </c>
      <c r="G38" s="48"/>
      <c r="H38" s="54" t="s">
        <v>223</v>
      </c>
      <c r="I38" s="55" t="s">
        <v>224</v>
      </c>
      <c r="J38" s="58" t="s">
        <v>89</v>
      </c>
      <c r="K38" s="58" t="s">
        <v>89</v>
      </c>
      <c r="L38" s="55" t="s">
        <v>225</v>
      </c>
      <c r="M38" s="48"/>
      <c r="N38" s="48"/>
      <c r="O38" s="48"/>
      <c r="P38" s="48"/>
      <c r="Q38" s="48"/>
      <c r="R38" s="48"/>
    </row>
    <row r="39" spans="1:18">
      <c r="A39" s="54" t="s">
        <v>226</v>
      </c>
      <c r="B39" s="55" t="s">
        <v>122</v>
      </c>
      <c r="C39" s="48"/>
      <c r="D39" s="54" t="s">
        <v>227</v>
      </c>
      <c r="E39" s="124" t="s">
        <v>89</v>
      </c>
      <c r="F39" s="123"/>
      <c r="G39" s="48"/>
      <c r="H39" s="54" t="s">
        <v>228</v>
      </c>
      <c r="I39" s="55" t="s">
        <v>229</v>
      </c>
      <c r="J39" s="58" t="s">
        <v>89</v>
      </c>
      <c r="K39" s="58" t="s">
        <v>89</v>
      </c>
      <c r="L39" s="55" t="s">
        <v>225</v>
      </c>
      <c r="M39" s="48"/>
      <c r="N39" s="48"/>
      <c r="O39" s="48"/>
      <c r="P39" s="48"/>
      <c r="Q39" s="48"/>
      <c r="R39" s="48"/>
    </row>
    <row r="40" spans="1:18">
      <c r="A40" s="54" t="s">
        <v>230</v>
      </c>
      <c r="B40" s="58" t="s">
        <v>89</v>
      </c>
      <c r="C40" s="48"/>
      <c r="D40" s="54" t="s">
        <v>231</v>
      </c>
      <c r="E40" s="124" t="s">
        <v>89</v>
      </c>
      <c r="F40" s="123"/>
      <c r="G40" s="48"/>
      <c r="H40" s="126" t="s">
        <v>232</v>
      </c>
      <c r="I40" s="126"/>
      <c r="J40" s="126"/>
      <c r="K40" s="126"/>
      <c r="L40" s="126"/>
      <c r="M40" s="48"/>
      <c r="N40" s="48"/>
      <c r="O40" s="48"/>
      <c r="P40" s="48"/>
      <c r="Q40" s="48"/>
      <c r="R40" s="48"/>
    </row>
    <row r="41" spans="1:18">
      <c r="A41" s="54" t="s">
        <v>121</v>
      </c>
      <c r="B41" s="55" t="s">
        <v>122</v>
      </c>
      <c r="C41" s="48"/>
      <c r="D41" s="54" t="s">
        <v>233</v>
      </c>
      <c r="E41" s="124" t="s">
        <v>89</v>
      </c>
      <c r="F41" s="123"/>
      <c r="G41" s="48"/>
      <c r="H41" s="48"/>
      <c r="I41" s="48"/>
      <c r="J41" s="48"/>
      <c r="K41" s="48"/>
      <c r="L41" s="48"/>
      <c r="M41" s="48"/>
      <c r="N41" s="48"/>
      <c r="O41" s="48"/>
      <c r="P41" s="48"/>
      <c r="Q41" s="48"/>
      <c r="R41" s="48"/>
    </row>
    <row r="42" spans="1:18">
      <c r="A42" s="54" t="s">
        <v>234</v>
      </c>
      <c r="B42" s="58" t="s">
        <v>89</v>
      </c>
      <c r="C42" s="48"/>
      <c r="D42" s="54" t="s">
        <v>235</v>
      </c>
      <c r="E42" s="124" t="s">
        <v>89</v>
      </c>
      <c r="F42" s="123"/>
      <c r="G42" s="48"/>
      <c r="H42" s="48"/>
      <c r="I42" s="48"/>
      <c r="J42" s="48"/>
      <c r="K42" s="48"/>
      <c r="L42" s="48"/>
      <c r="M42" s="48"/>
      <c r="N42" s="48"/>
      <c r="O42" s="48"/>
      <c r="P42" s="48"/>
      <c r="Q42" s="48"/>
      <c r="R42" s="48"/>
    </row>
    <row r="43" spans="1:18">
      <c r="A43" s="54" t="s">
        <v>236</v>
      </c>
      <c r="B43" s="55" t="s">
        <v>237</v>
      </c>
      <c r="C43" s="48"/>
      <c r="D43" s="54" t="s">
        <v>238</v>
      </c>
      <c r="E43" s="124" t="s">
        <v>89</v>
      </c>
      <c r="F43" s="123"/>
      <c r="G43" s="48"/>
      <c r="H43" s="48"/>
      <c r="I43" s="48"/>
      <c r="J43" s="48"/>
      <c r="K43" s="48"/>
      <c r="L43" s="48"/>
      <c r="M43" s="48"/>
      <c r="N43" s="48"/>
      <c r="O43" s="48"/>
      <c r="P43" s="48"/>
      <c r="Q43" s="48"/>
      <c r="R43" s="48"/>
    </row>
    <row r="44" spans="1:18">
      <c r="A44" s="54" t="s">
        <v>239</v>
      </c>
      <c r="B44" s="55" t="s">
        <v>122</v>
      </c>
      <c r="C44" s="48"/>
      <c r="D44" s="54" t="s">
        <v>240</v>
      </c>
      <c r="E44" s="124" t="s">
        <v>89</v>
      </c>
      <c r="F44" s="123"/>
      <c r="G44" s="48"/>
      <c r="H44" s="48"/>
      <c r="I44" s="48"/>
      <c r="J44" s="48"/>
      <c r="K44" s="48"/>
      <c r="L44" s="48"/>
      <c r="M44" s="48"/>
      <c r="N44" s="48"/>
      <c r="O44" s="48"/>
      <c r="P44" s="48"/>
      <c r="Q44" s="48"/>
      <c r="R44" s="48"/>
    </row>
    <row r="45" spans="1:18">
      <c r="A45" s="54" t="s">
        <v>241</v>
      </c>
      <c r="B45" s="55" t="s">
        <v>242</v>
      </c>
      <c r="C45" s="48"/>
      <c r="D45" s="54" t="s">
        <v>243</v>
      </c>
      <c r="E45" s="124" t="s">
        <v>89</v>
      </c>
      <c r="F45" s="123"/>
      <c r="G45" s="48"/>
      <c r="H45" s="48"/>
      <c r="I45" s="48"/>
      <c r="J45" s="48"/>
      <c r="K45" s="48"/>
      <c r="L45" s="48"/>
      <c r="M45" s="48"/>
      <c r="N45" s="48"/>
      <c r="O45" s="48"/>
      <c r="P45" s="48"/>
      <c r="Q45" s="48"/>
      <c r="R45" s="48"/>
    </row>
    <row r="46" spans="1:18">
      <c r="A46" s="48"/>
      <c r="B46" s="48"/>
      <c r="C46" s="48"/>
      <c r="D46" s="48"/>
      <c r="E46" s="48"/>
      <c r="F46" s="48"/>
      <c r="G46" s="48"/>
      <c r="H46" s="48"/>
      <c r="I46" s="48"/>
      <c r="J46" s="48"/>
      <c r="K46" s="48"/>
      <c r="L46" s="48"/>
      <c r="M46" s="48"/>
      <c r="N46" s="48"/>
      <c r="O46" s="48"/>
      <c r="P46" s="48"/>
      <c r="Q46" s="48"/>
      <c r="R46" s="48"/>
    </row>
    <row r="47" spans="1:18">
      <c r="A47" s="125" t="s">
        <v>244</v>
      </c>
      <c r="B47" s="125"/>
      <c r="C47" s="48"/>
      <c r="D47" s="125" t="s">
        <v>245</v>
      </c>
      <c r="E47" s="125"/>
      <c r="F47" s="125"/>
      <c r="G47" s="48"/>
      <c r="H47" s="48"/>
      <c r="I47" s="48"/>
      <c r="J47" s="48"/>
      <c r="K47" s="48"/>
      <c r="L47" s="48"/>
      <c r="M47" s="48"/>
      <c r="N47" s="48"/>
      <c r="O47" s="48"/>
      <c r="P47" s="48"/>
      <c r="Q47" s="48"/>
      <c r="R47" s="48"/>
    </row>
    <row r="48" spans="1:18">
      <c r="A48" s="52" t="s">
        <v>246</v>
      </c>
      <c r="B48" s="53" t="s">
        <v>122</v>
      </c>
      <c r="C48" s="48"/>
      <c r="D48" s="52" t="s">
        <v>247</v>
      </c>
      <c r="E48" s="122" t="s">
        <v>195</v>
      </c>
      <c r="F48" s="123"/>
      <c r="G48" s="48"/>
      <c r="H48" s="48"/>
      <c r="I48" s="48"/>
      <c r="J48" s="48"/>
      <c r="K48" s="48"/>
      <c r="L48" s="48"/>
      <c r="M48" s="48"/>
      <c r="N48" s="48"/>
      <c r="O48" s="48"/>
      <c r="P48" s="48"/>
      <c r="Q48" s="48"/>
      <c r="R48" s="48"/>
    </row>
    <row r="49" spans="1:18">
      <c r="A49" s="54" t="s">
        <v>248</v>
      </c>
      <c r="B49" s="55" t="s">
        <v>122</v>
      </c>
      <c r="C49" s="48"/>
      <c r="D49" s="54" t="s">
        <v>249</v>
      </c>
      <c r="E49" s="122" t="s">
        <v>122</v>
      </c>
      <c r="F49" s="123"/>
      <c r="G49" s="48"/>
      <c r="H49" s="48"/>
      <c r="I49" s="48"/>
      <c r="J49" s="48"/>
      <c r="K49" s="48"/>
      <c r="L49" s="48"/>
      <c r="M49" s="48"/>
      <c r="N49" s="48"/>
      <c r="O49" s="48"/>
      <c r="P49" s="48"/>
      <c r="Q49" s="48"/>
      <c r="R49" s="48"/>
    </row>
    <row r="50" spans="1:18">
      <c r="A50" s="48"/>
      <c r="B50" s="48"/>
      <c r="C50" s="48"/>
      <c r="D50" s="54" t="s">
        <v>250</v>
      </c>
      <c r="E50" s="122" t="s">
        <v>251</v>
      </c>
      <c r="F50" s="123"/>
      <c r="G50" s="48"/>
      <c r="H50" s="48"/>
      <c r="I50" s="48"/>
      <c r="J50" s="48"/>
      <c r="K50" s="48"/>
      <c r="L50" s="48"/>
      <c r="M50" s="48"/>
      <c r="N50" s="48"/>
      <c r="O50" s="48"/>
      <c r="P50" s="48"/>
      <c r="Q50" s="48"/>
      <c r="R50" s="48"/>
    </row>
    <row r="51" spans="1:18">
      <c r="A51" s="125" t="s">
        <v>252</v>
      </c>
      <c r="B51" s="125"/>
      <c r="C51" s="48"/>
      <c r="D51" s="54" t="s">
        <v>253</v>
      </c>
      <c r="E51" s="124" t="s">
        <v>89</v>
      </c>
      <c r="F51" s="123"/>
      <c r="G51" s="48"/>
      <c r="H51" s="48"/>
      <c r="I51" s="48"/>
      <c r="J51" s="48"/>
      <c r="K51" s="48"/>
      <c r="L51" s="48"/>
      <c r="M51" s="48"/>
      <c r="N51" s="48"/>
      <c r="O51" s="48"/>
      <c r="P51" s="48"/>
      <c r="Q51" s="48"/>
      <c r="R51" s="48"/>
    </row>
    <row r="52" spans="1:18">
      <c r="A52" s="52" t="s">
        <v>254</v>
      </c>
      <c r="B52" s="53" t="s">
        <v>122</v>
      </c>
      <c r="C52" s="48"/>
      <c r="D52" s="54" t="s">
        <v>255</v>
      </c>
      <c r="E52" s="124" t="s">
        <v>89</v>
      </c>
      <c r="F52" s="123"/>
      <c r="G52" s="48"/>
      <c r="H52" s="48"/>
      <c r="I52" s="48"/>
      <c r="J52" s="48"/>
      <c r="K52" s="48"/>
      <c r="L52" s="48"/>
      <c r="M52" s="48"/>
      <c r="N52" s="48"/>
      <c r="O52" s="48"/>
      <c r="P52" s="48"/>
      <c r="Q52" s="48"/>
      <c r="R52" s="48"/>
    </row>
    <row r="53" spans="1:18">
      <c r="A53" s="54" t="s">
        <v>256</v>
      </c>
      <c r="B53" s="55" t="s">
        <v>122</v>
      </c>
      <c r="C53" s="48"/>
      <c r="D53" s="54" t="s">
        <v>257</v>
      </c>
      <c r="E53" s="122" t="s">
        <v>122</v>
      </c>
      <c r="F53" s="123"/>
      <c r="G53" s="48"/>
      <c r="H53" s="48"/>
      <c r="I53" s="48"/>
      <c r="J53" s="48"/>
      <c r="K53" s="48"/>
      <c r="L53" s="48"/>
      <c r="M53" s="48"/>
      <c r="N53" s="48"/>
      <c r="O53" s="48"/>
      <c r="P53" s="48"/>
      <c r="Q53" s="48"/>
      <c r="R53" s="48"/>
    </row>
    <row r="54" spans="1:18">
      <c r="A54" s="54" t="s">
        <v>258</v>
      </c>
      <c r="B54" s="55" t="s">
        <v>259</v>
      </c>
      <c r="C54" s="48"/>
      <c r="D54" s="54" t="s">
        <v>260</v>
      </c>
      <c r="E54" s="122" t="s">
        <v>122</v>
      </c>
      <c r="F54" s="123"/>
      <c r="G54" s="48"/>
      <c r="H54" s="48"/>
      <c r="I54" s="48"/>
      <c r="J54" s="48"/>
      <c r="K54" s="48"/>
      <c r="L54" s="48"/>
      <c r="M54" s="48"/>
      <c r="N54" s="48"/>
      <c r="O54" s="48"/>
      <c r="P54" s="48"/>
      <c r="Q54" s="48"/>
      <c r="R54" s="48"/>
    </row>
    <row r="55" spans="1:18">
      <c r="A55" s="48"/>
      <c r="B55" s="48"/>
      <c r="C55" s="48"/>
      <c r="D55" s="48"/>
      <c r="E55" s="48"/>
      <c r="F55" s="48"/>
      <c r="G55" s="48"/>
      <c r="H55" s="48"/>
      <c r="I55" s="48"/>
      <c r="J55" s="48"/>
      <c r="K55" s="48"/>
      <c r="L55" s="48"/>
      <c r="M55" s="48"/>
      <c r="N55" s="48"/>
      <c r="O55" s="48"/>
      <c r="P55" s="48"/>
      <c r="Q55" s="48"/>
      <c r="R55" s="48"/>
    </row>
    <row r="56" spans="1:18">
      <c r="A56" s="51" t="s">
        <v>261</v>
      </c>
      <c r="B56" s="51"/>
      <c r="C56" s="48"/>
      <c r="D56" s="125" t="s">
        <v>262</v>
      </c>
      <c r="E56" s="125"/>
      <c r="F56" s="125"/>
      <c r="G56" s="48"/>
      <c r="H56" s="48"/>
      <c r="I56" s="48"/>
      <c r="J56" s="48"/>
      <c r="K56" s="48"/>
      <c r="L56" s="48"/>
      <c r="M56" s="48"/>
      <c r="N56" s="48"/>
      <c r="O56" s="48"/>
      <c r="P56" s="48"/>
      <c r="Q56" s="48"/>
      <c r="R56" s="48"/>
    </row>
    <row r="57" spans="1:18">
      <c r="A57" s="56" t="s">
        <v>263</v>
      </c>
      <c r="B57" s="57" t="s">
        <v>264</v>
      </c>
      <c r="C57" s="48"/>
      <c r="D57" s="52" t="s">
        <v>265</v>
      </c>
      <c r="E57" s="122" t="s">
        <v>266</v>
      </c>
      <c r="F57" s="123"/>
      <c r="G57" s="48"/>
      <c r="H57" s="48"/>
      <c r="I57" s="48"/>
      <c r="J57" s="48"/>
      <c r="K57" s="48"/>
      <c r="L57" s="48"/>
      <c r="M57" s="48"/>
      <c r="N57" s="48"/>
      <c r="O57" s="48"/>
      <c r="P57" s="48"/>
      <c r="Q57" s="48"/>
      <c r="R57" s="48"/>
    </row>
    <row r="58" spans="1:18">
      <c r="A58" s="54" t="s">
        <v>267</v>
      </c>
      <c r="B58" s="55" t="s">
        <v>268</v>
      </c>
      <c r="C58" s="48"/>
      <c r="D58" s="54" t="s">
        <v>269</v>
      </c>
      <c r="E58" s="122" t="s">
        <v>270</v>
      </c>
      <c r="F58" s="123"/>
      <c r="G58" s="48"/>
      <c r="H58" s="48"/>
      <c r="I58" s="48"/>
      <c r="J58" s="48"/>
      <c r="K58" s="48"/>
      <c r="L58" s="48"/>
      <c r="M58" s="48"/>
      <c r="N58" s="48"/>
      <c r="O58" s="48"/>
      <c r="P58" s="48"/>
      <c r="Q58" s="48"/>
      <c r="R58" s="48"/>
    </row>
    <row r="59" spans="1:18">
      <c r="A59" s="54" t="s">
        <v>271</v>
      </c>
      <c r="B59" s="55" t="s">
        <v>272</v>
      </c>
      <c r="C59" s="48"/>
      <c r="D59" s="54" t="s">
        <v>273</v>
      </c>
      <c r="E59" s="122" t="s">
        <v>274</v>
      </c>
      <c r="F59" s="123"/>
      <c r="G59" s="48"/>
      <c r="H59" s="48"/>
      <c r="I59" s="48"/>
      <c r="J59" s="48"/>
      <c r="K59" s="48"/>
      <c r="L59" s="48"/>
      <c r="M59" s="48"/>
      <c r="N59" s="48"/>
      <c r="O59" s="48"/>
      <c r="P59" s="48"/>
      <c r="Q59" s="48"/>
      <c r="R59" s="48"/>
    </row>
    <row r="60" spans="1:18">
      <c r="A60" s="54" t="s">
        <v>275</v>
      </c>
      <c r="B60" s="55" t="s">
        <v>276</v>
      </c>
      <c r="C60" s="48"/>
      <c r="D60" s="54" t="s">
        <v>277</v>
      </c>
      <c r="E60" s="122" t="s">
        <v>122</v>
      </c>
      <c r="F60" s="123"/>
      <c r="G60" s="48"/>
      <c r="H60" s="48"/>
      <c r="I60" s="48"/>
      <c r="J60" s="48"/>
      <c r="K60" s="48"/>
      <c r="L60" s="48"/>
      <c r="M60" s="48"/>
      <c r="N60" s="48"/>
      <c r="O60" s="48"/>
      <c r="P60" s="48"/>
      <c r="Q60" s="48"/>
      <c r="R60" s="48"/>
    </row>
    <row r="61" spans="1:18">
      <c r="A61" s="54" t="s">
        <v>278</v>
      </c>
      <c r="B61" s="55" t="s">
        <v>279</v>
      </c>
      <c r="C61" s="48"/>
      <c r="D61" s="54" t="s">
        <v>280</v>
      </c>
      <c r="E61" s="122" t="s">
        <v>195</v>
      </c>
      <c r="F61" s="123"/>
      <c r="G61" s="48"/>
      <c r="H61" s="48"/>
      <c r="I61" s="48"/>
      <c r="J61" s="48"/>
      <c r="K61" s="48"/>
      <c r="L61" s="48"/>
      <c r="M61" s="48"/>
      <c r="N61" s="48"/>
      <c r="O61" s="48"/>
      <c r="P61" s="48"/>
      <c r="Q61" s="48"/>
      <c r="R61" s="48"/>
    </row>
    <row r="62" spans="1:18">
      <c r="A62" s="48"/>
      <c r="B62" s="48"/>
      <c r="C62" s="48"/>
      <c r="D62" s="54" t="s">
        <v>281</v>
      </c>
      <c r="E62" s="122" t="s">
        <v>122</v>
      </c>
      <c r="F62" s="123"/>
      <c r="G62" s="48"/>
      <c r="H62" s="48"/>
      <c r="I62" s="48"/>
      <c r="J62" s="48"/>
      <c r="K62" s="48"/>
      <c r="L62" s="48"/>
      <c r="M62" s="48"/>
      <c r="N62" s="48"/>
      <c r="O62" s="48"/>
      <c r="P62" s="48"/>
      <c r="Q62" s="48"/>
      <c r="R62" s="48"/>
    </row>
    <row r="63" spans="1:18">
      <c r="A63" s="48"/>
      <c r="B63" s="48"/>
      <c r="C63" s="48"/>
      <c r="D63" s="54" t="s">
        <v>282</v>
      </c>
      <c r="E63" s="122" t="s">
        <v>283</v>
      </c>
      <c r="F63" s="123"/>
      <c r="G63" s="48"/>
      <c r="H63" s="48"/>
      <c r="I63" s="48"/>
      <c r="J63" s="48"/>
      <c r="K63" s="48"/>
      <c r="L63" s="48"/>
      <c r="M63" s="48"/>
      <c r="N63" s="48"/>
      <c r="O63" s="48"/>
      <c r="P63" s="48"/>
      <c r="Q63" s="48"/>
      <c r="R63" s="48"/>
    </row>
    <row r="64" spans="1:18">
      <c r="A64" s="48"/>
      <c r="B64" s="48"/>
      <c r="C64" s="48"/>
      <c r="D64" s="54" t="s">
        <v>284</v>
      </c>
      <c r="E64" s="124" t="s">
        <v>89</v>
      </c>
      <c r="F64" s="123"/>
      <c r="G64" s="48"/>
      <c r="H64" s="48"/>
      <c r="I64" s="48"/>
      <c r="J64" s="48"/>
      <c r="K64" s="48"/>
      <c r="L64" s="48"/>
      <c r="M64" s="48"/>
      <c r="N64" s="48"/>
      <c r="O64" s="48"/>
      <c r="P64" s="48"/>
      <c r="Q64" s="48"/>
      <c r="R64" s="48"/>
    </row>
    <row r="65" spans="1:18">
      <c r="A65" s="48"/>
      <c r="B65" s="48"/>
      <c r="C65" s="48"/>
      <c r="D65" s="54" t="s">
        <v>285</v>
      </c>
      <c r="E65" s="122" t="s">
        <v>122</v>
      </c>
      <c r="F65" s="123"/>
      <c r="G65" s="48"/>
      <c r="H65" s="48"/>
      <c r="I65" s="48"/>
      <c r="J65" s="48"/>
      <c r="K65" s="48"/>
      <c r="L65" s="48"/>
      <c r="M65" s="48"/>
      <c r="N65" s="48"/>
      <c r="O65" s="48"/>
      <c r="P65" s="48"/>
      <c r="Q65" s="48"/>
      <c r="R65" s="48"/>
    </row>
    <row r="66" spans="1:18">
      <c r="A66" s="48"/>
      <c r="B66" s="48"/>
      <c r="C66" s="48"/>
      <c r="D66" s="54" t="s">
        <v>286</v>
      </c>
      <c r="E66" s="122">
        <v>100</v>
      </c>
      <c r="F66" s="123"/>
      <c r="G66" s="48"/>
      <c r="H66" s="48"/>
      <c r="I66" s="48"/>
      <c r="J66" s="48"/>
      <c r="K66" s="48"/>
      <c r="L66" s="48"/>
      <c r="M66" s="48"/>
      <c r="N66" s="48"/>
      <c r="O66" s="48"/>
      <c r="P66" s="48"/>
      <c r="Q66" s="48"/>
      <c r="R66" s="48"/>
    </row>
    <row r="67" spans="1:18">
      <c r="A67" s="48"/>
      <c r="B67" s="48"/>
      <c r="C67" s="48"/>
      <c r="D67" s="54" t="s">
        <v>287</v>
      </c>
      <c r="E67" s="122" t="s">
        <v>288</v>
      </c>
      <c r="F67" s="123"/>
      <c r="G67" s="48"/>
      <c r="H67" s="48"/>
      <c r="I67" s="48"/>
      <c r="J67" s="48"/>
      <c r="K67" s="48"/>
      <c r="L67" s="48"/>
      <c r="M67" s="48"/>
      <c r="N67" s="48"/>
      <c r="O67" s="48"/>
      <c r="P67" s="48"/>
      <c r="Q67" s="48"/>
      <c r="R67" s="48"/>
    </row>
    <row r="68" spans="1:18">
      <c r="A68" s="48"/>
      <c r="B68" s="48"/>
      <c r="C68" s="48"/>
      <c r="D68" s="54" t="s">
        <v>289</v>
      </c>
      <c r="E68" s="122" t="s">
        <v>290</v>
      </c>
      <c r="F68" s="123"/>
      <c r="G68" s="48"/>
      <c r="H68" s="48"/>
      <c r="I68" s="48"/>
      <c r="J68" s="48"/>
      <c r="K68" s="48"/>
      <c r="L68" s="48"/>
      <c r="M68" s="48"/>
      <c r="N68" s="48"/>
      <c r="O68" s="48"/>
      <c r="P68" s="48"/>
      <c r="Q68" s="48"/>
      <c r="R68" s="48"/>
    </row>
    <row r="69" spans="1:18">
      <c r="A69" s="48"/>
      <c r="B69" s="48"/>
      <c r="C69" s="48"/>
      <c r="D69" s="54" t="s">
        <v>291</v>
      </c>
      <c r="E69" s="122" t="s">
        <v>292</v>
      </c>
      <c r="F69" s="123"/>
      <c r="G69" s="48"/>
      <c r="H69" s="48"/>
      <c r="I69" s="48"/>
      <c r="J69" s="48"/>
      <c r="K69" s="48"/>
      <c r="L69" s="48"/>
      <c r="M69" s="48"/>
      <c r="N69" s="48"/>
      <c r="O69" s="48"/>
      <c r="P69" s="48"/>
      <c r="Q69" s="48"/>
      <c r="R69" s="48"/>
    </row>
    <row r="70" spans="1:18">
      <c r="A70" s="48"/>
      <c r="B70" s="48"/>
      <c r="C70" s="48"/>
      <c r="D70" s="54" t="s">
        <v>293</v>
      </c>
      <c r="E70" s="124" t="s">
        <v>89</v>
      </c>
      <c r="F70" s="123"/>
      <c r="G70" s="48"/>
      <c r="H70" s="48"/>
      <c r="I70" s="48"/>
      <c r="J70" s="48"/>
      <c r="K70" s="48"/>
      <c r="L70" s="48"/>
      <c r="M70" s="48"/>
      <c r="N70" s="48"/>
      <c r="O70" s="48"/>
      <c r="P70" s="48"/>
      <c r="Q70" s="48"/>
      <c r="R70" s="48"/>
    </row>
    <row r="71" spans="1:18">
      <c r="A71" s="48"/>
      <c r="B71" s="48"/>
      <c r="C71" s="48"/>
      <c r="D71" s="48"/>
      <c r="E71" s="48"/>
      <c r="F71" s="48"/>
      <c r="G71" s="48"/>
      <c r="H71" s="48"/>
      <c r="I71" s="48"/>
      <c r="J71" s="48"/>
      <c r="K71" s="48"/>
      <c r="L71" s="48"/>
      <c r="M71" s="48"/>
      <c r="N71" s="48"/>
      <c r="O71" s="48"/>
      <c r="P71" s="48"/>
      <c r="Q71" s="48"/>
      <c r="R71" s="48"/>
    </row>
    <row r="72" spans="1:18">
      <c r="A72" s="51" t="s">
        <v>294</v>
      </c>
      <c r="B72" s="48"/>
      <c r="C72" s="48"/>
      <c r="D72" s="48"/>
      <c r="E72" s="48"/>
      <c r="F72" s="48"/>
      <c r="G72" s="48"/>
      <c r="H72" s="48"/>
      <c r="I72" s="48"/>
      <c r="J72" s="48"/>
      <c r="K72" s="48"/>
      <c r="L72" s="48"/>
      <c r="M72" s="48"/>
      <c r="N72" s="48"/>
      <c r="O72" s="48"/>
      <c r="P72" s="48"/>
      <c r="Q72" s="48"/>
      <c r="R72" s="48"/>
    </row>
    <row r="73" spans="1:18">
      <c r="A73" s="51" t="s">
        <v>295</v>
      </c>
      <c r="B73" s="48"/>
      <c r="C73" s="48"/>
      <c r="D73" s="48"/>
      <c r="E73" s="48"/>
      <c r="F73" s="48"/>
      <c r="G73" s="48"/>
      <c r="H73" s="48"/>
      <c r="I73" s="48"/>
      <c r="J73" s="48"/>
      <c r="K73" s="48"/>
      <c r="L73" s="48"/>
      <c r="M73" s="48"/>
      <c r="N73" s="48"/>
      <c r="O73" s="48"/>
      <c r="P73" s="48"/>
      <c r="Q73" s="48"/>
      <c r="R73" s="48"/>
    </row>
    <row r="74" spans="1:18">
      <c r="A74" s="56" t="s">
        <v>296</v>
      </c>
      <c r="B74" s="57" t="s">
        <v>189</v>
      </c>
      <c r="C74" s="48"/>
      <c r="D74" s="48"/>
      <c r="E74" s="48"/>
      <c r="F74" s="48"/>
      <c r="G74" s="48"/>
      <c r="H74" s="48"/>
      <c r="I74" s="48"/>
      <c r="J74" s="48"/>
      <c r="K74" s="48"/>
      <c r="L74" s="48"/>
      <c r="M74" s="48"/>
      <c r="N74" s="48"/>
      <c r="O74" s="48"/>
      <c r="P74" s="48"/>
      <c r="Q74" s="48"/>
      <c r="R74" s="48"/>
    </row>
    <row r="75" spans="1:18">
      <c r="A75" s="59">
        <v>45596</v>
      </c>
      <c r="B75" s="55" t="s">
        <v>187</v>
      </c>
      <c r="C75" s="48"/>
      <c r="D75" s="48"/>
      <c r="E75" s="48"/>
      <c r="F75" s="48"/>
      <c r="G75" s="48"/>
      <c r="H75" s="48"/>
      <c r="I75" s="48"/>
      <c r="J75" s="48"/>
      <c r="K75" s="48"/>
      <c r="L75" s="48"/>
      <c r="M75" s="48"/>
      <c r="N75" s="48"/>
      <c r="O75" s="48"/>
      <c r="P75" s="48"/>
      <c r="Q75" s="48"/>
      <c r="R75" s="48"/>
    </row>
    <row r="76" spans="1:18">
      <c r="A76" s="59">
        <v>45589</v>
      </c>
      <c r="B76" s="55" t="s">
        <v>297</v>
      </c>
      <c r="C76" s="48"/>
      <c r="D76" s="48"/>
      <c r="E76" s="48"/>
      <c r="F76" s="48"/>
      <c r="G76" s="48"/>
      <c r="H76" s="48"/>
      <c r="I76" s="48"/>
      <c r="J76" s="48"/>
      <c r="K76" s="48"/>
      <c r="L76" s="48"/>
      <c r="M76" s="48"/>
      <c r="N76" s="48"/>
      <c r="O76" s="48"/>
      <c r="P76" s="48"/>
      <c r="Q76" s="48"/>
      <c r="R76" s="48"/>
    </row>
    <row r="77" spans="1:18">
      <c r="A77" s="59">
        <v>45588</v>
      </c>
      <c r="B77" s="55" t="s">
        <v>298</v>
      </c>
      <c r="C77" s="48"/>
      <c r="D77" s="48"/>
      <c r="E77" s="48"/>
      <c r="F77" s="48"/>
      <c r="G77" s="48"/>
      <c r="H77" s="48"/>
      <c r="I77" s="48"/>
      <c r="J77" s="48"/>
      <c r="K77" s="48"/>
      <c r="L77" s="48"/>
      <c r="M77" s="48"/>
      <c r="N77" s="48"/>
      <c r="O77" s="48"/>
      <c r="P77" s="48"/>
      <c r="Q77" s="48"/>
      <c r="R77" s="48"/>
    </row>
    <row r="78" spans="1:18">
      <c r="A78" s="48"/>
      <c r="B78" s="48"/>
      <c r="C78" s="48"/>
      <c r="D78" s="48"/>
      <c r="E78" s="48"/>
      <c r="F78" s="48"/>
      <c r="G78" s="48"/>
      <c r="H78" s="48"/>
      <c r="I78" s="48"/>
      <c r="J78" s="48"/>
      <c r="K78" s="48"/>
      <c r="L78" s="48"/>
      <c r="M78" s="48"/>
      <c r="N78" s="48"/>
      <c r="O78" s="48"/>
      <c r="P78" s="48"/>
      <c r="Q78" s="48"/>
      <c r="R78" s="48"/>
    </row>
    <row r="79" spans="1:18">
      <c r="A79" s="51" t="s">
        <v>299</v>
      </c>
      <c r="B79" s="51"/>
      <c r="C79" s="48"/>
      <c r="D79" s="48"/>
      <c r="E79" s="48"/>
      <c r="F79" s="48"/>
      <c r="G79" s="48"/>
      <c r="H79" s="48"/>
      <c r="I79" s="48"/>
      <c r="J79" s="48"/>
      <c r="K79" s="48"/>
      <c r="L79" s="48"/>
      <c r="M79" s="48"/>
      <c r="N79" s="48"/>
      <c r="O79" s="48"/>
      <c r="P79" s="48"/>
      <c r="Q79" s="48"/>
      <c r="R79" s="48"/>
    </row>
    <row r="80" spans="1:18">
      <c r="A80" s="56" t="s">
        <v>296</v>
      </c>
      <c r="B80" s="57" t="s">
        <v>300</v>
      </c>
      <c r="C80" s="57" t="s">
        <v>301</v>
      </c>
      <c r="D80" s="57" t="s">
        <v>302</v>
      </c>
      <c r="E80" s="57" t="s">
        <v>303</v>
      </c>
      <c r="F80" s="57" t="s">
        <v>304</v>
      </c>
      <c r="G80" s="57" t="s">
        <v>305</v>
      </c>
      <c r="H80" s="48"/>
      <c r="I80" s="48"/>
      <c r="J80" s="48"/>
      <c r="K80" s="48"/>
      <c r="L80" s="48"/>
      <c r="M80" s="48"/>
      <c r="N80" s="48"/>
      <c r="O80" s="48"/>
      <c r="P80" s="48"/>
      <c r="Q80" s="48"/>
      <c r="R80" s="48"/>
    </row>
    <row r="81" spans="1:18">
      <c r="A81" s="59">
        <v>45596</v>
      </c>
      <c r="B81" s="55" t="s">
        <v>306</v>
      </c>
      <c r="C81" s="55">
        <v>1</v>
      </c>
      <c r="D81" s="60">
        <v>70164113400</v>
      </c>
      <c r="E81" s="55" t="s">
        <v>307</v>
      </c>
      <c r="F81" s="55">
        <v>99.99</v>
      </c>
      <c r="G81" s="55">
        <v>4.13</v>
      </c>
      <c r="H81" s="48"/>
      <c r="I81" s="48"/>
      <c r="J81" s="48"/>
      <c r="K81" s="48"/>
      <c r="L81" s="48"/>
      <c r="M81" s="48"/>
      <c r="N81" s="48"/>
      <c r="O81" s="48"/>
      <c r="P81" s="48"/>
      <c r="Q81" s="48"/>
      <c r="R81" s="48"/>
    </row>
    <row r="82" spans="1:18">
      <c r="A82" s="48"/>
      <c r="B82" s="48"/>
      <c r="C82" s="48"/>
      <c r="D82" s="48"/>
      <c r="E82" s="48"/>
      <c r="F82" s="48"/>
      <c r="G82" s="48"/>
      <c r="H82" s="48"/>
      <c r="I82" s="48"/>
      <c r="J82" s="48"/>
      <c r="K82" s="48"/>
      <c r="L82" s="48"/>
      <c r="M82" s="48"/>
      <c r="N82" s="48"/>
      <c r="O82" s="48"/>
      <c r="P82" s="48"/>
      <c r="Q82" s="48"/>
      <c r="R82" s="48"/>
    </row>
    <row r="83" spans="1:18">
      <c r="A83" s="51" t="s">
        <v>308</v>
      </c>
      <c r="B83" s="51"/>
      <c r="C83" s="48"/>
      <c r="D83" s="48"/>
      <c r="E83" s="48"/>
      <c r="F83" s="48"/>
      <c r="G83" s="48"/>
      <c r="H83" s="48"/>
      <c r="I83" s="48"/>
      <c r="J83" s="48"/>
      <c r="K83" s="48"/>
      <c r="L83" s="48"/>
      <c r="M83" s="48"/>
      <c r="N83" s="48"/>
      <c r="O83" s="48"/>
      <c r="P83" s="48"/>
      <c r="Q83" s="48"/>
      <c r="R83" s="48"/>
    </row>
    <row r="84" spans="1:18">
      <c r="A84" s="56" t="s">
        <v>309</v>
      </c>
      <c r="B84" s="57" t="s">
        <v>296</v>
      </c>
      <c r="C84" s="57" t="s">
        <v>214</v>
      </c>
      <c r="D84" s="48"/>
      <c r="E84" s="48"/>
      <c r="F84" s="48"/>
      <c r="G84" s="48"/>
      <c r="H84" s="48"/>
      <c r="I84" s="48"/>
      <c r="J84" s="48"/>
      <c r="K84" s="48"/>
      <c r="L84" s="48"/>
      <c r="M84" s="48"/>
      <c r="N84" s="48"/>
      <c r="O84" s="48"/>
      <c r="P84" s="48"/>
      <c r="Q84" s="48"/>
      <c r="R84" s="48"/>
    </row>
    <row r="85" spans="1:18">
      <c r="A85" s="54" t="s">
        <v>223</v>
      </c>
      <c r="B85" s="55" t="s">
        <v>310</v>
      </c>
      <c r="C85" s="55" t="s">
        <v>311</v>
      </c>
      <c r="D85" s="48"/>
      <c r="E85" s="48"/>
      <c r="F85" s="48"/>
      <c r="G85" s="48"/>
      <c r="H85" s="48"/>
      <c r="I85" s="48"/>
      <c r="J85" s="48"/>
      <c r="K85" s="48"/>
      <c r="L85" s="48"/>
      <c r="M85" s="48"/>
      <c r="N85" s="48"/>
      <c r="O85" s="48"/>
      <c r="P85" s="48"/>
      <c r="Q85" s="48"/>
      <c r="R85" s="48"/>
    </row>
    <row r="86" spans="1:18">
      <c r="A86" s="54" t="s">
        <v>228</v>
      </c>
      <c r="B86" s="55" t="s">
        <v>312</v>
      </c>
      <c r="C86" s="55" t="s">
        <v>313</v>
      </c>
      <c r="D86" s="48"/>
      <c r="E86" s="48"/>
      <c r="F86" s="48"/>
      <c r="G86" s="48"/>
      <c r="H86" s="48"/>
      <c r="I86" s="48"/>
      <c r="J86" s="48"/>
      <c r="K86" s="48"/>
      <c r="L86" s="48"/>
      <c r="M86" s="48"/>
      <c r="N86" s="48"/>
      <c r="O86" s="48"/>
      <c r="P86" s="48"/>
      <c r="Q86" s="48"/>
      <c r="R86" s="48"/>
    </row>
    <row r="87" spans="1:18">
      <c r="A87" s="48"/>
      <c r="B87" s="48"/>
      <c r="C87" s="48"/>
      <c r="D87" s="48"/>
      <c r="E87" s="48"/>
      <c r="F87" s="48"/>
      <c r="G87" s="48"/>
      <c r="H87" s="48"/>
      <c r="I87" s="48"/>
      <c r="J87" s="48"/>
      <c r="K87" s="48"/>
      <c r="L87" s="48"/>
      <c r="M87" s="48"/>
      <c r="N87" s="48"/>
      <c r="O87" s="48"/>
      <c r="P87" s="48"/>
      <c r="Q87" s="48"/>
      <c r="R87" s="48"/>
    </row>
    <row r="88" spans="1:18">
      <c r="A88" s="51" t="s">
        <v>314</v>
      </c>
      <c r="B88" s="48"/>
      <c r="C88" s="48"/>
      <c r="D88" s="48"/>
      <c r="E88" s="48"/>
      <c r="F88" s="48"/>
      <c r="G88" s="48"/>
      <c r="H88" s="48"/>
      <c r="I88" s="48"/>
      <c r="J88" s="48"/>
      <c r="K88" s="48"/>
      <c r="L88" s="48"/>
      <c r="M88" s="48"/>
      <c r="N88" s="48"/>
      <c r="O88" s="48"/>
      <c r="P88" s="48"/>
      <c r="Q88" s="48"/>
      <c r="R88" s="48"/>
    </row>
    <row r="89" spans="1:18">
      <c r="A89" s="56" t="s">
        <v>132</v>
      </c>
      <c r="B89" s="57" t="s">
        <v>315</v>
      </c>
      <c r="C89" s="57" t="s">
        <v>316</v>
      </c>
      <c r="D89" s="57" t="s">
        <v>317</v>
      </c>
      <c r="E89" s="57" t="s">
        <v>318</v>
      </c>
      <c r="F89" s="48"/>
      <c r="G89" s="48"/>
      <c r="H89" s="48"/>
      <c r="I89" s="48"/>
      <c r="J89" s="48"/>
      <c r="K89" s="48"/>
      <c r="L89" s="48"/>
      <c r="M89" s="48"/>
      <c r="N89" s="48"/>
      <c r="O89" s="48"/>
      <c r="P89" s="48"/>
      <c r="Q89" s="48"/>
      <c r="R89" s="48"/>
    </row>
    <row r="90" spans="1:18">
      <c r="A90" s="59">
        <v>45593</v>
      </c>
      <c r="B90" s="55">
        <v>99.990495999999993</v>
      </c>
      <c r="C90" s="55">
        <v>4.13</v>
      </c>
      <c r="D90" s="55">
        <v>4.07</v>
      </c>
      <c r="E90" s="55">
        <v>4</v>
      </c>
      <c r="F90" s="48"/>
      <c r="G90" s="48"/>
      <c r="H90" s="48"/>
      <c r="I90" s="48"/>
      <c r="J90" s="48"/>
      <c r="K90" s="48"/>
      <c r="L90" s="48"/>
      <c r="M90" s="48"/>
      <c r="N90" s="48"/>
      <c r="O90" s="48"/>
      <c r="P90" s="48"/>
      <c r="Q90" s="48"/>
      <c r="R90" s="48"/>
    </row>
  </sheetData>
  <mergeCells count="88">
    <mergeCell ref="A6:B6"/>
    <mergeCell ref="A8:B8"/>
    <mergeCell ref="D8:F8"/>
    <mergeCell ref="H8:L8"/>
    <mergeCell ref="E9:F9"/>
    <mergeCell ref="I9:L9"/>
    <mergeCell ref="E10:F10"/>
    <mergeCell ref="I10:L10"/>
    <mergeCell ref="E11:F11"/>
    <mergeCell ref="I11:L11"/>
    <mergeCell ref="E12:F12"/>
    <mergeCell ref="I12:L12"/>
    <mergeCell ref="E13:F13"/>
    <mergeCell ref="I13:L13"/>
    <mergeCell ref="E14:F14"/>
    <mergeCell ref="I14:L14"/>
    <mergeCell ref="E15:F15"/>
    <mergeCell ref="I15:L15"/>
    <mergeCell ref="E16:F16"/>
    <mergeCell ref="I16:L16"/>
    <mergeCell ref="E17:F17"/>
    <mergeCell ref="I17:L17"/>
    <mergeCell ref="E18:F18"/>
    <mergeCell ref="I18:L18"/>
    <mergeCell ref="E19:F19"/>
    <mergeCell ref="I19:L19"/>
    <mergeCell ref="E20:F20"/>
    <mergeCell ref="I20:L20"/>
    <mergeCell ref="E21:F21"/>
    <mergeCell ref="J21:L21"/>
    <mergeCell ref="I29:L29"/>
    <mergeCell ref="J22:L22"/>
    <mergeCell ref="A23:B23"/>
    <mergeCell ref="D23:F23"/>
    <mergeCell ref="J23:L23"/>
    <mergeCell ref="E24:F24"/>
    <mergeCell ref="J24:L24"/>
    <mergeCell ref="E25:F25"/>
    <mergeCell ref="D26:F26"/>
    <mergeCell ref="H26:L26"/>
    <mergeCell ref="I27:L27"/>
    <mergeCell ref="I28:L28"/>
    <mergeCell ref="E43:F43"/>
    <mergeCell ref="E44:F44"/>
    <mergeCell ref="E45:F45"/>
    <mergeCell ref="A37:B37"/>
    <mergeCell ref="H30:L30"/>
    <mergeCell ref="E31:F31"/>
    <mergeCell ref="K31:L31"/>
    <mergeCell ref="E32:F32"/>
    <mergeCell ref="K32:L32"/>
    <mergeCell ref="E33:F33"/>
    <mergeCell ref="I33:L33"/>
    <mergeCell ref="E34:F34"/>
    <mergeCell ref="I34:L34"/>
    <mergeCell ref="E35:F35"/>
    <mergeCell ref="E36:F36"/>
    <mergeCell ref="H36:L36"/>
    <mergeCell ref="E39:F39"/>
    <mergeCell ref="E40:F40"/>
    <mergeCell ref="H40:L40"/>
    <mergeCell ref="E41:F41"/>
    <mergeCell ref="E42:F42"/>
    <mergeCell ref="A47:B47"/>
    <mergeCell ref="D47:F47"/>
    <mergeCell ref="E48:F48"/>
    <mergeCell ref="E61:F61"/>
    <mergeCell ref="E50:F50"/>
    <mergeCell ref="A51:B51"/>
    <mergeCell ref="E51:F51"/>
    <mergeCell ref="E52:F52"/>
    <mergeCell ref="E53:F53"/>
    <mergeCell ref="E54:F54"/>
    <mergeCell ref="D56:F56"/>
    <mergeCell ref="E57:F57"/>
    <mergeCell ref="E58:F58"/>
    <mergeCell ref="E59:F59"/>
    <mergeCell ref="E60:F60"/>
    <mergeCell ref="E49:F49"/>
    <mergeCell ref="E68:F68"/>
    <mergeCell ref="E69:F69"/>
    <mergeCell ref="E70:F70"/>
    <mergeCell ref="E62:F62"/>
    <mergeCell ref="E63:F63"/>
    <mergeCell ref="E64:F64"/>
    <mergeCell ref="E65:F65"/>
    <mergeCell ref="E66:F66"/>
    <mergeCell ref="E67:F6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782ED-969B-453C-97F5-5BCACDC3CBD9}">
  <sheetPr>
    <tabColor rgb="FFFFFF00"/>
  </sheetPr>
  <dimension ref="A1:R87"/>
  <sheetViews>
    <sheetView workbookViewId="0">
      <selection activeCell="E37" sqref="E37:F37"/>
    </sheetView>
  </sheetViews>
  <sheetFormatPr baseColWidth="10" defaultRowHeight="15"/>
  <cols>
    <col min="1" max="1" width="67.6640625" bestFit="1" customWidth="1"/>
    <col min="2" max="2" width="45.1640625" bestFit="1" customWidth="1"/>
    <col min="3" max="3" width="17.33203125" bestFit="1" customWidth="1"/>
    <col min="4" max="4" width="47.33203125" bestFit="1" customWidth="1"/>
    <col min="5" max="5" width="15.1640625" bestFit="1" customWidth="1"/>
    <col min="6" max="6" width="29.6640625" bestFit="1" customWidth="1"/>
    <col min="7" max="7" width="7.1640625" bestFit="1" customWidth="1"/>
    <col min="8" max="8" width="37" bestFit="1" customWidth="1"/>
    <col min="9" max="9" width="8.1640625" bestFit="1" customWidth="1"/>
    <col min="10" max="10" width="15.1640625" bestFit="1" customWidth="1"/>
    <col min="11" max="11" width="7.1640625" bestFit="1" customWidth="1"/>
  </cols>
  <sheetData>
    <row r="1" spans="1:18">
      <c r="A1" s="45" t="s">
        <v>319</v>
      </c>
      <c r="B1" s="46"/>
      <c r="C1" s="46"/>
      <c r="D1" s="47"/>
      <c r="E1" s="46"/>
      <c r="F1" s="46"/>
      <c r="G1" s="46"/>
      <c r="H1" s="46"/>
      <c r="I1" s="46"/>
      <c r="J1" s="46"/>
      <c r="K1" s="46"/>
      <c r="L1" s="46"/>
      <c r="M1" s="46"/>
      <c r="N1" s="46"/>
      <c r="O1" s="46"/>
      <c r="P1" s="46"/>
      <c r="Q1" s="46"/>
      <c r="R1" s="46"/>
    </row>
    <row r="2" spans="1:18">
      <c r="A2" s="48"/>
      <c r="B2" s="48"/>
      <c r="C2" s="48"/>
      <c r="D2" s="48"/>
      <c r="E2" s="48"/>
      <c r="F2" s="48"/>
      <c r="G2" s="48"/>
      <c r="H2" s="48"/>
      <c r="I2" s="48"/>
      <c r="J2" s="48"/>
      <c r="K2" s="48"/>
      <c r="L2" s="48"/>
      <c r="M2" s="48"/>
      <c r="N2" s="48"/>
      <c r="O2" s="48"/>
      <c r="P2" s="48"/>
      <c r="Q2" s="48"/>
      <c r="R2" s="48"/>
    </row>
    <row r="3" spans="1:18" ht="24">
      <c r="A3" s="49" t="s">
        <v>320</v>
      </c>
      <c r="B3" s="49"/>
      <c r="C3" s="49"/>
      <c r="D3" s="48" t="s">
        <v>72</v>
      </c>
      <c r="F3" s="48"/>
      <c r="G3" s="48"/>
      <c r="H3" s="48"/>
      <c r="I3" s="48"/>
      <c r="J3" s="48"/>
      <c r="K3" s="48"/>
      <c r="L3" s="48"/>
      <c r="M3" s="48"/>
      <c r="N3" s="48"/>
      <c r="O3" s="48"/>
      <c r="P3" s="48"/>
      <c r="Q3" s="48"/>
      <c r="R3" s="48"/>
    </row>
    <row r="4" spans="1:18" ht="18">
      <c r="A4" s="50" t="s">
        <v>321</v>
      </c>
      <c r="B4" s="50"/>
      <c r="C4" s="48"/>
      <c r="D4" s="48" t="s">
        <v>322</v>
      </c>
      <c r="E4" s="48"/>
      <c r="F4" s="48"/>
      <c r="G4" s="48"/>
      <c r="H4" s="48"/>
      <c r="I4" s="48"/>
      <c r="J4" s="48"/>
      <c r="K4" s="48"/>
      <c r="L4" s="48"/>
      <c r="M4" s="48"/>
      <c r="N4" s="48"/>
      <c r="O4" s="48"/>
      <c r="P4" s="48"/>
      <c r="Q4" s="48"/>
      <c r="R4" s="48"/>
    </row>
    <row r="5" spans="1:18">
      <c r="A5" s="48"/>
      <c r="B5" s="48"/>
      <c r="C5" s="48"/>
      <c r="D5" s="48"/>
      <c r="E5" s="48"/>
      <c r="F5" s="48"/>
      <c r="G5" s="48"/>
      <c r="H5" s="48"/>
      <c r="I5" s="48"/>
      <c r="J5" s="48"/>
    </row>
    <row r="6" spans="1:18">
      <c r="A6" s="131"/>
      <c r="B6" s="131"/>
      <c r="C6" s="48"/>
      <c r="D6" s="48"/>
      <c r="E6" s="48"/>
      <c r="F6" s="48"/>
      <c r="G6" s="48"/>
      <c r="H6" s="48"/>
      <c r="I6" s="48"/>
      <c r="J6" s="48"/>
      <c r="K6" s="48"/>
      <c r="L6" s="48"/>
      <c r="M6" s="48"/>
      <c r="N6" s="48"/>
      <c r="O6" s="48"/>
      <c r="P6" s="48"/>
      <c r="Q6" s="48"/>
      <c r="R6" s="48"/>
    </row>
    <row r="7" spans="1:18">
      <c r="A7" s="51" t="s">
        <v>76</v>
      </c>
      <c r="B7" s="48"/>
      <c r="C7" s="48"/>
      <c r="D7" s="48"/>
      <c r="E7" s="48"/>
      <c r="F7" s="48"/>
      <c r="G7" s="48"/>
      <c r="H7" s="48"/>
      <c r="I7" s="48"/>
      <c r="J7" s="48"/>
      <c r="K7" s="48"/>
      <c r="L7" s="48"/>
      <c r="M7" s="48"/>
      <c r="N7" s="48"/>
      <c r="O7" s="48"/>
      <c r="P7" s="48"/>
      <c r="Q7" s="48"/>
      <c r="R7" s="48"/>
    </row>
    <row r="8" spans="1:18">
      <c r="A8" s="125" t="s">
        <v>77</v>
      </c>
      <c r="B8" s="125"/>
      <c r="C8" s="48"/>
      <c r="D8" s="125" t="s">
        <v>78</v>
      </c>
      <c r="E8" s="125"/>
      <c r="F8" s="125"/>
      <c r="G8" s="48"/>
      <c r="H8" s="125" t="s">
        <v>79</v>
      </c>
      <c r="I8" s="125"/>
      <c r="J8" s="125"/>
      <c r="K8" s="125"/>
      <c r="L8" s="48"/>
      <c r="M8" s="48"/>
      <c r="N8" s="48"/>
      <c r="O8" s="48"/>
      <c r="P8" s="48"/>
      <c r="Q8" s="48"/>
      <c r="R8" s="48"/>
    </row>
    <row r="9" spans="1:18">
      <c r="A9" s="52" t="s">
        <v>80</v>
      </c>
      <c r="B9" s="53" t="s">
        <v>323</v>
      </c>
      <c r="C9" s="48"/>
      <c r="D9" s="52" t="s">
        <v>82</v>
      </c>
      <c r="E9" s="122" t="s">
        <v>324</v>
      </c>
      <c r="F9" s="123"/>
      <c r="G9" s="48"/>
      <c r="H9" s="52" t="s">
        <v>84</v>
      </c>
      <c r="I9" s="122" t="s">
        <v>85</v>
      </c>
      <c r="J9" s="122"/>
      <c r="K9" s="123"/>
      <c r="L9" s="48"/>
      <c r="M9" s="48"/>
      <c r="N9" s="48"/>
      <c r="O9" s="48"/>
      <c r="P9" s="48"/>
      <c r="Q9" s="48"/>
      <c r="R9" s="48"/>
    </row>
    <row r="10" spans="1:18">
      <c r="A10" s="54" t="s">
        <v>86</v>
      </c>
      <c r="B10" s="55" t="s">
        <v>87</v>
      </c>
      <c r="C10" s="48"/>
      <c r="D10" s="54" t="s">
        <v>88</v>
      </c>
      <c r="E10" s="124" t="s">
        <v>89</v>
      </c>
      <c r="F10" s="123"/>
      <c r="G10" s="48"/>
      <c r="H10" s="54" t="s">
        <v>90</v>
      </c>
      <c r="I10" s="122" t="s">
        <v>91</v>
      </c>
      <c r="J10" s="122"/>
      <c r="K10" s="123"/>
      <c r="L10" s="48"/>
      <c r="M10" s="48"/>
      <c r="N10" s="48"/>
      <c r="O10" s="48"/>
      <c r="P10" s="48"/>
      <c r="Q10" s="48"/>
      <c r="R10" s="48"/>
    </row>
    <row r="11" spans="1:18">
      <c r="A11" s="54" t="s">
        <v>92</v>
      </c>
      <c r="B11" s="55" t="s">
        <v>325</v>
      </c>
      <c r="C11" s="48"/>
      <c r="D11" s="54" t="s">
        <v>94</v>
      </c>
      <c r="E11" s="130">
        <v>45505</v>
      </c>
      <c r="F11" s="123"/>
      <c r="G11" s="48"/>
      <c r="H11" s="54" t="s">
        <v>95</v>
      </c>
      <c r="I11" s="122" t="s">
        <v>91</v>
      </c>
      <c r="J11" s="122"/>
      <c r="K11" s="123"/>
      <c r="L11" s="48"/>
      <c r="M11" s="48"/>
      <c r="N11" s="48"/>
      <c r="O11" s="48"/>
      <c r="P11" s="48"/>
      <c r="Q11" s="48"/>
      <c r="R11" s="48"/>
    </row>
    <row r="12" spans="1:18">
      <c r="A12" s="54" t="s">
        <v>96</v>
      </c>
      <c r="B12" s="58" t="s">
        <v>89</v>
      </c>
      <c r="C12" s="48"/>
      <c r="D12" s="54" t="s">
        <v>98</v>
      </c>
      <c r="E12" s="122" t="s">
        <v>99</v>
      </c>
      <c r="F12" s="123"/>
      <c r="G12" s="48"/>
      <c r="H12" s="54" t="s">
        <v>100</v>
      </c>
      <c r="I12" s="122" t="s">
        <v>101</v>
      </c>
      <c r="J12" s="122"/>
      <c r="K12" s="123"/>
      <c r="L12" s="48"/>
      <c r="M12" s="48"/>
      <c r="N12" s="48"/>
      <c r="O12" s="48"/>
      <c r="P12" s="48"/>
      <c r="Q12" s="48"/>
      <c r="R12" s="48"/>
    </row>
    <row r="13" spans="1:18">
      <c r="A13" s="54" t="s">
        <v>102</v>
      </c>
      <c r="B13" s="55" t="s">
        <v>326</v>
      </c>
      <c r="C13" s="48"/>
      <c r="D13" s="54" t="s">
        <v>104</v>
      </c>
      <c r="E13" s="122" t="s">
        <v>99</v>
      </c>
      <c r="F13" s="123"/>
      <c r="G13" s="48"/>
      <c r="H13" s="54" t="s">
        <v>105</v>
      </c>
      <c r="I13" s="122" t="s">
        <v>106</v>
      </c>
      <c r="J13" s="122"/>
      <c r="K13" s="123"/>
      <c r="L13" s="48"/>
      <c r="M13" s="48"/>
      <c r="N13" s="48"/>
      <c r="O13" s="48"/>
      <c r="P13" s="48"/>
      <c r="Q13" s="48"/>
      <c r="R13" s="48"/>
    </row>
    <row r="14" spans="1:18">
      <c r="A14" s="54" t="s">
        <v>107</v>
      </c>
      <c r="B14" s="58" t="s">
        <v>327</v>
      </c>
      <c r="C14" s="48"/>
      <c r="D14" s="54" t="s">
        <v>109</v>
      </c>
      <c r="E14" s="122" t="s">
        <v>110</v>
      </c>
      <c r="F14" s="123"/>
      <c r="G14" s="48"/>
      <c r="H14" s="54" t="s">
        <v>111</v>
      </c>
      <c r="I14" s="122" t="s">
        <v>106</v>
      </c>
      <c r="J14" s="122"/>
      <c r="K14" s="123"/>
      <c r="L14" s="48"/>
      <c r="M14" s="48"/>
      <c r="N14" s="48"/>
      <c r="O14" s="48"/>
      <c r="P14" s="48"/>
      <c r="Q14" s="48"/>
      <c r="R14" s="48"/>
    </row>
    <row r="15" spans="1:18">
      <c r="A15" s="54" t="s">
        <v>112</v>
      </c>
      <c r="B15" s="55" t="s">
        <v>328</v>
      </c>
      <c r="C15" s="48"/>
      <c r="D15" s="54" t="s">
        <v>114</v>
      </c>
      <c r="E15" s="124" t="s">
        <v>89</v>
      </c>
      <c r="F15" s="123"/>
      <c r="G15" s="48"/>
      <c r="H15" s="54" t="s">
        <v>115</v>
      </c>
      <c r="I15" s="122" t="s">
        <v>106</v>
      </c>
      <c r="J15" s="122"/>
      <c r="K15" s="123"/>
      <c r="L15" s="48"/>
      <c r="M15" s="48"/>
      <c r="N15" s="48"/>
      <c r="O15" s="48"/>
      <c r="P15" s="48"/>
      <c r="Q15" s="48"/>
      <c r="R15" s="48"/>
    </row>
    <row r="16" spans="1:18">
      <c r="A16" s="54" t="s">
        <v>116</v>
      </c>
      <c r="B16" s="55" t="s">
        <v>117</v>
      </c>
      <c r="C16" s="48"/>
      <c r="D16" s="54" t="s">
        <v>118</v>
      </c>
      <c r="E16" s="122" t="s">
        <v>329</v>
      </c>
      <c r="F16" s="123"/>
      <c r="G16" s="48"/>
      <c r="H16" s="54" t="s">
        <v>119</v>
      </c>
      <c r="I16" s="122" t="s">
        <v>120</v>
      </c>
      <c r="J16" s="122"/>
      <c r="K16" s="123"/>
      <c r="L16" s="48"/>
      <c r="M16" s="48"/>
      <c r="N16" s="48"/>
      <c r="O16" s="48"/>
      <c r="P16" s="48"/>
      <c r="Q16" s="48"/>
      <c r="R16" s="48"/>
    </row>
    <row r="17" spans="1:18">
      <c r="A17" s="54" t="s">
        <v>121</v>
      </c>
      <c r="B17" s="55" t="s">
        <v>122</v>
      </c>
      <c r="C17" s="48"/>
      <c r="D17" s="54" t="s">
        <v>123</v>
      </c>
      <c r="E17" s="122" t="s">
        <v>330</v>
      </c>
      <c r="F17" s="123"/>
      <c r="G17" s="48"/>
      <c r="H17" s="54" t="s">
        <v>124</v>
      </c>
      <c r="I17" s="122" t="s">
        <v>125</v>
      </c>
      <c r="J17" s="122"/>
      <c r="K17" s="123"/>
      <c r="L17" s="48"/>
      <c r="M17" s="48"/>
      <c r="N17" s="48"/>
      <c r="O17" s="48"/>
      <c r="P17" s="48"/>
      <c r="Q17" s="48"/>
      <c r="R17" s="48"/>
    </row>
    <row r="18" spans="1:18">
      <c r="A18" s="54" t="s">
        <v>126</v>
      </c>
      <c r="B18" s="55" t="s">
        <v>122</v>
      </c>
      <c r="C18" s="48"/>
      <c r="D18" s="54" t="s">
        <v>127</v>
      </c>
      <c r="E18" s="122" t="s">
        <v>331</v>
      </c>
      <c r="F18" s="123"/>
      <c r="G18" s="48"/>
      <c r="H18" s="54" t="s">
        <v>129</v>
      </c>
      <c r="I18" s="122" t="s">
        <v>130</v>
      </c>
      <c r="J18" s="122"/>
      <c r="K18" s="123"/>
      <c r="L18" s="48"/>
      <c r="M18" s="48"/>
      <c r="N18" s="48"/>
      <c r="O18" s="48"/>
      <c r="P18" s="48"/>
      <c r="Q18" s="48"/>
      <c r="R18" s="48"/>
    </row>
    <row r="19" spans="1:18">
      <c r="A19" s="54" t="s">
        <v>131</v>
      </c>
      <c r="B19" s="55" t="s">
        <v>130</v>
      </c>
      <c r="C19" s="48"/>
      <c r="D19" s="54" t="s">
        <v>132</v>
      </c>
      <c r="E19" s="130">
        <v>45509</v>
      </c>
      <c r="F19" s="123"/>
      <c r="G19" s="48"/>
      <c r="H19" s="54" t="s">
        <v>133</v>
      </c>
      <c r="I19" s="122" t="s">
        <v>130</v>
      </c>
      <c r="J19" s="122"/>
      <c r="K19" s="123"/>
      <c r="L19" s="48"/>
      <c r="M19" s="48"/>
      <c r="N19" s="48"/>
      <c r="O19" s="48"/>
      <c r="P19" s="48"/>
      <c r="Q19" s="48"/>
      <c r="R19" s="48"/>
    </row>
    <row r="20" spans="1:18">
      <c r="A20" s="54" t="s">
        <v>134</v>
      </c>
      <c r="B20" s="55" t="s">
        <v>122</v>
      </c>
      <c r="C20" s="48"/>
      <c r="D20" s="54" t="s">
        <v>135</v>
      </c>
      <c r="E20" s="122">
        <v>154.6</v>
      </c>
      <c r="F20" s="123"/>
      <c r="G20" s="48"/>
      <c r="H20" s="54" t="s">
        <v>136</v>
      </c>
      <c r="I20" s="122" t="s">
        <v>137</v>
      </c>
      <c r="J20" s="122"/>
      <c r="K20" s="123"/>
      <c r="L20" s="48"/>
      <c r="M20" s="48"/>
      <c r="N20" s="48"/>
      <c r="O20" s="48"/>
      <c r="P20" s="48"/>
      <c r="Q20" s="48"/>
      <c r="R20" s="48"/>
    </row>
    <row r="21" spans="1:18">
      <c r="A21" s="54" t="s">
        <v>138</v>
      </c>
      <c r="B21" s="55" t="s">
        <v>122</v>
      </c>
      <c r="C21" s="48"/>
      <c r="D21" s="54" t="s">
        <v>139</v>
      </c>
      <c r="E21" s="124" t="s">
        <v>89</v>
      </c>
      <c r="F21" s="123"/>
      <c r="G21" s="48"/>
      <c r="H21" s="48"/>
      <c r="I21" s="48"/>
      <c r="J21" s="48"/>
      <c r="K21" s="48"/>
      <c r="L21" s="48"/>
      <c r="M21" s="48"/>
      <c r="N21" s="48"/>
      <c r="O21" s="48"/>
      <c r="P21" s="48"/>
      <c r="Q21" s="48"/>
      <c r="R21" s="48"/>
    </row>
    <row r="22" spans="1:18">
      <c r="A22" s="48"/>
      <c r="B22" s="48"/>
      <c r="C22" s="48"/>
      <c r="D22" s="48"/>
      <c r="E22" s="48"/>
      <c r="F22" s="48"/>
      <c r="G22" s="48"/>
      <c r="H22" s="125" t="s">
        <v>160</v>
      </c>
      <c r="I22" s="125"/>
      <c r="J22" s="125"/>
      <c r="K22" s="125"/>
      <c r="L22" s="48"/>
      <c r="M22" s="48"/>
      <c r="N22" s="48"/>
      <c r="O22" s="48"/>
      <c r="P22" s="48"/>
      <c r="Q22" s="48"/>
      <c r="R22" s="48"/>
    </row>
    <row r="23" spans="1:18">
      <c r="A23" s="125" t="s">
        <v>144</v>
      </c>
      <c r="B23" s="125"/>
      <c r="C23" s="48"/>
      <c r="D23" s="125" t="s">
        <v>145</v>
      </c>
      <c r="E23" s="125"/>
      <c r="F23" s="125"/>
      <c r="G23" s="48"/>
      <c r="H23" s="56" t="s">
        <v>165</v>
      </c>
      <c r="I23" s="128" t="s">
        <v>166</v>
      </c>
      <c r="J23" s="128"/>
      <c r="K23" s="129"/>
      <c r="L23" s="48"/>
      <c r="M23" s="48"/>
      <c r="N23" s="48"/>
      <c r="O23" s="48"/>
      <c r="P23" s="48"/>
      <c r="Q23" s="48"/>
      <c r="R23" s="48"/>
    </row>
    <row r="24" spans="1:18">
      <c r="A24" s="52" t="s">
        <v>148</v>
      </c>
      <c r="B24" s="53" t="s">
        <v>332</v>
      </c>
      <c r="C24" s="48"/>
      <c r="D24" s="52" t="s">
        <v>150</v>
      </c>
      <c r="E24" s="122" t="s">
        <v>151</v>
      </c>
      <c r="F24" s="123"/>
      <c r="G24" s="48"/>
      <c r="H24" s="54" t="s">
        <v>171</v>
      </c>
      <c r="I24" s="122" t="s">
        <v>333</v>
      </c>
      <c r="J24" s="122"/>
      <c r="K24" s="123"/>
      <c r="L24" s="48"/>
      <c r="M24" s="48"/>
      <c r="N24" s="48"/>
      <c r="O24" s="48"/>
      <c r="P24" s="48"/>
      <c r="Q24" s="48"/>
      <c r="R24" s="48"/>
    </row>
    <row r="25" spans="1:18">
      <c r="A25" s="54" t="s">
        <v>154</v>
      </c>
      <c r="B25" s="55" t="s">
        <v>155</v>
      </c>
      <c r="C25" s="48"/>
      <c r="D25" s="54" t="s">
        <v>156</v>
      </c>
      <c r="E25" s="124" t="s">
        <v>89</v>
      </c>
      <c r="F25" s="123"/>
      <c r="G25" s="48"/>
      <c r="H25" s="54" t="s">
        <v>177</v>
      </c>
      <c r="I25" s="122" t="s">
        <v>334</v>
      </c>
      <c r="J25" s="122"/>
      <c r="K25" s="123"/>
      <c r="L25" s="48"/>
      <c r="M25" s="48"/>
      <c r="N25" s="48"/>
      <c r="O25" s="48"/>
      <c r="P25" s="48"/>
      <c r="Q25" s="48"/>
      <c r="R25" s="48"/>
    </row>
    <row r="26" spans="1:18">
      <c r="A26" s="54" t="s">
        <v>158</v>
      </c>
      <c r="B26" s="58" t="s">
        <v>89</v>
      </c>
      <c r="C26" s="48"/>
      <c r="D26" s="127" t="s">
        <v>159</v>
      </c>
      <c r="E26" s="122"/>
      <c r="F26" s="123"/>
      <c r="G26" s="48"/>
      <c r="H26" s="54" t="s">
        <v>335</v>
      </c>
      <c r="I26" s="122" t="s">
        <v>336</v>
      </c>
      <c r="J26" s="122"/>
      <c r="K26" s="123"/>
      <c r="L26" s="48"/>
      <c r="M26" s="48"/>
      <c r="N26" s="48"/>
      <c r="O26" s="48"/>
      <c r="P26" s="48"/>
      <c r="Q26" s="48"/>
      <c r="R26" s="48"/>
    </row>
    <row r="27" spans="1:18">
      <c r="A27" s="54" t="s">
        <v>161</v>
      </c>
      <c r="B27" s="55" t="s">
        <v>99</v>
      </c>
      <c r="C27" s="48"/>
      <c r="D27" s="54" t="s">
        <v>162</v>
      </c>
      <c r="E27" s="55" t="s">
        <v>163</v>
      </c>
      <c r="F27" s="55" t="s">
        <v>164</v>
      </c>
      <c r="G27" s="48"/>
      <c r="H27" s="127" t="s">
        <v>183</v>
      </c>
      <c r="I27" s="122"/>
      <c r="J27" s="122"/>
      <c r="K27" s="123"/>
      <c r="L27" s="48"/>
      <c r="M27" s="48"/>
      <c r="N27" s="48"/>
      <c r="O27" s="48"/>
      <c r="P27" s="48"/>
      <c r="Q27" s="48"/>
      <c r="R27" s="48"/>
    </row>
    <row r="28" spans="1:18">
      <c r="A28" s="54" t="s">
        <v>167</v>
      </c>
      <c r="B28" s="58" t="s">
        <v>89</v>
      </c>
      <c r="C28" s="48"/>
      <c r="D28" s="54" t="s">
        <v>337</v>
      </c>
      <c r="E28" s="55" t="s">
        <v>338</v>
      </c>
      <c r="F28" s="58" t="s">
        <v>170</v>
      </c>
      <c r="G28" s="48"/>
      <c r="H28" s="54" t="s">
        <v>163</v>
      </c>
      <c r="I28" s="55" t="s">
        <v>183</v>
      </c>
      <c r="J28" s="55" t="s">
        <v>188</v>
      </c>
      <c r="K28" s="55" t="s">
        <v>189</v>
      </c>
      <c r="L28" s="48"/>
      <c r="M28" s="48"/>
      <c r="N28" s="48"/>
      <c r="O28" s="48"/>
      <c r="P28" s="48"/>
      <c r="Q28" s="48"/>
      <c r="R28" s="48"/>
    </row>
    <row r="29" spans="1:18">
      <c r="A29" s="54" t="s">
        <v>173</v>
      </c>
      <c r="B29" s="55" t="s">
        <v>339</v>
      </c>
      <c r="C29" s="48"/>
      <c r="D29" s="54" t="s">
        <v>186</v>
      </c>
      <c r="E29" s="122" t="s">
        <v>187</v>
      </c>
      <c r="F29" s="123"/>
      <c r="G29" s="48"/>
      <c r="H29" s="54" t="s">
        <v>192</v>
      </c>
      <c r="I29" s="55" t="s">
        <v>340</v>
      </c>
      <c r="J29" s="55" t="s">
        <v>341</v>
      </c>
      <c r="K29" s="55" t="s">
        <v>195</v>
      </c>
      <c r="L29" s="48"/>
      <c r="M29" s="48"/>
      <c r="N29" s="48"/>
      <c r="O29" s="48"/>
      <c r="P29" s="48"/>
      <c r="Q29" s="48"/>
      <c r="R29" s="48"/>
    </row>
    <row r="30" spans="1:18">
      <c r="A30" s="54" t="s">
        <v>179</v>
      </c>
      <c r="B30" s="55" t="s">
        <v>342</v>
      </c>
      <c r="C30" s="48"/>
      <c r="D30" s="54" t="s">
        <v>191</v>
      </c>
      <c r="E30" s="124" t="s">
        <v>89</v>
      </c>
      <c r="F30" s="123"/>
      <c r="G30" s="48"/>
      <c r="H30" s="54" t="s">
        <v>199</v>
      </c>
      <c r="I30" s="122" t="s">
        <v>343</v>
      </c>
      <c r="J30" s="122"/>
      <c r="K30" s="123"/>
      <c r="L30" s="48"/>
      <c r="M30" s="48"/>
      <c r="N30" s="48"/>
      <c r="O30" s="48"/>
      <c r="P30" s="48"/>
      <c r="Q30" s="48"/>
      <c r="R30" s="48"/>
    </row>
    <row r="31" spans="1:18">
      <c r="A31" s="54" t="s">
        <v>184</v>
      </c>
      <c r="B31" s="55" t="s">
        <v>185</v>
      </c>
      <c r="C31" s="48"/>
      <c r="D31" s="54" t="s">
        <v>198</v>
      </c>
      <c r="E31" s="124" t="s">
        <v>89</v>
      </c>
      <c r="F31" s="123"/>
      <c r="G31" s="48"/>
      <c r="H31" s="54" t="s">
        <v>205</v>
      </c>
      <c r="I31" s="122">
        <v>232852314869</v>
      </c>
      <c r="J31" s="122"/>
      <c r="K31" s="123"/>
      <c r="L31" s="48"/>
      <c r="M31" s="48"/>
      <c r="N31" s="48"/>
      <c r="O31" s="48"/>
      <c r="P31" s="48"/>
      <c r="Q31" s="48"/>
      <c r="R31" s="48"/>
    </row>
    <row r="32" spans="1:18">
      <c r="A32" s="54" t="s">
        <v>190</v>
      </c>
      <c r="B32" s="58" t="s">
        <v>89</v>
      </c>
      <c r="C32" s="48"/>
      <c r="D32" s="54" t="s">
        <v>203</v>
      </c>
      <c r="E32" s="122" t="s">
        <v>204</v>
      </c>
      <c r="F32" s="123"/>
      <c r="G32" s="48"/>
      <c r="H32" s="48"/>
      <c r="I32" s="48"/>
      <c r="J32" s="48"/>
      <c r="K32" s="48"/>
      <c r="L32" s="48"/>
      <c r="M32" s="48"/>
      <c r="N32" s="48"/>
      <c r="O32" s="48"/>
      <c r="P32" s="48"/>
      <c r="Q32" s="48"/>
      <c r="R32" s="48"/>
    </row>
    <row r="33" spans="1:18">
      <c r="A33" s="54" t="s">
        <v>196</v>
      </c>
      <c r="B33" s="55" t="s">
        <v>197</v>
      </c>
      <c r="C33" s="48"/>
      <c r="D33" s="54" t="s">
        <v>208</v>
      </c>
      <c r="E33" s="124" t="s">
        <v>89</v>
      </c>
      <c r="F33" s="123"/>
      <c r="G33" s="48"/>
      <c r="H33" s="48"/>
      <c r="I33" s="48"/>
      <c r="J33" s="48"/>
      <c r="K33" s="48"/>
      <c r="L33" s="48"/>
      <c r="M33" s="48"/>
      <c r="N33" s="48"/>
      <c r="O33" s="48"/>
      <c r="P33" s="48"/>
      <c r="Q33" s="48"/>
      <c r="R33" s="48"/>
    </row>
    <row r="34" spans="1:18">
      <c r="A34" s="54" t="s">
        <v>201</v>
      </c>
      <c r="B34" s="55" t="s">
        <v>202</v>
      </c>
      <c r="C34" s="48"/>
      <c r="D34" s="54" t="s">
        <v>209</v>
      </c>
      <c r="E34" s="122" t="s">
        <v>195</v>
      </c>
      <c r="F34" s="123"/>
      <c r="G34" s="48"/>
      <c r="H34" s="48"/>
      <c r="I34" s="48"/>
      <c r="J34" s="48"/>
      <c r="K34" s="48"/>
      <c r="L34" s="48"/>
      <c r="M34" s="48"/>
      <c r="N34" s="48"/>
      <c r="O34" s="48"/>
      <c r="P34" s="48"/>
      <c r="Q34" s="48"/>
      <c r="R34" s="48"/>
    </row>
    <row r="35" spans="1:18">
      <c r="A35" s="54" t="s">
        <v>206</v>
      </c>
      <c r="B35" s="55" t="s">
        <v>207</v>
      </c>
      <c r="C35" s="48"/>
      <c r="D35" s="54" t="s">
        <v>212</v>
      </c>
      <c r="E35" s="55" t="s">
        <v>189</v>
      </c>
      <c r="F35" s="55" t="s">
        <v>188</v>
      </c>
      <c r="G35" s="48"/>
      <c r="H35" s="48"/>
      <c r="I35" s="48"/>
      <c r="J35" s="48"/>
      <c r="K35" s="48"/>
      <c r="L35" s="48"/>
      <c r="M35" s="48"/>
      <c r="N35" s="48"/>
      <c r="O35" s="48"/>
      <c r="P35" s="48"/>
      <c r="Q35" s="48"/>
      <c r="R35" s="48"/>
    </row>
    <row r="36" spans="1:18">
      <c r="A36" s="48"/>
      <c r="B36" s="48"/>
      <c r="C36" s="48"/>
      <c r="D36" s="54" t="s">
        <v>220</v>
      </c>
      <c r="E36" s="55" t="s">
        <v>221</v>
      </c>
      <c r="F36" s="55" t="s">
        <v>344</v>
      </c>
      <c r="G36" s="48"/>
      <c r="H36" s="48"/>
      <c r="I36" s="48"/>
      <c r="J36" s="48"/>
      <c r="K36" s="48"/>
      <c r="L36" s="48"/>
      <c r="M36" s="48"/>
      <c r="N36" s="48"/>
      <c r="O36" s="48"/>
      <c r="P36" s="48"/>
      <c r="Q36" s="48"/>
      <c r="R36" s="48"/>
    </row>
    <row r="37" spans="1:18">
      <c r="A37" s="125" t="s">
        <v>211</v>
      </c>
      <c r="B37" s="125"/>
      <c r="C37" s="48"/>
      <c r="D37" s="54" t="s">
        <v>227</v>
      </c>
      <c r="E37" s="122" t="s">
        <v>345</v>
      </c>
      <c r="F37" s="123"/>
      <c r="G37" s="48"/>
      <c r="H37" s="48"/>
      <c r="I37" s="48"/>
      <c r="J37" s="48"/>
      <c r="K37" s="48"/>
      <c r="L37" s="48"/>
      <c r="M37" s="48"/>
      <c r="N37" s="48"/>
      <c r="O37" s="48"/>
      <c r="P37" s="48"/>
      <c r="Q37" s="48"/>
      <c r="R37" s="48"/>
    </row>
    <row r="38" spans="1:18">
      <c r="A38" s="52" t="s">
        <v>218</v>
      </c>
      <c r="B38" s="53" t="s">
        <v>346</v>
      </c>
      <c r="C38" s="48"/>
      <c r="D38" s="54" t="s">
        <v>231</v>
      </c>
      <c r="E38" s="122" t="s">
        <v>347</v>
      </c>
      <c r="F38" s="123"/>
      <c r="G38" s="48"/>
      <c r="H38" s="48"/>
      <c r="I38" s="48"/>
      <c r="J38" s="48"/>
      <c r="K38" s="48"/>
      <c r="L38" s="48"/>
      <c r="M38" s="48"/>
      <c r="N38" s="48"/>
      <c r="O38" s="48"/>
      <c r="P38" s="48"/>
      <c r="Q38" s="48"/>
      <c r="R38" s="48"/>
    </row>
    <row r="39" spans="1:18">
      <c r="A39" s="54" t="s">
        <v>226</v>
      </c>
      <c r="B39" s="55" t="s">
        <v>122</v>
      </c>
      <c r="C39" s="48"/>
      <c r="D39" s="54" t="s">
        <v>233</v>
      </c>
      <c r="E39" s="124" t="s">
        <v>89</v>
      </c>
      <c r="F39" s="123"/>
      <c r="G39" s="48"/>
      <c r="H39" s="48"/>
      <c r="I39" s="48"/>
      <c r="J39" s="48"/>
      <c r="K39" s="48"/>
      <c r="L39" s="48"/>
      <c r="M39" s="48"/>
      <c r="N39" s="48"/>
      <c r="O39" s="48"/>
      <c r="P39" s="48"/>
      <c r="Q39" s="48"/>
      <c r="R39" s="48"/>
    </row>
    <row r="40" spans="1:18">
      <c r="A40" s="54" t="s">
        <v>230</v>
      </c>
      <c r="B40" s="55" t="s">
        <v>348</v>
      </c>
      <c r="C40" s="48"/>
      <c r="D40" s="54" t="s">
        <v>235</v>
      </c>
      <c r="E40" s="124" t="s">
        <v>89</v>
      </c>
      <c r="F40" s="123"/>
      <c r="G40" s="48"/>
      <c r="H40" s="48"/>
      <c r="I40" s="48"/>
      <c r="J40" s="48"/>
      <c r="K40" s="48"/>
      <c r="L40" s="48"/>
      <c r="M40" s="48"/>
      <c r="N40" s="48"/>
      <c r="O40" s="48"/>
      <c r="P40" s="48"/>
      <c r="Q40" s="48"/>
      <c r="R40" s="48"/>
    </row>
    <row r="41" spans="1:18">
      <c r="A41" s="54" t="s">
        <v>121</v>
      </c>
      <c r="B41" s="55" t="s">
        <v>122</v>
      </c>
      <c r="C41" s="48"/>
      <c r="D41" s="54" t="s">
        <v>238</v>
      </c>
      <c r="E41" s="122" t="s">
        <v>122</v>
      </c>
      <c r="F41" s="123"/>
      <c r="G41" s="48"/>
      <c r="H41" s="48"/>
      <c r="I41" s="48"/>
      <c r="J41" s="48"/>
      <c r="K41" s="48"/>
      <c r="L41" s="48"/>
      <c r="M41" s="48"/>
      <c r="N41" s="48"/>
      <c r="O41" s="48"/>
      <c r="P41" s="48"/>
      <c r="Q41" s="48"/>
      <c r="R41" s="48"/>
    </row>
    <row r="42" spans="1:18">
      <c r="A42" s="54" t="s">
        <v>234</v>
      </c>
      <c r="B42" s="58" t="s">
        <v>89</v>
      </c>
      <c r="C42" s="48"/>
      <c r="D42" s="54" t="s">
        <v>240</v>
      </c>
      <c r="E42" s="122" t="s">
        <v>349</v>
      </c>
      <c r="F42" s="123"/>
      <c r="G42" s="48"/>
      <c r="H42" s="48"/>
      <c r="I42" s="48"/>
      <c r="J42" s="48"/>
      <c r="K42" s="48"/>
      <c r="L42" s="48"/>
      <c r="M42" s="48"/>
      <c r="N42" s="48"/>
      <c r="O42" s="48"/>
      <c r="P42" s="48"/>
      <c r="Q42" s="48"/>
      <c r="R42" s="48"/>
    </row>
    <row r="43" spans="1:18">
      <c r="A43" s="54" t="s">
        <v>236</v>
      </c>
      <c r="B43" s="55" t="s">
        <v>237</v>
      </c>
      <c r="C43" s="48"/>
      <c r="D43" s="54" t="s">
        <v>243</v>
      </c>
      <c r="E43" s="124" t="s">
        <v>89</v>
      </c>
      <c r="F43" s="123"/>
      <c r="G43" s="48"/>
      <c r="H43" s="48"/>
      <c r="I43" s="48"/>
      <c r="J43" s="48"/>
      <c r="K43" s="48"/>
      <c r="L43" s="48"/>
      <c r="M43" s="48"/>
      <c r="N43" s="48"/>
      <c r="O43" s="48"/>
      <c r="P43" s="48"/>
      <c r="Q43" s="48"/>
      <c r="R43" s="48"/>
    </row>
    <row r="44" spans="1:18">
      <c r="A44" s="54" t="s">
        <v>239</v>
      </c>
      <c r="B44" s="55" t="s">
        <v>122</v>
      </c>
      <c r="C44" s="48"/>
      <c r="D44" s="48"/>
      <c r="E44" s="48"/>
      <c r="F44" s="48"/>
      <c r="G44" s="48"/>
      <c r="H44" s="48"/>
      <c r="I44" s="48"/>
      <c r="J44" s="48"/>
      <c r="K44" s="48"/>
      <c r="L44" s="48"/>
      <c r="M44" s="48"/>
      <c r="N44" s="48"/>
      <c r="O44" s="48"/>
      <c r="P44" s="48"/>
      <c r="Q44" s="48"/>
      <c r="R44" s="48"/>
    </row>
    <row r="45" spans="1:18">
      <c r="A45" s="54" t="s">
        <v>241</v>
      </c>
      <c r="B45" s="55" t="s">
        <v>350</v>
      </c>
      <c r="C45" s="48"/>
      <c r="D45" s="125" t="s">
        <v>245</v>
      </c>
      <c r="E45" s="125"/>
      <c r="F45" s="125"/>
      <c r="G45" s="48"/>
      <c r="H45" s="48"/>
      <c r="I45" s="48"/>
      <c r="J45" s="48"/>
      <c r="K45" s="48"/>
      <c r="L45" s="48"/>
      <c r="M45" s="48"/>
      <c r="N45" s="48"/>
      <c r="O45" s="48"/>
      <c r="P45" s="48"/>
      <c r="Q45" s="48"/>
      <c r="R45" s="48"/>
    </row>
    <row r="46" spans="1:18">
      <c r="A46" s="48"/>
      <c r="B46" s="48"/>
      <c r="C46" s="48"/>
      <c r="D46" s="52" t="s">
        <v>247</v>
      </c>
      <c r="E46" s="122" t="s">
        <v>195</v>
      </c>
      <c r="F46" s="123"/>
      <c r="G46" s="48"/>
      <c r="H46" s="48"/>
      <c r="I46" s="48"/>
      <c r="J46" s="48"/>
      <c r="K46" s="48"/>
      <c r="L46" s="48"/>
      <c r="M46" s="48"/>
      <c r="N46" s="48"/>
      <c r="O46" s="48"/>
      <c r="P46" s="48"/>
      <c r="Q46" s="48"/>
      <c r="R46" s="48"/>
    </row>
    <row r="47" spans="1:18">
      <c r="A47" s="125" t="s">
        <v>244</v>
      </c>
      <c r="B47" s="125"/>
      <c r="C47" s="48"/>
      <c r="D47" s="54" t="s">
        <v>249</v>
      </c>
      <c r="E47" s="122" t="s">
        <v>195</v>
      </c>
      <c r="F47" s="123"/>
      <c r="G47" s="48"/>
      <c r="H47" s="48"/>
      <c r="I47" s="48"/>
      <c r="J47" s="48"/>
      <c r="K47" s="48"/>
      <c r="L47" s="48"/>
      <c r="M47" s="48"/>
      <c r="N47" s="48"/>
      <c r="O47" s="48"/>
      <c r="P47" s="48"/>
      <c r="Q47" s="48"/>
      <c r="R47" s="48"/>
    </row>
    <row r="48" spans="1:18">
      <c r="A48" s="52" t="s">
        <v>246</v>
      </c>
      <c r="B48" s="53" t="s">
        <v>122</v>
      </c>
      <c r="C48" s="48"/>
      <c r="D48" s="54" t="s">
        <v>250</v>
      </c>
      <c r="E48" s="122" t="s">
        <v>351</v>
      </c>
      <c r="F48" s="123"/>
      <c r="G48" s="48"/>
      <c r="H48" s="48"/>
      <c r="I48" s="48"/>
      <c r="J48" s="48"/>
      <c r="K48" s="48"/>
      <c r="L48" s="48"/>
      <c r="M48" s="48"/>
      <c r="N48" s="48"/>
      <c r="O48" s="48"/>
      <c r="P48" s="48"/>
      <c r="Q48" s="48"/>
      <c r="R48" s="48"/>
    </row>
    <row r="49" spans="1:18">
      <c r="A49" s="54" t="s">
        <v>352</v>
      </c>
      <c r="B49" s="55" t="s">
        <v>122</v>
      </c>
      <c r="C49" s="48"/>
      <c r="D49" s="54" t="s">
        <v>253</v>
      </c>
      <c r="E49" s="124" t="s">
        <v>89</v>
      </c>
      <c r="F49" s="123"/>
      <c r="G49" s="48"/>
      <c r="H49" s="48"/>
      <c r="I49" s="48"/>
      <c r="J49" s="48"/>
      <c r="K49" s="48"/>
      <c r="L49" s="48"/>
      <c r="M49" s="48"/>
      <c r="N49" s="48"/>
      <c r="O49" s="48"/>
      <c r="P49" s="48"/>
      <c r="Q49" s="48"/>
      <c r="R49" s="48"/>
    </row>
    <row r="50" spans="1:18">
      <c r="A50" s="54" t="s">
        <v>248</v>
      </c>
      <c r="B50" s="55" t="s">
        <v>122</v>
      </c>
      <c r="C50" s="48"/>
      <c r="D50" s="54" t="s">
        <v>255</v>
      </c>
      <c r="E50" s="124" t="s">
        <v>89</v>
      </c>
      <c r="F50" s="123"/>
      <c r="G50" s="48"/>
      <c r="H50" s="48"/>
      <c r="I50" s="48"/>
      <c r="J50" s="48"/>
      <c r="K50" s="48"/>
      <c r="L50" s="48"/>
      <c r="M50" s="48"/>
      <c r="N50" s="48"/>
      <c r="O50" s="48"/>
      <c r="P50" s="48"/>
      <c r="Q50" s="48"/>
      <c r="R50" s="48"/>
    </row>
    <row r="51" spans="1:18">
      <c r="A51" s="54" t="s">
        <v>353</v>
      </c>
      <c r="B51" s="55" t="s">
        <v>122</v>
      </c>
      <c r="C51" s="48"/>
      <c r="D51" s="54" t="s">
        <v>257</v>
      </c>
      <c r="E51" s="122" t="s">
        <v>122</v>
      </c>
      <c r="F51" s="123"/>
      <c r="G51" s="48"/>
      <c r="H51" s="48"/>
      <c r="I51" s="48"/>
      <c r="J51" s="48"/>
      <c r="K51" s="48"/>
      <c r="L51" s="48"/>
      <c r="M51" s="48"/>
      <c r="N51" s="48"/>
      <c r="O51" s="48"/>
      <c r="P51" s="48"/>
      <c r="Q51" s="48"/>
      <c r="R51" s="48"/>
    </row>
    <row r="52" spans="1:18">
      <c r="A52" s="54" t="s">
        <v>354</v>
      </c>
      <c r="B52" s="55" t="s">
        <v>122</v>
      </c>
      <c r="C52" s="48"/>
      <c r="D52" s="54" t="s">
        <v>260</v>
      </c>
      <c r="E52" s="122" t="s">
        <v>122</v>
      </c>
      <c r="F52" s="123"/>
      <c r="G52" s="48"/>
      <c r="H52" s="48"/>
      <c r="I52" s="48"/>
      <c r="J52" s="48"/>
      <c r="K52" s="48"/>
      <c r="L52" s="48"/>
      <c r="M52" s="48"/>
      <c r="N52" s="48"/>
      <c r="O52" s="48"/>
      <c r="P52" s="48"/>
      <c r="Q52" s="48"/>
      <c r="R52" s="48"/>
    </row>
    <row r="53" spans="1:18">
      <c r="A53" s="48"/>
      <c r="B53" s="48"/>
      <c r="C53" s="48"/>
      <c r="D53" s="48"/>
      <c r="E53" s="48"/>
      <c r="F53" s="48"/>
      <c r="G53" s="48"/>
      <c r="H53" s="48"/>
      <c r="I53" s="48"/>
      <c r="J53" s="48"/>
      <c r="K53" s="48"/>
      <c r="L53" s="48"/>
      <c r="M53" s="48"/>
      <c r="N53" s="48"/>
      <c r="O53" s="48"/>
      <c r="P53" s="48"/>
      <c r="Q53" s="48"/>
      <c r="R53" s="48"/>
    </row>
    <row r="54" spans="1:18">
      <c r="A54" s="125" t="s">
        <v>252</v>
      </c>
      <c r="B54" s="125"/>
      <c r="C54" s="48"/>
      <c r="D54" s="125" t="s">
        <v>262</v>
      </c>
      <c r="E54" s="125"/>
      <c r="F54" s="125"/>
      <c r="G54" s="48"/>
      <c r="H54" s="48"/>
      <c r="I54" s="48"/>
      <c r="J54" s="48"/>
      <c r="K54" s="48"/>
      <c r="L54" s="48"/>
      <c r="M54" s="48"/>
      <c r="N54" s="48"/>
      <c r="O54" s="48"/>
      <c r="P54" s="48"/>
      <c r="Q54" s="48"/>
      <c r="R54" s="48"/>
    </row>
    <row r="55" spans="1:18">
      <c r="A55" s="52" t="s">
        <v>254</v>
      </c>
      <c r="B55" s="53" t="s">
        <v>122</v>
      </c>
      <c r="C55" s="48"/>
      <c r="D55" s="52" t="s">
        <v>265</v>
      </c>
      <c r="E55" s="122" t="s">
        <v>266</v>
      </c>
      <c r="F55" s="123"/>
      <c r="G55" s="48"/>
      <c r="H55" s="48"/>
      <c r="I55" s="48"/>
      <c r="J55" s="48"/>
      <c r="K55" s="48"/>
      <c r="L55" s="48"/>
      <c r="M55" s="48"/>
      <c r="N55" s="48"/>
      <c r="O55" s="48"/>
      <c r="P55" s="48"/>
      <c r="Q55" s="48"/>
      <c r="R55" s="48"/>
    </row>
    <row r="56" spans="1:18">
      <c r="A56" s="54" t="s">
        <v>256</v>
      </c>
      <c r="B56" s="55" t="s">
        <v>122</v>
      </c>
      <c r="C56" s="48"/>
      <c r="D56" s="54" t="s">
        <v>269</v>
      </c>
      <c r="E56" s="122" t="s">
        <v>270</v>
      </c>
      <c r="F56" s="123"/>
      <c r="G56" s="48"/>
      <c r="H56" s="48"/>
      <c r="I56" s="48"/>
      <c r="J56" s="48"/>
      <c r="K56" s="48"/>
      <c r="L56" s="48"/>
      <c r="M56" s="48"/>
      <c r="N56" s="48"/>
      <c r="O56" s="48"/>
      <c r="P56" s="48"/>
      <c r="Q56" s="48"/>
      <c r="R56" s="48"/>
    </row>
    <row r="57" spans="1:18">
      <c r="A57" s="54" t="s">
        <v>258</v>
      </c>
      <c r="B57" s="55" t="s">
        <v>355</v>
      </c>
      <c r="C57" s="48"/>
      <c r="D57" s="54" t="s">
        <v>273</v>
      </c>
      <c r="E57" s="122" t="s">
        <v>274</v>
      </c>
      <c r="F57" s="123"/>
      <c r="G57" s="48"/>
      <c r="H57" s="48"/>
      <c r="I57" s="48"/>
      <c r="J57" s="48"/>
      <c r="K57" s="48"/>
      <c r="L57" s="48"/>
      <c r="M57" s="48"/>
      <c r="N57" s="48"/>
      <c r="O57" s="48"/>
      <c r="P57" s="48"/>
      <c r="Q57" s="48"/>
      <c r="R57" s="48"/>
    </row>
    <row r="58" spans="1:18">
      <c r="A58" s="48"/>
      <c r="B58" s="48"/>
      <c r="C58" s="48"/>
      <c r="D58" s="54" t="s">
        <v>277</v>
      </c>
      <c r="E58" s="122" t="s">
        <v>122</v>
      </c>
      <c r="F58" s="123"/>
      <c r="G58" s="48"/>
      <c r="H58" s="48"/>
      <c r="I58" s="48"/>
      <c r="J58" s="48"/>
      <c r="K58" s="48"/>
      <c r="L58" s="48"/>
      <c r="M58" s="48"/>
      <c r="N58" s="48"/>
      <c r="O58" s="48"/>
      <c r="P58" s="48"/>
      <c r="Q58" s="48"/>
      <c r="R58" s="48"/>
    </row>
    <row r="59" spans="1:18">
      <c r="A59" s="48"/>
      <c r="B59" s="48"/>
      <c r="C59" s="48"/>
      <c r="D59" s="54" t="s">
        <v>280</v>
      </c>
      <c r="E59" s="122" t="s">
        <v>122</v>
      </c>
      <c r="F59" s="123"/>
      <c r="G59" s="48"/>
      <c r="H59" s="48"/>
      <c r="I59" s="48"/>
      <c r="J59" s="48"/>
      <c r="K59" s="48"/>
      <c r="L59" s="48"/>
      <c r="M59" s="48"/>
      <c r="N59" s="48"/>
      <c r="O59" s="48"/>
      <c r="P59" s="48"/>
      <c r="Q59" s="48"/>
      <c r="R59" s="48"/>
    </row>
    <row r="60" spans="1:18">
      <c r="A60" s="48"/>
      <c r="B60" s="48"/>
      <c r="C60" s="48"/>
      <c r="D60" s="54" t="s">
        <v>281</v>
      </c>
      <c r="E60" s="122" t="s">
        <v>122</v>
      </c>
      <c r="F60" s="123"/>
      <c r="G60" s="48"/>
      <c r="H60" s="48"/>
      <c r="I60" s="48"/>
      <c r="J60" s="48"/>
      <c r="K60" s="48"/>
      <c r="L60" s="48"/>
      <c r="M60" s="48"/>
      <c r="N60" s="48"/>
      <c r="O60" s="48"/>
      <c r="P60" s="48"/>
      <c r="Q60" s="48"/>
      <c r="R60" s="48"/>
    </row>
    <row r="61" spans="1:18">
      <c r="A61" s="48"/>
      <c r="B61" s="48"/>
      <c r="C61" s="48"/>
      <c r="D61" s="54" t="s">
        <v>282</v>
      </c>
      <c r="E61" s="122" t="s">
        <v>356</v>
      </c>
      <c r="F61" s="123"/>
      <c r="G61" s="48"/>
      <c r="H61" s="48"/>
      <c r="I61" s="48"/>
      <c r="J61" s="48"/>
      <c r="K61" s="48"/>
      <c r="L61" s="48"/>
      <c r="M61" s="48"/>
      <c r="N61" s="48"/>
      <c r="O61" s="48"/>
      <c r="P61" s="48"/>
      <c r="Q61" s="48"/>
      <c r="R61" s="48"/>
    </row>
    <row r="62" spans="1:18">
      <c r="A62" s="48"/>
      <c r="B62" s="48"/>
      <c r="C62" s="48"/>
      <c r="D62" s="54" t="s">
        <v>284</v>
      </c>
      <c r="E62" s="124" t="s">
        <v>89</v>
      </c>
      <c r="F62" s="123"/>
      <c r="G62" s="48"/>
      <c r="H62" s="48"/>
      <c r="I62" s="48"/>
      <c r="J62" s="48"/>
      <c r="K62" s="48"/>
      <c r="L62" s="48"/>
      <c r="M62" s="48"/>
      <c r="N62" s="48"/>
      <c r="O62" s="48"/>
      <c r="P62" s="48"/>
      <c r="Q62" s="48"/>
      <c r="R62" s="48"/>
    </row>
    <row r="63" spans="1:18">
      <c r="A63" s="48"/>
      <c r="B63" s="48"/>
      <c r="C63" s="48"/>
      <c r="D63" s="54" t="s">
        <v>285</v>
      </c>
      <c r="E63" s="122" t="s">
        <v>122</v>
      </c>
      <c r="F63" s="123"/>
      <c r="G63" s="48"/>
      <c r="H63" s="48"/>
      <c r="I63" s="48"/>
      <c r="J63" s="48"/>
      <c r="K63" s="48"/>
      <c r="L63" s="48"/>
      <c r="M63" s="48"/>
      <c r="N63" s="48"/>
      <c r="O63" s="48"/>
      <c r="P63" s="48"/>
      <c r="Q63" s="48"/>
      <c r="R63" s="48"/>
    </row>
    <row r="64" spans="1:18">
      <c r="A64" s="48"/>
      <c r="B64" s="48"/>
      <c r="C64" s="48"/>
      <c r="D64" s="54" t="s">
        <v>286</v>
      </c>
      <c r="E64" s="122">
        <v>100</v>
      </c>
      <c r="F64" s="123"/>
      <c r="G64" s="48"/>
      <c r="H64" s="48"/>
      <c r="I64" s="48"/>
      <c r="J64" s="48"/>
      <c r="K64" s="48"/>
      <c r="L64" s="48"/>
      <c r="M64" s="48"/>
      <c r="N64" s="48"/>
      <c r="O64" s="48"/>
      <c r="P64" s="48"/>
      <c r="Q64" s="48"/>
      <c r="R64" s="48"/>
    </row>
    <row r="65" spans="1:18">
      <c r="A65" s="48"/>
      <c r="B65" s="48"/>
      <c r="C65" s="48"/>
      <c r="D65" s="54" t="s">
        <v>287</v>
      </c>
      <c r="E65" s="122" t="s">
        <v>288</v>
      </c>
      <c r="F65" s="123"/>
      <c r="G65" s="48"/>
      <c r="H65" s="48"/>
      <c r="I65" s="48"/>
      <c r="J65" s="48"/>
      <c r="K65" s="48"/>
      <c r="L65" s="48"/>
      <c r="M65" s="48"/>
      <c r="N65" s="48"/>
      <c r="O65" s="48"/>
      <c r="P65" s="48"/>
      <c r="Q65" s="48"/>
      <c r="R65" s="48"/>
    </row>
    <row r="66" spans="1:18">
      <c r="A66" s="48"/>
      <c r="B66" s="48"/>
      <c r="C66" s="48"/>
      <c r="D66" s="54" t="s">
        <v>289</v>
      </c>
      <c r="E66" s="122" t="s">
        <v>357</v>
      </c>
      <c r="F66" s="123"/>
      <c r="G66" s="48"/>
      <c r="H66" s="48"/>
      <c r="I66" s="48"/>
      <c r="J66" s="48"/>
      <c r="K66" s="48"/>
      <c r="L66" s="48"/>
      <c r="M66" s="48"/>
      <c r="N66" s="48"/>
      <c r="O66" s="48"/>
      <c r="P66" s="48"/>
      <c r="Q66" s="48"/>
      <c r="R66" s="48"/>
    </row>
    <row r="67" spans="1:18">
      <c r="A67" s="48"/>
      <c r="B67" s="48"/>
      <c r="C67" s="48"/>
      <c r="D67" s="54" t="s">
        <v>291</v>
      </c>
      <c r="E67" s="122" t="s">
        <v>358</v>
      </c>
      <c r="F67" s="123"/>
      <c r="G67" s="48"/>
      <c r="H67" s="48"/>
      <c r="I67" s="48"/>
      <c r="J67" s="48"/>
      <c r="K67" s="48"/>
      <c r="L67" s="48"/>
      <c r="M67" s="48"/>
      <c r="N67" s="48"/>
      <c r="O67" s="48"/>
      <c r="P67" s="48"/>
      <c r="Q67" s="48"/>
      <c r="R67" s="48"/>
    </row>
    <row r="68" spans="1:18">
      <c r="A68" s="48"/>
      <c r="B68" s="48"/>
      <c r="C68" s="48"/>
      <c r="D68" s="54" t="s">
        <v>293</v>
      </c>
      <c r="E68" s="124" t="s">
        <v>89</v>
      </c>
      <c r="F68" s="123"/>
      <c r="G68" s="48"/>
      <c r="H68" s="48"/>
      <c r="I68" s="48"/>
      <c r="J68" s="48"/>
      <c r="K68" s="48"/>
      <c r="L68" s="48"/>
      <c r="M68" s="48"/>
      <c r="N68" s="48"/>
      <c r="O68" s="48"/>
      <c r="P68" s="48"/>
      <c r="Q68" s="48"/>
      <c r="R68" s="48"/>
    </row>
    <row r="69" spans="1:18">
      <c r="A69" s="48"/>
      <c r="B69" s="48"/>
      <c r="C69" s="48"/>
      <c r="D69" s="48"/>
      <c r="E69" s="48"/>
      <c r="F69" s="48"/>
      <c r="G69" s="48"/>
      <c r="H69" s="48"/>
      <c r="I69" s="48"/>
      <c r="J69" s="48"/>
      <c r="K69" s="48"/>
      <c r="L69" s="48"/>
      <c r="M69" s="48"/>
      <c r="N69" s="48"/>
      <c r="O69" s="48"/>
      <c r="P69" s="48"/>
      <c r="Q69" s="48"/>
      <c r="R69" s="48"/>
    </row>
    <row r="70" spans="1:18">
      <c r="A70" s="51" t="s">
        <v>294</v>
      </c>
      <c r="B70" s="48"/>
      <c r="C70" s="48"/>
      <c r="D70" s="48"/>
      <c r="E70" s="48"/>
      <c r="F70" s="48"/>
      <c r="G70" s="48"/>
      <c r="H70" s="48"/>
      <c r="I70" s="48"/>
      <c r="J70" s="48"/>
      <c r="K70" s="48"/>
      <c r="L70" s="48"/>
      <c r="M70" s="48"/>
      <c r="N70" s="48"/>
      <c r="O70" s="48"/>
      <c r="P70" s="48"/>
      <c r="Q70" s="48"/>
      <c r="R70" s="48"/>
    </row>
    <row r="71" spans="1:18">
      <c r="A71" s="51" t="s">
        <v>295</v>
      </c>
      <c r="B71" s="48"/>
      <c r="C71" s="48"/>
      <c r="D71" s="48"/>
      <c r="E71" s="48"/>
      <c r="F71" s="48"/>
      <c r="G71" s="48"/>
      <c r="H71" s="48"/>
      <c r="I71" s="48"/>
      <c r="J71" s="48"/>
      <c r="K71" s="48"/>
      <c r="L71" s="48"/>
      <c r="M71" s="48"/>
      <c r="N71" s="48"/>
      <c r="O71" s="48"/>
      <c r="P71" s="48"/>
      <c r="Q71" s="48"/>
      <c r="R71" s="48"/>
    </row>
    <row r="72" spans="1:18">
      <c r="A72" s="56" t="s">
        <v>296</v>
      </c>
      <c r="B72" s="57" t="s">
        <v>189</v>
      </c>
      <c r="C72" s="48"/>
      <c r="D72" s="48"/>
      <c r="E72" s="48"/>
      <c r="F72" s="48"/>
      <c r="G72" s="48"/>
      <c r="H72" s="48"/>
      <c r="I72" s="48"/>
      <c r="J72" s="48"/>
      <c r="K72" s="48"/>
      <c r="L72" s="48"/>
      <c r="M72" s="48"/>
      <c r="N72" s="48"/>
      <c r="O72" s="48"/>
      <c r="P72" s="48"/>
      <c r="Q72" s="48"/>
      <c r="R72" s="48"/>
    </row>
    <row r="73" spans="1:18">
      <c r="A73" s="59">
        <v>45603</v>
      </c>
      <c r="B73" s="55" t="s">
        <v>359</v>
      </c>
      <c r="C73" s="48"/>
      <c r="D73" s="48"/>
      <c r="E73" s="48"/>
      <c r="F73" s="48"/>
      <c r="G73" s="48"/>
      <c r="H73" s="48"/>
      <c r="I73" s="48"/>
      <c r="J73" s="48"/>
      <c r="K73" s="48"/>
      <c r="L73" s="48"/>
      <c r="M73" s="48"/>
      <c r="N73" s="48"/>
      <c r="O73" s="48"/>
      <c r="P73" s="48"/>
      <c r="Q73" s="48"/>
      <c r="R73" s="48"/>
    </row>
    <row r="74" spans="1:18">
      <c r="A74" s="59">
        <v>45512</v>
      </c>
      <c r="B74" s="55" t="s">
        <v>187</v>
      </c>
      <c r="C74" s="48"/>
      <c r="D74" s="48"/>
      <c r="E74" s="48"/>
      <c r="F74" s="48"/>
      <c r="G74" s="48"/>
      <c r="H74" s="48"/>
      <c r="I74" s="48"/>
      <c r="J74" s="48"/>
      <c r="K74" s="48"/>
      <c r="L74" s="48"/>
      <c r="M74" s="48"/>
      <c r="N74" s="48"/>
      <c r="O74" s="48"/>
      <c r="P74" s="48"/>
      <c r="Q74" s="48"/>
      <c r="R74" s="48"/>
    </row>
    <row r="75" spans="1:18">
      <c r="A75" s="59">
        <v>45505</v>
      </c>
      <c r="B75" s="55" t="s">
        <v>297</v>
      </c>
      <c r="C75" s="48"/>
      <c r="D75" s="48"/>
      <c r="E75" s="48"/>
      <c r="F75" s="48"/>
      <c r="G75" s="48"/>
      <c r="H75" s="48"/>
      <c r="I75" s="48"/>
      <c r="J75" s="48"/>
      <c r="K75" s="48"/>
      <c r="L75" s="48"/>
      <c r="M75" s="48"/>
      <c r="N75" s="48"/>
      <c r="O75" s="48"/>
      <c r="P75" s="48"/>
      <c r="Q75" s="48"/>
      <c r="R75" s="48"/>
    </row>
    <row r="76" spans="1:18">
      <c r="A76" s="59">
        <v>45504</v>
      </c>
      <c r="B76" s="55" t="s">
        <v>298</v>
      </c>
      <c r="C76" s="48"/>
      <c r="D76" s="48"/>
      <c r="E76" s="48"/>
      <c r="F76" s="48"/>
      <c r="G76" s="48"/>
      <c r="H76" s="48"/>
      <c r="I76" s="48"/>
      <c r="J76" s="48"/>
      <c r="K76" s="48"/>
      <c r="L76" s="48"/>
      <c r="M76" s="48"/>
      <c r="N76" s="48"/>
      <c r="O76" s="48"/>
      <c r="P76" s="48"/>
      <c r="Q76" s="48"/>
      <c r="R76" s="48"/>
    </row>
    <row r="77" spans="1:18">
      <c r="A77" s="48"/>
      <c r="B77" s="48"/>
      <c r="C77" s="48"/>
      <c r="D77" s="48"/>
      <c r="E77" s="48"/>
      <c r="F77" s="48"/>
      <c r="G77" s="48"/>
      <c r="H77" s="48"/>
      <c r="I77" s="48"/>
      <c r="J77" s="48"/>
      <c r="K77" s="48"/>
      <c r="L77" s="48"/>
      <c r="M77" s="48"/>
      <c r="N77" s="48"/>
      <c r="O77" s="48"/>
      <c r="P77" s="48"/>
      <c r="Q77" s="48"/>
      <c r="R77" s="48"/>
    </row>
    <row r="78" spans="1:18">
      <c r="A78" s="51" t="s">
        <v>299</v>
      </c>
      <c r="B78" s="51"/>
      <c r="C78" s="48"/>
      <c r="D78" s="48"/>
      <c r="E78" s="48"/>
      <c r="F78" s="48"/>
      <c r="G78" s="48"/>
      <c r="H78" s="48"/>
      <c r="I78" s="48"/>
      <c r="J78" s="48"/>
      <c r="K78" s="48"/>
      <c r="L78" s="48"/>
      <c r="M78" s="48"/>
      <c r="N78" s="48"/>
      <c r="O78" s="48"/>
      <c r="P78" s="48"/>
      <c r="Q78" s="48"/>
      <c r="R78" s="48"/>
    </row>
    <row r="79" spans="1:18">
      <c r="A79" s="56" t="s">
        <v>296</v>
      </c>
      <c r="B79" s="57" t="s">
        <v>300</v>
      </c>
      <c r="C79" s="57" t="s">
        <v>301</v>
      </c>
      <c r="D79" s="57" t="s">
        <v>302</v>
      </c>
      <c r="E79" s="57" t="s">
        <v>303</v>
      </c>
      <c r="F79" s="57" t="s">
        <v>304</v>
      </c>
      <c r="G79" s="57" t="s">
        <v>305</v>
      </c>
      <c r="H79" s="48"/>
      <c r="I79" s="48"/>
      <c r="J79" s="48"/>
      <c r="K79" s="48"/>
      <c r="L79" s="48"/>
      <c r="M79" s="48"/>
      <c r="N79" s="48"/>
      <c r="O79" s="48"/>
      <c r="P79" s="48"/>
      <c r="Q79" s="48"/>
      <c r="R79" s="48"/>
    </row>
    <row r="80" spans="1:18">
      <c r="A80" s="59">
        <v>45603</v>
      </c>
      <c r="B80" s="55" t="s">
        <v>360</v>
      </c>
      <c r="C80" s="55">
        <v>1</v>
      </c>
      <c r="D80" s="60">
        <v>163014126300</v>
      </c>
      <c r="E80" s="55" t="s">
        <v>307</v>
      </c>
      <c r="F80" s="55">
        <v>98.878</v>
      </c>
      <c r="G80" s="55">
        <v>4.5529999999999999</v>
      </c>
      <c r="H80" s="48"/>
      <c r="I80" s="48"/>
      <c r="J80" s="48"/>
      <c r="K80" s="48"/>
      <c r="L80" s="48"/>
      <c r="M80" s="48"/>
      <c r="N80" s="48"/>
      <c r="O80" s="48"/>
      <c r="P80" s="48"/>
      <c r="Q80" s="48"/>
      <c r="R80" s="48"/>
    </row>
    <row r="81" spans="1:18">
      <c r="A81" s="59">
        <v>45535</v>
      </c>
      <c r="B81" s="55" t="s">
        <v>361</v>
      </c>
      <c r="C81" s="55">
        <v>1</v>
      </c>
      <c r="D81" s="60">
        <v>75617222400</v>
      </c>
      <c r="E81" s="55" t="s">
        <v>307</v>
      </c>
      <c r="F81" s="58" t="s">
        <v>89</v>
      </c>
      <c r="G81" s="58" t="s">
        <v>89</v>
      </c>
      <c r="H81" s="48"/>
      <c r="I81" s="48"/>
      <c r="J81" s="48"/>
      <c r="K81" s="48"/>
      <c r="L81" s="48"/>
      <c r="M81" s="48"/>
      <c r="N81" s="48"/>
      <c r="O81" s="48"/>
      <c r="P81" s="48"/>
      <c r="Q81" s="48"/>
      <c r="R81" s="48"/>
    </row>
    <row r="82" spans="1:18">
      <c r="A82" s="59">
        <v>45512</v>
      </c>
      <c r="B82" s="55" t="s">
        <v>306</v>
      </c>
      <c r="C82" s="55">
        <v>1</v>
      </c>
      <c r="D82" s="60">
        <v>75615418100</v>
      </c>
      <c r="E82" s="55" t="s">
        <v>307</v>
      </c>
      <c r="F82" s="55">
        <v>97.623999999999995</v>
      </c>
      <c r="G82" s="55">
        <v>4.8810000000000002</v>
      </c>
      <c r="H82" s="48"/>
      <c r="I82" s="48"/>
      <c r="J82" s="48"/>
      <c r="K82" s="48"/>
      <c r="L82" s="48"/>
      <c r="M82" s="48"/>
      <c r="N82" s="48"/>
      <c r="O82" s="48"/>
      <c r="P82" s="48"/>
      <c r="Q82" s="48"/>
      <c r="R82" s="48"/>
    </row>
    <row r="83" spans="1:18">
      <c r="A83" s="48"/>
      <c r="B83" s="48"/>
      <c r="C83" s="48"/>
      <c r="D83" s="48"/>
      <c r="E83" s="48"/>
      <c r="F83" s="48"/>
      <c r="G83" s="48"/>
      <c r="H83" s="48"/>
      <c r="I83" s="48"/>
      <c r="J83" s="48"/>
      <c r="K83" s="48"/>
      <c r="L83" s="48"/>
      <c r="M83" s="48"/>
      <c r="N83" s="48"/>
      <c r="O83" s="48"/>
      <c r="P83" s="48"/>
      <c r="Q83" s="48"/>
      <c r="R83" s="48"/>
    </row>
    <row r="84" spans="1:18">
      <c r="A84" s="51" t="s">
        <v>314</v>
      </c>
      <c r="B84" s="48"/>
      <c r="C84" s="48"/>
      <c r="D84" s="48"/>
      <c r="E84" s="48"/>
      <c r="F84" s="48"/>
      <c r="G84" s="48"/>
      <c r="H84" s="48"/>
      <c r="I84" s="48"/>
      <c r="J84" s="48"/>
      <c r="K84" s="48"/>
      <c r="L84" s="48"/>
      <c r="M84" s="48"/>
      <c r="N84" s="48"/>
      <c r="O84" s="48"/>
      <c r="P84" s="48"/>
      <c r="Q84" s="48"/>
      <c r="R84" s="48"/>
    </row>
    <row r="85" spans="1:18">
      <c r="A85" s="56" t="s">
        <v>132</v>
      </c>
      <c r="B85" s="57" t="s">
        <v>315</v>
      </c>
      <c r="C85" s="57" t="s">
        <v>316</v>
      </c>
      <c r="D85" s="57" t="s">
        <v>317</v>
      </c>
      <c r="E85" s="57" t="s">
        <v>318</v>
      </c>
      <c r="F85" s="48"/>
      <c r="G85" s="48"/>
      <c r="H85" s="48"/>
      <c r="I85" s="48"/>
      <c r="J85" s="48"/>
      <c r="K85" s="48"/>
      <c r="L85" s="48"/>
      <c r="M85" s="48"/>
      <c r="N85" s="48"/>
      <c r="O85" s="48"/>
      <c r="P85" s="48"/>
      <c r="Q85" s="48"/>
      <c r="R85" s="48"/>
    </row>
    <row r="86" spans="1:18">
      <c r="A86" s="59">
        <v>45600</v>
      </c>
      <c r="B86" s="55">
        <v>98.877667000000002</v>
      </c>
      <c r="C86" s="55">
        <v>4.5529999999999999</v>
      </c>
      <c r="D86" s="58" t="s">
        <v>89</v>
      </c>
      <c r="E86" s="58" t="s">
        <v>89</v>
      </c>
      <c r="F86" s="48"/>
      <c r="G86" s="48"/>
      <c r="H86" s="48"/>
      <c r="I86" s="48"/>
      <c r="J86" s="48"/>
      <c r="K86" s="48"/>
      <c r="L86" s="48"/>
      <c r="M86" s="48"/>
      <c r="N86" s="48"/>
      <c r="O86" s="48"/>
      <c r="P86" s="48"/>
      <c r="Q86" s="48"/>
      <c r="R86" s="48"/>
    </row>
    <row r="87" spans="1:18">
      <c r="A87" s="59">
        <v>45509</v>
      </c>
      <c r="B87" s="55">
        <v>97.623889000000005</v>
      </c>
      <c r="C87" s="55">
        <v>4.8810000000000002</v>
      </c>
      <c r="D87" s="58" t="s">
        <v>89</v>
      </c>
      <c r="E87" s="58" t="s">
        <v>89</v>
      </c>
      <c r="F87" s="48"/>
      <c r="G87" s="48"/>
      <c r="H87" s="48"/>
      <c r="I87" s="48"/>
      <c r="J87" s="48"/>
      <c r="K87" s="48"/>
      <c r="L87" s="48"/>
      <c r="M87" s="48"/>
      <c r="N87" s="48"/>
      <c r="O87" s="48"/>
      <c r="P87" s="48"/>
      <c r="Q87" s="48"/>
      <c r="R87" s="48"/>
    </row>
  </sheetData>
  <mergeCells count="81">
    <mergeCell ref="A6:B6"/>
    <mergeCell ref="A8:B8"/>
    <mergeCell ref="D8:F8"/>
    <mergeCell ref="H8:K8"/>
    <mergeCell ref="E9:F9"/>
    <mergeCell ref="I9:K9"/>
    <mergeCell ref="E10:F10"/>
    <mergeCell ref="I10:K10"/>
    <mergeCell ref="E11:F11"/>
    <mergeCell ref="I11:K11"/>
    <mergeCell ref="E12:F12"/>
    <mergeCell ref="I12:K12"/>
    <mergeCell ref="E13:F13"/>
    <mergeCell ref="I13:K13"/>
    <mergeCell ref="E14:F14"/>
    <mergeCell ref="I14:K14"/>
    <mergeCell ref="E15:F15"/>
    <mergeCell ref="I15:K15"/>
    <mergeCell ref="E16:F16"/>
    <mergeCell ref="I16:K16"/>
    <mergeCell ref="E17:F17"/>
    <mergeCell ref="I17:K17"/>
    <mergeCell ref="E18:F18"/>
    <mergeCell ref="I18:K18"/>
    <mergeCell ref="E25:F25"/>
    <mergeCell ref="I25:K25"/>
    <mergeCell ref="E19:F19"/>
    <mergeCell ref="I19:K19"/>
    <mergeCell ref="E20:F20"/>
    <mergeCell ref="I20:K20"/>
    <mergeCell ref="E21:F21"/>
    <mergeCell ref="H22:K22"/>
    <mergeCell ref="A23:B23"/>
    <mergeCell ref="D23:F23"/>
    <mergeCell ref="I23:K23"/>
    <mergeCell ref="E24:F24"/>
    <mergeCell ref="I24:K24"/>
    <mergeCell ref="E31:F31"/>
    <mergeCell ref="I31:K31"/>
    <mergeCell ref="E32:F32"/>
    <mergeCell ref="E33:F33"/>
    <mergeCell ref="E34:F34"/>
    <mergeCell ref="D26:F26"/>
    <mergeCell ref="I26:K26"/>
    <mergeCell ref="H27:K27"/>
    <mergeCell ref="E29:F29"/>
    <mergeCell ref="E30:F30"/>
    <mergeCell ref="I30:K30"/>
    <mergeCell ref="E43:F43"/>
    <mergeCell ref="D45:F45"/>
    <mergeCell ref="E46:F46"/>
    <mergeCell ref="A37:B37"/>
    <mergeCell ref="E37:F37"/>
    <mergeCell ref="E38:F38"/>
    <mergeCell ref="E39:F39"/>
    <mergeCell ref="E40:F40"/>
    <mergeCell ref="E41:F41"/>
    <mergeCell ref="E42:F42"/>
    <mergeCell ref="A47:B47"/>
    <mergeCell ref="E47:F47"/>
    <mergeCell ref="E48:F48"/>
    <mergeCell ref="E61:F61"/>
    <mergeCell ref="E50:F50"/>
    <mergeCell ref="E51:F51"/>
    <mergeCell ref="E52:F52"/>
    <mergeCell ref="A54:B54"/>
    <mergeCell ref="D54:F54"/>
    <mergeCell ref="E55:F55"/>
    <mergeCell ref="E56:F56"/>
    <mergeCell ref="E57:F57"/>
    <mergeCell ref="E58:F58"/>
    <mergeCell ref="E59:F59"/>
    <mergeCell ref="E60:F60"/>
    <mergeCell ref="E49:F49"/>
    <mergeCell ref="E68:F68"/>
    <mergeCell ref="E62:F62"/>
    <mergeCell ref="E63:F63"/>
    <mergeCell ref="E64:F64"/>
    <mergeCell ref="E65:F65"/>
    <mergeCell ref="E66:F66"/>
    <mergeCell ref="E67:F6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B64E9-E4E3-46CC-AEDC-530E70E4268E}">
  <sheetPr>
    <tabColor rgb="FFFFFF00"/>
  </sheetPr>
  <dimension ref="A1:F9"/>
  <sheetViews>
    <sheetView workbookViewId="0">
      <selection activeCell="N37" sqref="N37"/>
    </sheetView>
  </sheetViews>
  <sheetFormatPr baseColWidth="10" defaultRowHeight="15"/>
  <cols>
    <col min="1" max="1" width="13.6640625" bestFit="1" customWidth="1"/>
    <col min="2" max="2" width="12.5" bestFit="1" customWidth="1"/>
    <col min="3" max="3" width="13.6640625" bestFit="1" customWidth="1"/>
    <col min="4" max="4" width="11" bestFit="1" customWidth="1"/>
    <col min="5" max="5" width="12.33203125" bestFit="1" customWidth="1"/>
    <col min="6" max="6" width="11" bestFit="1" customWidth="1"/>
  </cols>
  <sheetData>
    <row r="1" spans="1:6">
      <c r="A1" s="31"/>
      <c r="B1" s="32" t="s">
        <v>57</v>
      </c>
      <c r="C1" s="32" t="s">
        <v>58</v>
      </c>
      <c r="D1" s="32"/>
      <c r="E1" s="33"/>
      <c r="F1" s="23"/>
    </row>
    <row r="2" spans="1:6">
      <c r="A2" s="34" t="s">
        <v>57</v>
      </c>
      <c r="B2" s="35">
        <v>1.8920400000000001E-6</v>
      </c>
      <c r="C2" s="35">
        <v>6.8134799999999999E-7</v>
      </c>
      <c r="D2" s="23" t="s">
        <v>61</v>
      </c>
      <c r="E2" s="36">
        <v>8.4229900000000004E-7</v>
      </c>
      <c r="F2" s="23"/>
    </row>
    <row r="3" spans="1:6" ht="16" thickBot="1">
      <c r="A3" s="37" t="s">
        <v>58</v>
      </c>
      <c r="B3" s="38">
        <v>6.8134799999999999E-7</v>
      </c>
      <c r="C3" s="38">
        <v>8.6697599999999999E-7</v>
      </c>
      <c r="D3" s="39" t="s">
        <v>62</v>
      </c>
      <c r="E3" s="40">
        <v>9.1776800000000001E-4</v>
      </c>
      <c r="F3" s="23"/>
    </row>
    <row r="4" spans="1:6" ht="16" thickBot="1">
      <c r="A4" s="23"/>
      <c r="B4" s="23"/>
      <c r="C4" s="23"/>
      <c r="D4" s="23"/>
      <c r="E4" s="23"/>
      <c r="F4" s="23"/>
    </row>
    <row r="5" spans="1:6">
      <c r="A5" s="31"/>
      <c r="B5" s="32" t="s">
        <v>63</v>
      </c>
      <c r="C5" s="32" t="s">
        <v>64</v>
      </c>
      <c r="D5" s="32" t="s">
        <v>65</v>
      </c>
      <c r="E5" s="32" t="s">
        <v>66</v>
      </c>
      <c r="F5" s="33" t="s">
        <v>67</v>
      </c>
    </row>
    <row r="6" spans="1:6">
      <c r="A6" s="34" t="s">
        <v>58</v>
      </c>
      <c r="B6" s="23">
        <v>0.133093972</v>
      </c>
      <c r="C6" s="23">
        <v>-2.2741369999999999E-3</v>
      </c>
      <c r="D6" s="23">
        <v>-2.9999999999999997E-4</v>
      </c>
      <c r="E6" s="23">
        <v>-1</v>
      </c>
      <c r="F6" s="41">
        <v>1</v>
      </c>
    </row>
    <row r="7" spans="1:6">
      <c r="A7" s="34" t="s">
        <v>57</v>
      </c>
      <c r="B7" s="23">
        <v>0.86690602800000005</v>
      </c>
      <c r="C7" s="23">
        <v>4.6058009999999996E-3</v>
      </c>
      <c r="D7" s="23">
        <v>3.993E-3</v>
      </c>
      <c r="E7" s="23">
        <v>-1</v>
      </c>
      <c r="F7" s="41">
        <v>1</v>
      </c>
    </row>
    <row r="8" spans="1:6">
      <c r="A8" s="34" t="s">
        <v>68</v>
      </c>
      <c r="B8" s="23">
        <v>1</v>
      </c>
      <c r="C8" s="23"/>
      <c r="D8" s="23"/>
      <c r="E8" s="23"/>
      <c r="F8" s="41"/>
    </row>
    <row r="9" spans="1:6" ht="16" thickBot="1">
      <c r="A9" s="37" t="s">
        <v>69</v>
      </c>
      <c r="B9" s="39">
        <v>3.690123E-3</v>
      </c>
      <c r="C9" s="39"/>
      <c r="D9" s="39"/>
      <c r="E9" s="39"/>
      <c r="F9" s="4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1F82E-93E5-9740-B61B-BFD7FA3D2945}">
  <sheetPr>
    <tabColor rgb="FFFFFF00"/>
  </sheetPr>
  <dimension ref="A1:N15"/>
  <sheetViews>
    <sheetView workbookViewId="0">
      <selection activeCell="G19" sqref="G19"/>
    </sheetView>
  </sheetViews>
  <sheetFormatPr baseColWidth="10" defaultRowHeight="15"/>
  <cols>
    <col min="1" max="1" width="24.83203125" style="61" bestFit="1" customWidth="1"/>
    <col min="2" max="2" width="20.33203125" style="61" bestFit="1" customWidth="1"/>
    <col min="3" max="3" width="22.33203125" style="61" bestFit="1" customWidth="1"/>
    <col min="4" max="4" width="15.83203125" style="61" bestFit="1" customWidth="1"/>
    <col min="5" max="5" width="27.33203125" style="61" bestFit="1" customWidth="1"/>
    <col min="6" max="6" width="22.83203125" style="61" bestFit="1" customWidth="1"/>
    <col min="7" max="7" width="20" style="61" bestFit="1" customWidth="1"/>
    <col min="8" max="8" width="21.1640625" style="61" bestFit="1" customWidth="1"/>
    <col min="9" max="9" width="20.6640625" style="61" bestFit="1" customWidth="1"/>
    <col min="10" max="10" width="10.6640625" style="61" bestFit="1" customWidth="1"/>
    <col min="11" max="16384" width="10.83203125" style="61"/>
  </cols>
  <sheetData>
    <row r="1" spans="1:14" ht="16">
      <c r="A1" s="15"/>
      <c r="B1" s="15" t="s">
        <v>30</v>
      </c>
      <c r="C1" s="15" t="s">
        <v>31</v>
      </c>
      <c r="D1" s="15" t="s">
        <v>32</v>
      </c>
      <c r="E1" s="15" t="s">
        <v>33</v>
      </c>
      <c r="F1" s="15" t="s">
        <v>34</v>
      </c>
      <c r="G1" s="15" t="s">
        <v>35</v>
      </c>
      <c r="H1" s="15"/>
      <c r="I1" s="15"/>
      <c r="J1" s="15"/>
    </row>
    <row r="2" spans="1:14" ht="16">
      <c r="A2" s="15"/>
      <c r="B2" s="15" t="str">
        <f>'[1]4.Beta'!L2</f>
        <v>CEIX US Equity</v>
      </c>
      <c r="C2" s="15" t="str">
        <f>'[1]4.Beta'!M2</f>
        <v>HP US Equity</v>
      </c>
      <c r="D2" s="15" t="str">
        <f>'[1]4.Beta'!N2</f>
        <v>LPG US Equity</v>
      </c>
      <c r="E2" s="15" t="str">
        <f>'[1]4.Beta'!O2</f>
        <v>MTDR US Equity</v>
      </c>
      <c r="F2" s="15" t="str">
        <f>'[1]4.Beta'!P2</f>
        <v>MUR US Equity</v>
      </c>
      <c r="G2" s="15" t="str">
        <f>'[1]4.Beta'!Q2</f>
        <v>SM US Equity</v>
      </c>
      <c r="H2" s="15" t="s">
        <v>368</v>
      </c>
      <c r="I2" s="15" t="s">
        <v>369</v>
      </c>
      <c r="J2" s="15"/>
    </row>
    <row r="3" spans="1:14">
      <c r="A3" s="62" t="s">
        <v>27</v>
      </c>
      <c r="B3" s="62">
        <f t="shared" ref="B3:I3" si="0">B5/$J$5</f>
        <v>0.15428571428571428</v>
      </c>
      <c r="C3" s="62">
        <f t="shared" si="0"/>
        <v>6.8571428571428575E-2</v>
      </c>
      <c r="D3" s="62">
        <f t="shared" si="0"/>
        <v>0.12571428571428572</v>
      </c>
      <c r="E3" s="62">
        <f t="shared" si="0"/>
        <v>7.4285714285714288E-2</v>
      </c>
      <c r="F3" s="62">
        <f t="shared" si="0"/>
        <v>0.08</v>
      </c>
      <c r="G3" s="62">
        <f t="shared" si="0"/>
        <v>6.8571428571428575E-2</v>
      </c>
      <c r="H3" s="62">
        <f t="shared" si="0"/>
        <v>5.7042857142857145E-2</v>
      </c>
      <c r="I3" s="62">
        <f t="shared" si="0"/>
        <v>0.37152857142857143</v>
      </c>
      <c r="J3" s="72">
        <f>SUM(B3:I3)</f>
        <v>1</v>
      </c>
    </row>
    <row r="4" spans="1:14" ht="16">
      <c r="A4" s="62" t="s">
        <v>37</v>
      </c>
      <c r="B4" s="63">
        <v>110.92</v>
      </c>
      <c r="C4" s="63">
        <v>33.6</v>
      </c>
      <c r="D4" s="63">
        <v>28.85</v>
      </c>
      <c r="E4" s="63">
        <v>52.11</v>
      </c>
      <c r="F4" s="63">
        <v>31.48</v>
      </c>
      <c r="G4" s="63">
        <v>41.97</v>
      </c>
      <c r="H4" s="64" t="s">
        <v>370</v>
      </c>
      <c r="I4" s="65" t="s">
        <v>371</v>
      </c>
      <c r="J4" s="66"/>
    </row>
    <row r="5" spans="1:14">
      <c r="A5" s="62" t="s">
        <v>38</v>
      </c>
      <c r="B5" s="62">
        <v>270000</v>
      </c>
      <c r="C5" s="62">
        <v>120000</v>
      </c>
      <c r="D5" s="62">
        <v>220000</v>
      </c>
      <c r="E5" s="62">
        <v>130000</v>
      </c>
      <c r="F5" s="62">
        <v>140000</v>
      </c>
      <c r="G5" s="62">
        <v>120000</v>
      </c>
      <c r="H5" s="67">
        <v>99825</v>
      </c>
      <c r="I5" s="65">
        <v>650175</v>
      </c>
      <c r="J5" s="66">
        <f>1750000</f>
        <v>1750000</v>
      </c>
    </row>
    <row r="6" spans="1:14">
      <c r="A6" s="62" t="s">
        <v>39</v>
      </c>
      <c r="B6" s="62">
        <v>2434.1868012982331</v>
      </c>
      <c r="C6" s="62">
        <v>3571.4285714285711</v>
      </c>
      <c r="D6" s="62">
        <v>7625.649913344887</v>
      </c>
      <c r="E6" s="62">
        <v>2494.7227019765878</v>
      </c>
      <c r="F6" s="62">
        <v>4447.2681067344347</v>
      </c>
      <c r="G6" s="62">
        <v>2859.1851322373122</v>
      </c>
      <c r="H6" s="67" t="s">
        <v>372</v>
      </c>
      <c r="I6" s="65" t="s">
        <v>373</v>
      </c>
      <c r="J6" s="66"/>
    </row>
    <row r="8" spans="1:14">
      <c r="I8" s="63"/>
    </row>
    <row r="12" spans="1:14" ht="16">
      <c r="H12" s="68"/>
      <c r="I12" s="68"/>
      <c r="K12" s="68"/>
      <c r="M12" s="68"/>
    </row>
    <row r="13" spans="1:14" ht="18">
      <c r="I13" s="69"/>
      <c r="J13" s="70"/>
      <c r="K13" s="69"/>
      <c r="L13" s="70"/>
      <c r="M13" s="69"/>
      <c r="N13" s="70"/>
    </row>
    <row r="14" spans="1:14" ht="18">
      <c r="I14" s="69"/>
      <c r="J14" s="70"/>
      <c r="K14" s="69"/>
      <c r="L14" s="70"/>
      <c r="M14" s="69"/>
      <c r="N14" s="70"/>
    </row>
    <row r="15" spans="1:14" ht="16">
      <c r="H15" s="68"/>
      <c r="I15" s="71"/>
      <c r="K15" s="71"/>
      <c r="M15" s="7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0FB99-B6F4-E444-94ED-DADEB388FDF3}">
  <dimension ref="A1:L73"/>
  <sheetViews>
    <sheetView tabSelected="1" topLeftCell="A15" zoomScale="60" workbookViewId="0">
      <selection activeCell="S62" sqref="S62"/>
    </sheetView>
  </sheetViews>
  <sheetFormatPr baseColWidth="10" defaultColWidth="11.5" defaultRowHeight="15"/>
  <cols>
    <col min="1" max="1" width="40.83203125" bestFit="1" customWidth="1"/>
    <col min="2" max="2" width="20.33203125" bestFit="1" customWidth="1"/>
    <col min="3" max="3" width="22.33203125" bestFit="1" customWidth="1"/>
    <col min="4" max="4" width="15.83203125" bestFit="1" customWidth="1"/>
    <col min="5" max="5" width="27.33203125" bestFit="1" customWidth="1"/>
    <col min="6" max="6" width="22.83203125" bestFit="1" customWidth="1"/>
    <col min="7" max="7" width="20" bestFit="1" customWidth="1"/>
    <col min="8" max="8" width="21.1640625" bestFit="1" customWidth="1"/>
    <col min="9" max="9" width="20.6640625" bestFit="1" customWidth="1"/>
    <col min="10" max="10" width="11.83203125" customWidth="1"/>
    <col min="11" max="11" width="28.5" bestFit="1" customWidth="1"/>
    <col min="12" max="12" width="30.5" bestFit="1" customWidth="1"/>
  </cols>
  <sheetData>
    <row r="1" spans="1:12" ht="16">
      <c r="A1" s="15" t="s">
        <v>29</v>
      </c>
      <c r="B1" s="15" t="s">
        <v>30</v>
      </c>
      <c r="C1" s="15" t="s">
        <v>31</v>
      </c>
      <c r="D1" s="15" t="s">
        <v>32</v>
      </c>
      <c r="E1" s="15" t="s">
        <v>33</v>
      </c>
      <c r="F1" s="15" t="s">
        <v>34</v>
      </c>
      <c r="G1" s="15" t="s">
        <v>35</v>
      </c>
      <c r="H1" s="15"/>
      <c r="I1" s="15"/>
      <c r="J1" s="15"/>
    </row>
    <row r="2" spans="1:12" ht="16">
      <c r="A2" s="15" t="s">
        <v>374</v>
      </c>
      <c r="B2" s="15" t="s">
        <v>0</v>
      </c>
      <c r="C2" s="15" t="s">
        <v>1</v>
      </c>
      <c r="D2" s="15" t="s">
        <v>2</v>
      </c>
      <c r="E2" s="15" t="s">
        <v>3</v>
      </c>
      <c r="F2" s="15" t="s">
        <v>4</v>
      </c>
      <c r="G2" s="15" t="s">
        <v>5</v>
      </c>
      <c r="H2" s="15" t="s">
        <v>368</v>
      </c>
      <c r="I2" s="15" t="s">
        <v>369</v>
      </c>
      <c r="J2" s="15" t="s">
        <v>40</v>
      </c>
    </row>
    <row r="3" spans="1:12">
      <c r="A3" s="62" t="s">
        <v>27</v>
      </c>
      <c r="B3" s="62">
        <f t="shared" ref="B3:I3" si="0">B5/$J$5</f>
        <v>0.15428571428571428</v>
      </c>
      <c r="C3" s="62">
        <f t="shared" si="0"/>
        <v>6.8571428571428575E-2</v>
      </c>
      <c r="D3" s="62">
        <f t="shared" si="0"/>
        <v>0.12571428571428572</v>
      </c>
      <c r="E3" s="62">
        <f t="shared" si="0"/>
        <v>7.4285714285714288E-2</v>
      </c>
      <c r="F3" s="62">
        <f t="shared" si="0"/>
        <v>0.08</v>
      </c>
      <c r="G3" s="62">
        <f t="shared" si="0"/>
        <v>6.8571428571428575E-2</v>
      </c>
      <c r="H3" s="62">
        <f t="shared" si="0"/>
        <v>5.7042857142857145E-2</v>
      </c>
      <c r="I3" s="62">
        <f t="shared" si="0"/>
        <v>0.37152857142857143</v>
      </c>
      <c r="J3" s="72">
        <f>SUM(B3:I3)</f>
        <v>1</v>
      </c>
    </row>
    <row r="4" spans="1:12">
      <c r="A4" s="62" t="s">
        <v>37</v>
      </c>
      <c r="B4" s="63">
        <v>110.92</v>
      </c>
      <c r="C4" s="63">
        <v>33.6</v>
      </c>
      <c r="D4" s="63">
        <v>28.85</v>
      </c>
      <c r="E4" s="63">
        <v>52.11</v>
      </c>
      <c r="F4" s="63">
        <v>31.48</v>
      </c>
      <c r="G4" s="63">
        <v>41.97</v>
      </c>
      <c r="H4" s="64">
        <v>98.878</v>
      </c>
      <c r="I4" s="65">
        <v>99.99</v>
      </c>
      <c r="J4" s="66"/>
    </row>
    <row r="5" spans="1:12">
      <c r="A5" s="62" t="s">
        <v>38</v>
      </c>
      <c r="B5" s="62">
        <v>270000</v>
      </c>
      <c r="C5" s="62">
        <v>120000</v>
      </c>
      <c r="D5" s="62">
        <v>220000</v>
      </c>
      <c r="E5" s="62">
        <v>130000</v>
      </c>
      <c r="F5" s="62">
        <v>140000</v>
      </c>
      <c r="G5" s="62">
        <v>120000</v>
      </c>
      <c r="H5" s="67">
        <v>99825</v>
      </c>
      <c r="I5" s="65">
        <v>650175</v>
      </c>
      <c r="J5" s="66">
        <f>1750000</f>
        <v>1750000</v>
      </c>
    </row>
    <row r="6" spans="1:12">
      <c r="A6" s="62" t="s">
        <v>39</v>
      </c>
      <c r="B6" s="62">
        <v>2434.1868012982331</v>
      </c>
      <c r="C6" s="62">
        <v>3571.4285714285711</v>
      </c>
      <c r="D6" s="62">
        <v>7625.649913344887</v>
      </c>
      <c r="E6" s="62">
        <v>2494.7227019765878</v>
      </c>
      <c r="F6" s="62">
        <v>4447.2681067344347</v>
      </c>
      <c r="G6" s="62">
        <v>2859.1851322373122</v>
      </c>
      <c r="H6" s="67">
        <v>1010</v>
      </c>
      <c r="I6" s="65">
        <v>6502</v>
      </c>
      <c r="J6" s="66"/>
    </row>
    <row r="7" spans="1:12">
      <c r="A7" s="83"/>
      <c r="B7" s="83"/>
      <c r="C7" s="83"/>
      <c r="D7" s="83"/>
      <c r="E7" s="83"/>
      <c r="F7" s="83"/>
      <c r="G7" s="83"/>
      <c r="H7" s="84"/>
      <c r="I7" s="84"/>
      <c r="J7" s="83"/>
    </row>
    <row r="8" spans="1:12" ht="16">
      <c r="A8" s="133" t="s">
        <v>395</v>
      </c>
      <c r="B8" s="134"/>
      <c r="C8" s="134"/>
      <c r="D8" s="134"/>
      <c r="E8" s="134"/>
      <c r="F8" s="134"/>
      <c r="G8" s="134"/>
      <c r="H8" s="134"/>
      <c r="I8" s="134"/>
      <c r="J8" s="135"/>
    </row>
    <row r="9" spans="1:12" ht="16">
      <c r="A9" s="15" t="s">
        <v>29</v>
      </c>
      <c r="B9" s="15" t="s">
        <v>30</v>
      </c>
      <c r="C9" s="15" t="s">
        <v>31</v>
      </c>
      <c r="D9" s="15" t="s">
        <v>32</v>
      </c>
      <c r="E9" s="15" t="s">
        <v>33</v>
      </c>
      <c r="F9" s="15" t="s">
        <v>34</v>
      </c>
      <c r="G9" s="15" t="s">
        <v>35</v>
      </c>
      <c r="H9" s="15"/>
      <c r="I9" s="15"/>
      <c r="J9" s="15"/>
    </row>
    <row r="10" spans="1:12" ht="16">
      <c r="A10" s="15" t="s">
        <v>374</v>
      </c>
      <c r="B10" s="15" t="s">
        <v>0</v>
      </c>
      <c r="C10" s="15" t="s">
        <v>1</v>
      </c>
      <c r="D10" s="15" t="s">
        <v>2</v>
      </c>
      <c r="E10" s="15" t="s">
        <v>3</v>
      </c>
      <c r="F10" s="15" t="s">
        <v>4</v>
      </c>
      <c r="G10" s="15" t="s">
        <v>5</v>
      </c>
      <c r="H10" s="15" t="s">
        <v>368</v>
      </c>
      <c r="I10" s="15" t="s">
        <v>369</v>
      </c>
      <c r="J10" s="15" t="s">
        <v>396</v>
      </c>
    </row>
    <row r="11" spans="1:12" ht="16">
      <c r="A11" s="85">
        <v>45608</v>
      </c>
      <c r="B11" s="86">
        <v>129.74</v>
      </c>
      <c r="C11" s="86">
        <v>36.81</v>
      </c>
      <c r="D11" s="86">
        <v>26.77</v>
      </c>
      <c r="E11" s="86">
        <v>57.28</v>
      </c>
      <c r="F11" s="86">
        <v>33.54</v>
      </c>
      <c r="G11" s="86">
        <v>44.02</v>
      </c>
      <c r="H11" s="86">
        <v>98.953299999999999</v>
      </c>
      <c r="I11" s="86">
        <v>99.715000000000003</v>
      </c>
      <c r="J11" s="87"/>
      <c r="K11" s="15" t="s">
        <v>397</v>
      </c>
      <c r="L11" s="15" t="s">
        <v>398</v>
      </c>
    </row>
    <row r="12" spans="1:12" ht="16">
      <c r="A12" s="62" t="s">
        <v>434</v>
      </c>
      <c r="B12" s="88">
        <f>B11-B4</f>
        <v>18.820000000000007</v>
      </c>
      <c r="C12" s="88">
        <f t="shared" ref="C12:I12" si="1">C11-C4</f>
        <v>3.2100000000000009</v>
      </c>
      <c r="D12" s="88">
        <f t="shared" si="1"/>
        <v>-2.0800000000000018</v>
      </c>
      <c r="E12" s="88">
        <f t="shared" si="1"/>
        <v>5.1700000000000017</v>
      </c>
      <c r="F12" s="88">
        <f t="shared" si="1"/>
        <v>2.0599999999999987</v>
      </c>
      <c r="G12" s="88">
        <f t="shared" si="1"/>
        <v>2.0500000000000043</v>
      </c>
      <c r="H12" s="88">
        <f t="shared" si="1"/>
        <v>7.529999999999859E-2</v>
      </c>
      <c r="I12" s="88">
        <f t="shared" si="1"/>
        <v>-0.27499999999999147</v>
      </c>
      <c r="J12" s="87"/>
      <c r="K12" s="15" t="s">
        <v>399</v>
      </c>
      <c r="L12" s="15" t="s">
        <v>399</v>
      </c>
    </row>
    <row r="13" spans="1:12">
      <c r="A13" s="62" t="s">
        <v>400</v>
      </c>
      <c r="B13" s="120">
        <f>B12*B6</f>
        <v>45811.395600432763</v>
      </c>
      <c r="C13" s="120">
        <f t="shared" ref="C13:I13" si="2">C12*C6</f>
        <v>11464.285714285716</v>
      </c>
      <c r="D13" s="120">
        <f t="shared" si="2"/>
        <v>-15861.351819757379</v>
      </c>
      <c r="E13" s="120">
        <f t="shared" si="2"/>
        <v>12897.716369218962</v>
      </c>
      <c r="F13" s="120">
        <f t="shared" si="2"/>
        <v>9161.3722998729299</v>
      </c>
      <c r="G13" s="120">
        <f t="shared" si="2"/>
        <v>5861.3295210865026</v>
      </c>
      <c r="H13" s="120">
        <f t="shared" si="2"/>
        <v>76.052999999998576</v>
      </c>
      <c r="I13" s="120">
        <f t="shared" si="2"/>
        <v>-1788.0499999999445</v>
      </c>
      <c r="J13" s="89">
        <f>SUM(B13:I13)</f>
        <v>67622.750685139545</v>
      </c>
      <c r="K13" s="90">
        <f>(J13+$J$5)/$J$5</f>
        <v>1.0386415718200797</v>
      </c>
      <c r="L13" s="90">
        <f>((SUM(B13:G13)+SUM($B$5:$I$5))/$J$5)</f>
        <v>1.0396198558200798</v>
      </c>
    </row>
    <row r="14" spans="1:12">
      <c r="A14" s="87" t="s">
        <v>435</v>
      </c>
      <c r="B14" s="91">
        <f>B12/B4</f>
        <v>0.16967183555715837</v>
      </c>
      <c r="C14" s="91">
        <f>C12/C4</f>
        <v>9.5535714285714307E-2</v>
      </c>
      <c r="D14" s="91">
        <f t="shared" ref="D14:I14" si="3">D12/D4</f>
        <v>-7.209705372616991E-2</v>
      </c>
      <c r="E14" s="91">
        <f t="shared" si="3"/>
        <v>9.9213202840145884E-2</v>
      </c>
      <c r="F14" s="91">
        <f t="shared" si="3"/>
        <v>6.543837357052093E-2</v>
      </c>
      <c r="G14" s="91">
        <f t="shared" si="3"/>
        <v>4.8844412675720858E-2</v>
      </c>
      <c r="H14" s="91">
        <f t="shared" si="3"/>
        <v>7.6154452962234865E-4</v>
      </c>
      <c r="I14" s="91">
        <f t="shared" si="3"/>
        <v>-2.750275027502665E-3</v>
      </c>
    </row>
    <row r="16" spans="1:12" ht="16">
      <c r="A16" s="15" t="s">
        <v>401</v>
      </c>
    </row>
    <row r="17" spans="1:12" ht="15" customHeight="1">
      <c r="A17" s="136" t="s">
        <v>402</v>
      </c>
      <c r="B17" s="136"/>
      <c r="C17" s="136"/>
      <c r="D17" s="136"/>
      <c r="E17" s="136"/>
      <c r="F17" s="136"/>
      <c r="G17" s="136"/>
      <c r="H17" s="136"/>
      <c r="I17" s="136"/>
      <c r="J17" s="136"/>
    </row>
    <row r="18" spans="1:12">
      <c r="A18" s="136"/>
      <c r="B18" s="136"/>
      <c r="C18" s="136"/>
      <c r="D18" s="136"/>
      <c r="E18" s="136"/>
      <c r="F18" s="136"/>
      <c r="G18" s="136"/>
      <c r="H18" s="136"/>
      <c r="I18" s="136"/>
      <c r="J18" s="136"/>
    </row>
    <row r="19" spans="1:12">
      <c r="A19" s="136"/>
      <c r="B19" s="136"/>
      <c r="C19" s="136"/>
      <c r="D19" s="136"/>
      <c r="E19" s="136"/>
      <c r="F19" s="136"/>
      <c r="G19" s="136"/>
      <c r="H19" s="136"/>
      <c r="I19" s="136"/>
      <c r="J19" s="136"/>
    </row>
    <row r="20" spans="1:12">
      <c r="A20" s="136"/>
      <c r="B20" s="136"/>
      <c r="C20" s="136"/>
      <c r="D20" s="136"/>
      <c r="E20" s="136"/>
      <c r="F20" s="136"/>
      <c r="G20" s="136"/>
      <c r="H20" s="136"/>
      <c r="I20" s="136"/>
      <c r="J20" s="136"/>
    </row>
    <row r="21" spans="1:12">
      <c r="A21" s="136"/>
      <c r="B21" s="136"/>
      <c r="C21" s="136"/>
      <c r="D21" s="136"/>
      <c r="E21" s="136"/>
      <c r="F21" s="136"/>
      <c r="G21" s="136"/>
      <c r="H21" s="136"/>
      <c r="I21" s="136"/>
      <c r="J21" s="136"/>
    </row>
    <row r="22" spans="1:12">
      <c r="A22" s="136"/>
      <c r="B22" s="136"/>
      <c r="C22" s="136"/>
      <c r="D22" s="136"/>
      <c r="E22" s="136"/>
      <c r="F22" s="136"/>
      <c r="G22" s="136"/>
      <c r="H22" s="136"/>
      <c r="I22" s="136"/>
      <c r="J22" s="136"/>
    </row>
    <row r="23" spans="1:12">
      <c r="A23" s="136"/>
      <c r="B23" s="136"/>
      <c r="C23" s="136"/>
      <c r="D23" s="136"/>
      <c r="E23" s="136"/>
      <c r="F23" s="136"/>
      <c r="G23" s="136"/>
      <c r="H23" s="136"/>
      <c r="I23" s="136"/>
      <c r="J23" s="136"/>
    </row>
    <row r="24" spans="1:12">
      <c r="A24" s="136"/>
      <c r="B24" s="136"/>
      <c r="C24" s="136"/>
      <c r="D24" s="136"/>
      <c r="E24" s="136"/>
      <c r="F24" s="136"/>
      <c r="G24" s="136"/>
      <c r="H24" s="136"/>
      <c r="I24" s="136"/>
      <c r="J24" s="136"/>
    </row>
    <row r="25" spans="1:12">
      <c r="A25" s="136"/>
      <c r="B25" s="136"/>
      <c r="C25" s="136"/>
      <c r="D25" s="136"/>
      <c r="E25" s="136"/>
      <c r="F25" s="136"/>
      <c r="G25" s="136"/>
      <c r="H25" s="136"/>
      <c r="I25" s="136"/>
      <c r="J25" s="136"/>
    </row>
    <row r="27" spans="1:12" ht="16">
      <c r="A27" s="133" t="s">
        <v>395</v>
      </c>
      <c r="B27" s="134"/>
      <c r="C27" s="134"/>
      <c r="D27" s="134"/>
      <c r="E27" s="134"/>
      <c r="F27" s="134"/>
      <c r="G27" s="134"/>
      <c r="H27" s="134"/>
      <c r="I27" s="134"/>
      <c r="J27" s="135"/>
    </row>
    <row r="28" spans="1:12" ht="16">
      <c r="A28" s="15" t="s">
        <v>29</v>
      </c>
      <c r="B28" s="15" t="s">
        <v>30</v>
      </c>
      <c r="C28" s="15" t="s">
        <v>31</v>
      </c>
      <c r="D28" s="15" t="s">
        <v>32</v>
      </c>
      <c r="E28" s="15" t="s">
        <v>33</v>
      </c>
      <c r="F28" s="15" t="s">
        <v>34</v>
      </c>
      <c r="G28" s="15" t="s">
        <v>35</v>
      </c>
      <c r="H28" s="15" t="s">
        <v>368</v>
      </c>
      <c r="I28" s="15" t="s">
        <v>369</v>
      </c>
      <c r="J28" s="15"/>
    </row>
    <row r="29" spans="1:12" ht="16">
      <c r="A29" s="15" t="s">
        <v>374</v>
      </c>
      <c r="B29" s="15" t="s">
        <v>0</v>
      </c>
      <c r="C29" s="15" t="s">
        <v>1</v>
      </c>
      <c r="D29" s="15" t="s">
        <v>2</v>
      </c>
      <c r="E29" s="15" t="s">
        <v>3</v>
      </c>
      <c r="F29" s="15" t="s">
        <v>4</v>
      </c>
      <c r="G29" s="15" t="s">
        <v>5</v>
      </c>
      <c r="H29" s="92" t="s">
        <v>333</v>
      </c>
      <c r="I29" s="93" t="s">
        <v>172</v>
      </c>
      <c r="J29" s="15" t="s">
        <v>396</v>
      </c>
    </row>
    <row r="30" spans="1:12" ht="16">
      <c r="A30" s="85">
        <v>45615</v>
      </c>
      <c r="B30" s="94">
        <v>126.58</v>
      </c>
      <c r="C30" s="94">
        <v>33.4</v>
      </c>
      <c r="D30" s="94">
        <v>25.74</v>
      </c>
      <c r="E30" s="94">
        <v>57.77</v>
      </c>
      <c r="F30" s="94">
        <v>32.51</v>
      </c>
      <c r="G30" s="94">
        <v>43.89</v>
      </c>
      <c r="H30" s="86">
        <v>99.054982999999993</v>
      </c>
      <c r="I30" s="86">
        <v>99.745999999999995</v>
      </c>
      <c r="J30" s="87"/>
      <c r="K30" s="15" t="s">
        <v>397</v>
      </c>
      <c r="L30" s="15" t="s">
        <v>398</v>
      </c>
    </row>
    <row r="31" spans="1:12" ht="16">
      <c r="A31" s="62" t="s">
        <v>434</v>
      </c>
      <c r="B31" s="88">
        <f>B30-B4</f>
        <v>15.659999999999997</v>
      </c>
      <c r="C31" s="88">
        <f t="shared" ref="C31:I31" si="4">C30-C4</f>
        <v>-0.20000000000000284</v>
      </c>
      <c r="D31" s="88">
        <f t="shared" si="4"/>
        <v>-3.110000000000003</v>
      </c>
      <c r="E31" s="88">
        <f t="shared" si="4"/>
        <v>5.6600000000000037</v>
      </c>
      <c r="F31" s="88">
        <f t="shared" si="4"/>
        <v>1.0299999999999976</v>
      </c>
      <c r="G31" s="88">
        <f t="shared" si="4"/>
        <v>1.9200000000000017</v>
      </c>
      <c r="H31" s="88">
        <f t="shared" si="4"/>
        <v>0.17698299999999278</v>
      </c>
      <c r="I31" s="88">
        <f t="shared" si="4"/>
        <v>-0.24399999999999977</v>
      </c>
      <c r="J31" s="87"/>
      <c r="K31" s="15" t="s">
        <v>399</v>
      </c>
      <c r="L31" s="15" t="s">
        <v>399</v>
      </c>
    </row>
    <row r="32" spans="1:12">
      <c r="A32" s="62" t="s">
        <v>400</v>
      </c>
      <c r="B32" s="120">
        <f>B31*B6</f>
        <v>38119.365308330322</v>
      </c>
      <c r="C32" s="120">
        <f t="shared" ref="C32:I32" si="5">C31*C6</f>
        <v>-714.28571428572434</v>
      </c>
      <c r="D32" s="120">
        <f t="shared" si="5"/>
        <v>-23715.771230502622</v>
      </c>
      <c r="E32" s="120">
        <f t="shared" si="5"/>
        <v>14120.130493187497</v>
      </c>
      <c r="F32" s="120">
        <f t="shared" si="5"/>
        <v>4580.6861499364568</v>
      </c>
      <c r="G32" s="120">
        <f t="shared" si="5"/>
        <v>5489.6354538956448</v>
      </c>
      <c r="H32" s="120">
        <f t="shared" si="5"/>
        <v>178.75282999999271</v>
      </c>
      <c r="I32" s="120">
        <f t="shared" si="5"/>
        <v>-1586.4879999999985</v>
      </c>
      <c r="J32" s="121">
        <f>SUM(B32:I32)</f>
        <v>36472.025290561571</v>
      </c>
      <c r="K32" s="90">
        <f>(J32+$J$5)/$J$5</f>
        <v>1.0208411573088922</v>
      </c>
      <c r="L32" s="90">
        <f>((SUM(B32:G32)+SUM($B$5:$I$5))/$J$5)</f>
        <v>1.0216455774060351</v>
      </c>
    </row>
    <row r="33" spans="1:10">
      <c r="A33" s="87" t="s">
        <v>435</v>
      </c>
      <c r="B33" s="91">
        <f>B31/B4</f>
        <v>0.14118283447529748</v>
      </c>
      <c r="C33" s="91">
        <f t="shared" ref="C33:I33" si="6">C31/C4</f>
        <v>-5.9523809523810371E-3</v>
      </c>
      <c r="D33" s="91">
        <f t="shared" si="6"/>
        <v>-0.10779896013864827</v>
      </c>
      <c r="E33" s="91">
        <f t="shared" si="6"/>
        <v>0.1086163884091346</v>
      </c>
      <c r="F33" s="91">
        <f t="shared" si="6"/>
        <v>3.2719186785260403E-2</v>
      </c>
      <c r="G33" s="91">
        <f t="shared" si="6"/>
        <v>4.5746962115797041E-2</v>
      </c>
      <c r="H33" s="91">
        <f t="shared" si="6"/>
        <v>1.7899128218612107E-3</v>
      </c>
      <c r="I33" s="91">
        <f t="shared" si="6"/>
        <v>-2.4402440244024382E-3</v>
      </c>
    </row>
    <row r="35" spans="1:10" ht="16">
      <c r="A35" s="15" t="s">
        <v>401</v>
      </c>
    </row>
    <row r="36" spans="1:10" ht="15" customHeight="1">
      <c r="A36" s="137" t="s">
        <v>403</v>
      </c>
      <c r="B36" s="137"/>
      <c r="C36" s="137"/>
      <c r="D36" s="137"/>
      <c r="E36" s="137"/>
      <c r="F36" s="137"/>
      <c r="G36" s="137"/>
      <c r="H36" s="137"/>
      <c r="I36" s="137"/>
      <c r="J36" s="137"/>
    </row>
    <row r="37" spans="1:10">
      <c r="A37" s="137"/>
      <c r="B37" s="137"/>
      <c r="C37" s="137"/>
      <c r="D37" s="137"/>
      <c r="E37" s="137"/>
      <c r="F37" s="137"/>
      <c r="G37" s="137"/>
      <c r="H37" s="137"/>
      <c r="I37" s="137"/>
      <c r="J37" s="137"/>
    </row>
    <row r="38" spans="1:10">
      <c r="A38" s="137"/>
      <c r="B38" s="137"/>
      <c r="C38" s="137"/>
      <c r="D38" s="137"/>
      <c r="E38" s="137"/>
      <c r="F38" s="137"/>
      <c r="G38" s="137"/>
      <c r="H38" s="137"/>
      <c r="I38" s="137"/>
      <c r="J38" s="137"/>
    </row>
    <row r="39" spans="1:10">
      <c r="A39" s="137"/>
      <c r="B39" s="137"/>
      <c r="C39" s="137"/>
      <c r="D39" s="137"/>
      <c r="E39" s="137"/>
      <c r="F39" s="137"/>
      <c r="G39" s="137"/>
      <c r="H39" s="137"/>
      <c r="I39" s="137"/>
      <c r="J39" s="137"/>
    </row>
    <row r="40" spans="1:10">
      <c r="A40" s="137"/>
      <c r="B40" s="137"/>
      <c r="C40" s="137"/>
      <c r="D40" s="137"/>
      <c r="E40" s="137"/>
      <c r="F40" s="137"/>
      <c r="G40" s="137"/>
      <c r="H40" s="137"/>
      <c r="I40" s="137"/>
      <c r="J40" s="137"/>
    </row>
    <row r="41" spans="1:10">
      <c r="A41" s="137"/>
      <c r="B41" s="137"/>
      <c r="C41" s="137"/>
      <c r="D41" s="137"/>
      <c r="E41" s="137"/>
      <c r="F41" s="137"/>
      <c r="G41" s="137"/>
      <c r="H41" s="137"/>
      <c r="I41" s="137"/>
      <c r="J41" s="137"/>
    </row>
    <row r="42" spans="1:10">
      <c r="A42" s="137"/>
      <c r="B42" s="137"/>
      <c r="C42" s="137"/>
      <c r="D42" s="137"/>
      <c r="E42" s="137"/>
      <c r="F42" s="137"/>
      <c r="G42" s="137"/>
      <c r="H42" s="137"/>
      <c r="I42" s="137"/>
      <c r="J42" s="137"/>
    </row>
    <row r="43" spans="1:10">
      <c r="A43" s="137"/>
      <c r="B43" s="137"/>
      <c r="C43" s="137"/>
      <c r="D43" s="137"/>
      <c r="E43" s="137"/>
      <c r="F43" s="137"/>
      <c r="G43" s="137"/>
      <c r="H43" s="137"/>
      <c r="I43" s="137"/>
      <c r="J43" s="137"/>
    </row>
    <row r="44" spans="1:10">
      <c r="A44" s="137"/>
      <c r="B44" s="137"/>
      <c r="C44" s="137"/>
      <c r="D44" s="137"/>
      <c r="E44" s="137"/>
      <c r="F44" s="137"/>
      <c r="G44" s="137"/>
      <c r="H44" s="137"/>
      <c r="I44" s="137"/>
      <c r="J44" s="137"/>
    </row>
    <row r="45" spans="1:10">
      <c r="A45" s="137"/>
      <c r="B45" s="137"/>
      <c r="C45" s="137"/>
      <c r="D45" s="137"/>
      <c r="E45" s="137"/>
      <c r="F45" s="137"/>
      <c r="G45" s="137"/>
      <c r="H45" s="137"/>
      <c r="I45" s="137"/>
      <c r="J45" s="137"/>
    </row>
    <row r="46" spans="1:10">
      <c r="A46" s="137"/>
      <c r="B46" s="137"/>
      <c r="C46" s="137"/>
      <c r="D46" s="137"/>
      <c r="E46" s="137"/>
      <c r="F46" s="137"/>
      <c r="G46" s="137"/>
      <c r="H46" s="137"/>
      <c r="I46" s="137"/>
      <c r="J46" s="137"/>
    </row>
    <row r="47" spans="1:10">
      <c r="A47" s="137"/>
      <c r="B47" s="137"/>
      <c r="C47" s="137"/>
      <c r="D47" s="137"/>
      <c r="E47" s="137"/>
      <c r="F47" s="137"/>
      <c r="G47" s="137"/>
      <c r="H47" s="137"/>
      <c r="I47" s="137"/>
      <c r="J47" s="137"/>
    </row>
    <row r="48" spans="1:10">
      <c r="A48" s="137"/>
      <c r="B48" s="137"/>
      <c r="C48" s="137"/>
      <c r="D48" s="137"/>
      <c r="E48" s="137"/>
      <c r="F48" s="137"/>
      <c r="G48" s="137"/>
      <c r="H48" s="137"/>
      <c r="I48" s="137"/>
      <c r="J48" s="137"/>
    </row>
    <row r="49" spans="1:12">
      <c r="A49" s="137"/>
      <c r="B49" s="137"/>
      <c r="C49" s="137"/>
      <c r="D49" s="137"/>
      <c r="E49" s="137"/>
      <c r="F49" s="137"/>
      <c r="G49" s="137"/>
      <c r="H49" s="137"/>
      <c r="I49" s="137"/>
      <c r="J49" s="137"/>
    </row>
    <row r="50" spans="1:12">
      <c r="A50" s="137"/>
      <c r="B50" s="137"/>
      <c r="C50" s="137"/>
      <c r="D50" s="137"/>
      <c r="E50" s="137"/>
      <c r="F50" s="137"/>
      <c r="G50" s="137"/>
      <c r="H50" s="137"/>
      <c r="I50" s="137"/>
      <c r="J50" s="137"/>
    </row>
    <row r="51" spans="1:12">
      <c r="A51" s="137"/>
      <c r="B51" s="137"/>
      <c r="C51" s="137"/>
      <c r="D51" s="137"/>
      <c r="E51" s="137"/>
      <c r="F51" s="137"/>
      <c r="G51" s="137"/>
      <c r="H51" s="137"/>
      <c r="I51" s="137"/>
      <c r="J51" s="137"/>
    </row>
    <row r="52" spans="1:12">
      <c r="A52" s="95"/>
      <c r="B52" s="95"/>
      <c r="C52" s="95"/>
      <c r="D52" s="95"/>
      <c r="E52" s="95"/>
      <c r="F52" s="95"/>
      <c r="G52" s="95"/>
      <c r="H52" s="95"/>
      <c r="I52" s="95"/>
      <c r="J52" s="95"/>
    </row>
    <row r="54" spans="1:12" ht="16">
      <c r="A54" s="133" t="s">
        <v>395</v>
      </c>
      <c r="B54" s="134"/>
      <c r="C54" s="134"/>
      <c r="D54" s="134"/>
      <c r="E54" s="134"/>
      <c r="F54" s="134"/>
      <c r="G54" s="134"/>
      <c r="H54" s="134"/>
      <c r="I54" s="134"/>
      <c r="J54" s="135"/>
    </row>
    <row r="55" spans="1:12" ht="16">
      <c r="A55" s="15" t="s">
        <v>29</v>
      </c>
      <c r="B55" s="15" t="s">
        <v>30</v>
      </c>
      <c r="C55" s="15" t="s">
        <v>31</v>
      </c>
      <c r="D55" s="15" t="s">
        <v>32</v>
      </c>
      <c r="E55" s="15" t="s">
        <v>33</v>
      </c>
      <c r="F55" s="15" t="s">
        <v>34</v>
      </c>
      <c r="G55" s="15" t="s">
        <v>35</v>
      </c>
      <c r="H55" s="15"/>
      <c r="I55" s="15"/>
      <c r="J55" s="15"/>
    </row>
    <row r="56" spans="1:12" ht="16">
      <c r="A56" s="15" t="s">
        <v>374</v>
      </c>
      <c r="B56" s="15" t="s">
        <v>0</v>
      </c>
      <c r="C56" s="15" t="s">
        <v>1</v>
      </c>
      <c r="D56" s="15" t="s">
        <v>2</v>
      </c>
      <c r="E56" s="15" t="s">
        <v>3</v>
      </c>
      <c r="F56" s="15" t="s">
        <v>4</v>
      </c>
      <c r="G56" s="15" t="s">
        <v>5</v>
      </c>
      <c r="H56" s="15" t="s">
        <v>368</v>
      </c>
      <c r="I56" s="15" t="s">
        <v>369</v>
      </c>
      <c r="J56" s="15" t="s">
        <v>396</v>
      </c>
    </row>
    <row r="57" spans="1:12" ht="16">
      <c r="A57" s="85">
        <v>45622</v>
      </c>
      <c r="B57" s="86">
        <v>132.55000000000001</v>
      </c>
      <c r="C57" s="86">
        <v>34.4</v>
      </c>
      <c r="D57" s="86">
        <v>24.11</v>
      </c>
      <c r="E57" s="86">
        <v>58.85</v>
      </c>
      <c r="F57" s="86">
        <v>32.43</v>
      </c>
      <c r="G57" s="86">
        <v>44.63</v>
      </c>
      <c r="H57" s="86">
        <v>99.153499999999994</v>
      </c>
      <c r="I57" s="86">
        <v>99.71</v>
      </c>
      <c r="J57" s="87"/>
      <c r="K57" s="15" t="s">
        <v>397</v>
      </c>
      <c r="L57" s="15" t="s">
        <v>398</v>
      </c>
    </row>
    <row r="58" spans="1:12" ht="16">
      <c r="A58" s="62" t="s">
        <v>434</v>
      </c>
      <c r="B58" s="88">
        <f>B57-B4</f>
        <v>21.63000000000001</v>
      </c>
      <c r="C58" s="88">
        <f t="shared" ref="C58:I58" si="7">C57-C4</f>
        <v>0.79999999999999716</v>
      </c>
      <c r="D58" s="88">
        <f>D57-D4</f>
        <v>-4.740000000000002</v>
      </c>
      <c r="E58" s="88">
        <f t="shared" si="7"/>
        <v>6.740000000000002</v>
      </c>
      <c r="F58" s="88">
        <f t="shared" si="7"/>
        <v>0.94999999999999929</v>
      </c>
      <c r="G58" s="88">
        <f t="shared" si="7"/>
        <v>2.6600000000000037</v>
      </c>
      <c r="H58" s="88">
        <f t="shared" si="7"/>
        <v>0.27549999999999386</v>
      </c>
      <c r="I58" s="88">
        <f t="shared" si="7"/>
        <v>-0.28000000000000114</v>
      </c>
      <c r="J58" s="87"/>
      <c r="K58" s="15" t="s">
        <v>399</v>
      </c>
      <c r="L58" s="15" t="s">
        <v>399</v>
      </c>
    </row>
    <row r="59" spans="1:12">
      <c r="A59" s="62" t="s">
        <v>400</v>
      </c>
      <c r="B59" s="120">
        <f>B58*B6</f>
        <v>52651.460512080805</v>
      </c>
      <c r="C59" s="120">
        <f t="shared" ref="C59:I59" si="8">C58*C6</f>
        <v>2857.1428571428469</v>
      </c>
      <c r="D59" s="120">
        <f t="shared" si="8"/>
        <v>-36145.58058925478</v>
      </c>
      <c r="E59" s="120">
        <f t="shared" si="8"/>
        <v>16814.431011322205</v>
      </c>
      <c r="F59" s="120">
        <f t="shared" si="8"/>
        <v>4224.9047013977097</v>
      </c>
      <c r="G59" s="120">
        <f t="shared" si="8"/>
        <v>7605.4324517512614</v>
      </c>
      <c r="H59" s="120">
        <f t="shared" si="8"/>
        <v>278.2549999999938</v>
      </c>
      <c r="I59" s="120">
        <f t="shared" si="8"/>
        <v>-1820.5600000000074</v>
      </c>
      <c r="J59" s="121">
        <f>SUM(B59:I59)</f>
        <v>46465.485944440035</v>
      </c>
      <c r="K59" s="90">
        <f>(J59+$J$5)/$J$5</f>
        <v>1.0265517062539657</v>
      </c>
      <c r="L59" s="90">
        <f>((SUM(B59:G59)+SUM($B$5:$I$5))/$J$5)</f>
        <v>1.027433023396823</v>
      </c>
    </row>
    <row r="60" spans="1:12">
      <c r="A60" s="87" t="s">
        <v>435</v>
      </c>
      <c r="B60" s="91">
        <f>B58/B4</f>
        <v>0.19500540930400298</v>
      </c>
      <c r="C60" s="91">
        <f t="shared" ref="C60:I60" si="9">C58/C4</f>
        <v>2.3809523809523725E-2</v>
      </c>
      <c r="D60" s="91">
        <f t="shared" si="9"/>
        <v>-0.16429809358752173</v>
      </c>
      <c r="E60" s="91">
        <f t="shared" si="9"/>
        <v>0.12934177701017083</v>
      </c>
      <c r="F60" s="91">
        <f t="shared" si="9"/>
        <v>3.0177890724269355E-2</v>
      </c>
      <c r="G60" s="91">
        <f t="shared" si="9"/>
        <v>6.3378603764593852E-2</v>
      </c>
      <c r="H60" s="91">
        <f t="shared" si="9"/>
        <v>2.7862618580472287E-3</v>
      </c>
      <c r="I60" s="91">
        <f t="shared" si="9"/>
        <v>-2.8002800280028119E-3</v>
      </c>
    </row>
    <row r="61" spans="1:12">
      <c r="A61" s="118"/>
      <c r="B61" s="118"/>
      <c r="C61" s="118"/>
      <c r="D61" s="118"/>
      <c r="E61" s="118"/>
      <c r="F61" s="118"/>
      <c r="G61" s="118"/>
      <c r="H61" s="118"/>
      <c r="I61" s="118"/>
    </row>
    <row r="62" spans="1:12" ht="16">
      <c r="A62" s="15" t="s">
        <v>401</v>
      </c>
    </row>
    <row r="63" spans="1:12" ht="15" customHeight="1">
      <c r="A63" s="132" t="s">
        <v>436</v>
      </c>
      <c r="B63" s="132"/>
      <c r="C63" s="132"/>
      <c r="D63" s="132"/>
      <c r="E63" s="132"/>
      <c r="F63" s="132"/>
      <c r="G63" s="132"/>
      <c r="H63" s="132"/>
      <c r="I63" s="132"/>
      <c r="J63" s="132"/>
    </row>
    <row r="64" spans="1:12">
      <c r="A64" s="132"/>
      <c r="B64" s="132"/>
      <c r="C64" s="132"/>
      <c r="D64" s="132"/>
      <c r="E64" s="132"/>
      <c r="F64" s="132"/>
      <c r="G64" s="132"/>
      <c r="H64" s="132"/>
      <c r="I64" s="132"/>
      <c r="J64" s="132"/>
    </row>
    <row r="65" spans="1:10">
      <c r="A65" s="132"/>
      <c r="B65" s="132"/>
      <c r="C65" s="132"/>
      <c r="D65" s="132"/>
      <c r="E65" s="132"/>
      <c r="F65" s="132"/>
      <c r="G65" s="132"/>
      <c r="H65" s="132"/>
      <c r="I65" s="132"/>
      <c r="J65" s="132"/>
    </row>
    <row r="66" spans="1:10">
      <c r="A66" s="132"/>
      <c r="B66" s="132"/>
      <c r="C66" s="132"/>
      <c r="D66" s="132"/>
      <c r="E66" s="132"/>
      <c r="F66" s="132"/>
      <c r="G66" s="132"/>
      <c r="H66" s="132"/>
      <c r="I66" s="132"/>
      <c r="J66" s="132"/>
    </row>
    <row r="67" spans="1:10">
      <c r="A67" s="132"/>
      <c r="B67" s="132"/>
      <c r="C67" s="132"/>
      <c r="D67" s="132"/>
      <c r="E67" s="132"/>
      <c r="F67" s="132"/>
      <c r="G67" s="132"/>
      <c r="H67" s="132"/>
      <c r="I67" s="132"/>
      <c r="J67" s="132"/>
    </row>
    <row r="68" spans="1:10">
      <c r="A68" s="132"/>
      <c r="B68" s="132"/>
      <c r="C68" s="132"/>
      <c r="D68" s="132"/>
      <c r="E68" s="132"/>
      <c r="F68" s="132"/>
      <c r="G68" s="132"/>
      <c r="H68" s="132"/>
      <c r="I68" s="132"/>
      <c r="J68" s="132"/>
    </row>
    <row r="69" spans="1:10">
      <c r="A69" s="132"/>
      <c r="B69" s="132"/>
      <c r="C69" s="132"/>
      <c r="D69" s="132"/>
      <c r="E69" s="132"/>
      <c r="F69" s="132"/>
      <c r="G69" s="132"/>
      <c r="H69" s="132"/>
      <c r="I69" s="132"/>
      <c r="J69" s="132"/>
    </row>
    <row r="70" spans="1:10">
      <c r="A70" s="132"/>
      <c r="B70" s="132"/>
      <c r="C70" s="132"/>
      <c r="D70" s="132"/>
      <c r="E70" s="132"/>
      <c r="F70" s="132"/>
      <c r="G70" s="132"/>
      <c r="H70" s="132"/>
      <c r="I70" s="132"/>
      <c r="J70" s="132"/>
    </row>
    <row r="71" spans="1:10">
      <c r="A71" s="132"/>
      <c r="B71" s="132"/>
      <c r="C71" s="132"/>
      <c r="D71" s="132"/>
      <c r="E71" s="132"/>
      <c r="F71" s="132"/>
      <c r="G71" s="132"/>
      <c r="H71" s="132"/>
      <c r="I71" s="132"/>
      <c r="J71" s="132"/>
    </row>
    <row r="72" spans="1:10">
      <c r="A72" s="132"/>
      <c r="B72" s="132"/>
      <c r="C72" s="132"/>
      <c r="D72" s="132"/>
      <c r="E72" s="132"/>
      <c r="F72" s="132"/>
      <c r="G72" s="132"/>
      <c r="H72" s="132"/>
      <c r="I72" s="132"/>
      <c r="J72" s="132"/>
    </row>
    <row r="73" spans="1:10">
      <c r="A73" s="132"/>
      <c r="B73" s="132"/>
      <c r="C73" s="132"/>
      <c r="D73" s="132"/>
      <c r="E73" s="132"/>
      <c r="F73" s="132"/>
      <c r="G73" s="132"/>
      <c r="H73" s="132"/>
      <c r="I73" s="132"/>
      <c r="J73" s="132"/>
    </row>
  </sheetData>
  <mergeCells count="6">
    <mergeCell ref="A63:J73"/>
    <mergeCell ref="A8:J8"/>
    <mergeCell ref="A17:J25"/>
    <mergeCell ref="A27:J27"/>
    <mergeCell ref="A36:J51"/>
    <mergeCell ref="A54:J54"/>
  </mergeCells>
  <pageMargins left="0.7" right="0.7" top="0.75" bottom="0.75" header="0.3" footer="0.3"/>
  <pageSetup orientation="portrait" horizontalDpi="0" verticalDpi="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1FB90-87DB-CB47-B029-45F4968F806E}">
  <dimension ref="A1:E32"/>
  <sheetViews>
    <sheetView topLeftCell="A5" zoomScale="137" workbookViewId="0">
      <selection activeCell="J33" sqref="J32:J33"/>
    </sheetView>
  </sheetViews>
  <sheetFormatPr baseColWidth="10" defaultColWidth="9.1640625" defaultRowHeight="14"/>
  <cols>
    <col min="1" max="1" width="20.6640625" style="97" customWidth="1"/>
    <col min="2" max="2" width="7.1640625" style="97" customWidth="1"/>
    <col min="3" max="3" width="11.83203125" style="97" customWidth="1"/>
    <col min="4" max="4" width="11.1640625" style="97" bestFit="1" customWidth="1"/>
    <col min="5" max="5" width="2.83203125" style="97" customWidth="1"/>
    <col min="6" max="16384" width="9.1640625" style="97"/>
  </cols>
  <sheetData>
    <row r="1" spans="1:5">
      <c r="A1" s="96" t="s">
        <v>404</v>
      </c>
    </row>
    <row r="4" spans="1:5">
      <c r="A4" s="97" t="s">
        <v>405</v>
      </c>
    </row>
    <row r="5" spans="1:5">
      <c r="A5" s="97" t="s">
        <v>406</v>
      </c>
    </row>
    <row r="6" spans="1:5">
      <c r="A6" s="97" t="s">
        <v>407</v>
      </c>
    </row>
    <row r="9" spans="1:5">
      <c r="A9" s="96" t="s">
        <v>408</v>
      </c>
    </row>
    <row r="10" spans="1:5">
      <c r="A10" s="138" t="s">
        <v>409</v>
      </c>
      <c r="B10" s="139"/>
      <c r="C10" s="140"/>
      <c r="D10" s="138" t="s">
        <v>410</v>
      </c>
      <c r="E10" s="140"/>
    </row>
    <row r="11" spans="1:5">
      <c r="A11" s="98" t="s">
        <v>411</v>
      </c>
      <c r="B11" s="99">
        <v>15.988</v>
      </c>
      <c r="C11" s="100">
        <v>45626</v>
      </c>
      <c r="D11" s="98" t="s">
        <v>412</v>
      </c>
      <c r="E11" s="101">
        <v>9</v>
      </c>
    </row>
    <row r="12" spans="1:5">
      <c r="A12" s="102" t="s">
        <v>413</v>
      </c>
      <c r="B12" s="103">
        <v>-8.9860000000000007</v>
      </c>
      <c r="C12" s="104">
        <v>45260</v>
      </c>
      <c r="D12" s="102" t="s">
        <v>414</v>
      </c>
      <c r="E12" s="105">
        <v>3</v>
      </c>
    </row>
    <row r="13" spans="1:5">
      <c r="A13" s="102" t="s">
        <v>415</v>
      </c>
      <c r="B13" s="103">
        <v>1.34953846153846</v>
      </c>
      <c r="C13" s="105"/>
      <c r="D13" s="106" t="s">
        <v>416</v>
      </c>
      <c r="E13" s="107">
        <v>0</v>
      </c>
    </row>
    <row r="14" spans="1:5">
      <c r="A14" s="106" t="s">
        <v>417</v>
      </c>
      <c r="B14" s="108">
        <v>3.5009999999999999</v>
      </c>
      <c r="C14" s="107"/>
    </row>
    <row r="17" spans="1:4">
      <c r="A17" s="96" t="s">
        <v>418</v>
      </c>
    </row>
    <row r="18" spans="1:4">
      <c r="A18" s="109" t="s">
        <v>296</v>
      </c>
      <c r="B18" s="109" t="s">
        <v>419</v>
      </c>
      <c r="C18" s="110" t="s">
        <v>420</v>
      </c>
      <c r="D18" s="110" t="s">
        <v>421</v>
      </c>
    </row>
    <row r="19" spans="1:4">
      <c r="A19" s="119">
        <v>45626</v>
      </c>
      <c r="B19" s="112">
        <v>15.988</v>
      </c>
      <c r="C19" s="112">
        <v>19.988</v>
      </c>
      <c r="D19" s="112">
        <f>ABS(C19-B19)</f>
        <v>4</v>
      </c>
    </row>
    <row r="20" spans="1:4">
      <c r="A20" s="119">
        <v>45596</v>
      </c>
      <c r="B20" s="112">
        <v>7.8339999999999996</v>
      </c>
      <c r="C20" s="112">
        <v>11.834</v>
      </c>
      <c r="D20" s="112">
        <f t="shared" ref="D20:D28" si="0">ABS(C20-B20)</f>
        <v>4</v>
      </c>
    </row>
    <row r="21" spans="1:4">
      <c r="A21" s="119">
        <v>45565</v>
      </c>
      <c r="B21" s="112">
        <v>3.645</v>
      </c>
      <c r="C21" s="112">
        <v>7.6449999999999996</v>
      </c>
      <c r="D21" s="112">
        <f>ABS(C21-B21)</f>
        <v>3.9999999999999996</v>
      </c>
    </row>
    <row r="22" spans="1:4">
      <c r="A22" s="119">
        <v>45535</v>
      </c>
      <c r="B22" s="112">
        <v>3.07</v>
      </c>
      <c r="C22" s="112">
        <v>7.07</v>
      </c>
      <c r="D22" s="112">
        <f t="shared" si="0"/>
        <v>4</v>
      </c>
    </row>
    <row r="23" spans="1:4">
      <c r="A23" s="119">
        <v>45504</v>
      </c>
      <c r="B23" s="112">
        <v>2.9849999999999999</v>
      </c>
      <c r="C23" s="112">
        <v>6.9850000000000003</v>
      </c>
      <c r="D23" s="112">
        <f t="shared" si="0"/>
        <v>4</v>
      </c>
    </row>
    <row r="24" spans="1:4">
      <c r="A24" s="119">
        <v>45473</v>
      </c>
      <c r="B24" s="112">
        <v>0.51400000000000001</v>
      </c>
      <c r="C24" s="112">
        <v>4.5140000000000002</v>
      </c>
      <c r="D24" s="112">
        <f t="shared" si="0"/>
        <v>4</v>
      </c>
    </row>
    <row r="25" spans="1:4">
      <c r="A25" s="119">
        <v>45443</v>
      </c>
      <c r="B25" s="112">
        <v>4.2089999999999996</v>
      </c>
      <c r="C25" s="112">
        <v>8.2089999999999996</v>
      </c>
      <c r="D25" s="112">
        <f t="shared" si="0"/>
        <v>4</v>
      </c>
    </row>
    <row r="26" spans="1:4">
      <c r="A26" s="119">
        <v>45412</v>
      </c>
      <c r="B26" s="112">
        <v>0.32900000000000001</v>
      </c>
      <c r="C26" s="112">
        <v>4.3289999999999997</v>
      </c>
      <c r="D26" s="112">
        <f t="shared" si="0"/>
        <v>3.9999999999999996</v>
      </c>
    </row>
    <row r="27" spans="1:4">
      <c r="A27" s="119">
        <v>45382</v>
      </c>
      <c r="B27" s="112">
        <v>1.5</v>
      </c>
      <c r="C27" s="112">
        <v>3.5</v>
      </c>
      <c r="D27" s="112">
        <f t="shared" si="0"/>
        <v>2</v>
      </c>
    </row>
    <row r="28" spans="1:4">
      <c r="A28" s="119">
        <v>45351</v>
      </c>
      <c r="B28" s="112">
        <v>-1.5389999999999999</v>
      </c>
      <c r="C28" s="112">
        <v>2.4609999999999999</v>
      </c>
      <c r="D28" s="112">
        <f t="shared" si="0"/>
        <v>4</v>
      </c>
    </row>
    <row r="29" spans="1:4">
      <c r="A29" s="119">
        <v>45322</v>
      </c>
      <c r="B29" s="112">
        <v>-6.6589999999999998</v>
      </c>
      <c r="C29" s="112">
        <v>-2.6589999999999998</v>
      </c>
      <c r="D29" s="112">
        <f>-ABS(C29-B29)</f>
        <v>-4</v>
      </c>
    </row>
    <row r="30" spans="1:4">
      <c r="A30" s="119">
        <v>45291</v>
      </c>
      <c r="B30" s="112">
        <v>-5.3460000000000001</v>
      </c>
      <c r="C30" s="112">
        <v>-1.3460000000000001</v>
      </c>
      <c r="D30" s="112">
        <f t="shared" ref="D30:D31" si="1">-ABS(C30-B30)</f>
        <v>-4</v>
      </c>
    </row>
    <row r="31" spans="1:4">
      <c r="A31" s="119">
        <v>45260</v>
      </c>
      <c r="B31" s="112">
        <v>-8.9860000000000007</v>
      </c>
      <c r="C31" s="112">
        <v>-4.9859999999999998</v>
      </c>
      <c r="D31" s="112">
        <f t="shared" si="1"/>
        <v>-4.0000000000000009</v>
      </c>
    </row>
    <row r="32" spans="1:4">
      <c r="D32" s="113"/>
    </row>
  </sheetData>
  <mergeCells count="2">
    <mergeCell ref="A10:C10"/>
    <mergeCell ref="D10:E10"/>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4D8B7-9195-8546-945A-E42DD9AE78C7}">
  <dimension ref="A1:E42"/>
  <sheetViews>
    <sheetView topLeftCell="A34" workbookViewId="0">
      <selection activeCell="A36" sqref="A36:J51"/>
    </sheetView>
  </sheetViews>
  <sheetFormatPr baseColWidth="10" defaultColWidth="9.1640625" defaultRowHeight="14"/>
  <cols>
    <col min="1" max="1" width="20.6640625" style="97" customWidth="1"/>
    <col min="2" max="2" width="7.1640625" style="97" customWidth="1"/>
    <col min="3" max="3" width="9.83203125" style="97" bestFit="1" customWidth="1"/>
    <col min="4" max="4" width="11.1640625" style="97" bestFit="1" customWidth="1"/>
    <col min="5" max="5" width="3.83203125" style="97" customWidth="1"/>
    <col min="6" max="16384" width="9.1640625" style="97"/>
  </cols>
  <sheetData>
    <row r="1" spans="1:5">
      <c r="A1" s="96" t="s">
        <v>422</v>
      </c>
    </row>
    <row r="4" spans="1:5">
      <c r="A4" s="97" t="s">
        <v>405</v>
      </c>
    </row>
    <row r="5" spans="1:5">
      <c r="A5" s="97" t="s">
        <v>423</v>
      </c>
    </row>
    <row r="6" spans="1:5">
      <c r="A6" s="97" t="s">
        <v>424</v>
      </c>
    </row>
    <row r="9" spans="1:5">
      <c r="A9" s="96" t="s">
        <v>425</v>
      </c>
    </row>
    <row r="10" spans="1:5">
      <c r="A10" s="138" t="s">
        <v>409</v>
      </c>
      <c r="B10" s="139"/>
      <c r="C10" s="140"/>
      <c r="D10" s="138" t="s">
        <v>410</v>
      </c>
      <c r="E10" s="140"/>
    </row>
    <row r="11" spans="1:5">
      <c r="A11" s="98" t="s">
        <v>411</v>
      </c>
      <c r="B11" s="99">
        <v>16.062000000000001</v>
      </c>
      <c r="C11" s="100">
        <v>45610</v>
      </c>
      <c r="D11" s="98" t="s">
        <v>412</v>
      </c>
      <c r="E11" s="101">
        <v>18</v>
      </c>
    </row>
    <row r="12" spans="1:5">
      <c r="A12" s="102" t="s">
        <v>413</v>
      </c>
      <c r="B12" s="103">
        <v>3.96</v>
      </c>
      <c r="C12" s="104">
        <v>45580</v>
      </c>
      <c r="D12" s="102" t="s">
        <v>414</v>
      </c>
      <c r="E12" s="105">
        <v>5</v>
      </c>
    </row>
    <row r="13" spans="1:5">
      <c r="A13" s="102" t="s">
        <v>415</v>
      </c>
      <c r="B13" s="103">
        <v>8.9751250000000002</v>
      </c>
      <c r="C13" s="105"/>
      <c r="D13" s="106" t="s">
        <v>416</v>
      </c>
      <c r="E13" s="107">
        <v>0</v>
      </c>
    </row>
    <row r="14" spans="1:5">
      <c r="A14" s="106" t="s">
        <v>417</v>
      </c>
      <c r="B14" s="108">
        <v>10.010999999999999</v>
      </c>
      <c r="C14" s="107"/>
    </row>
    <row r="17" spans="1:4">
      <c r="A17" s="96" t="s">
        <v>426</v>
      </c>
    </row>
    <row r="18" spans="1:4">
      <c r="A18" s="109" t="s">
        <v>296</v>
      </c>
      <c r="B18" s="109" t="s">
        <v>419</v>
      </c>
      <c r="C18" s="110" t="s">
        <v>420</v>
      </c>
      <c r="D18" s="110" t="s">
        <v>421</v>
      </c>
    </row>
    <row r="19" spans="1:4">
      <c r="A19" s="111">
        <v>45611</v>
      </c>
      <c r="B19" s="112">
        <v>15.987</v>
      </c>
      <c r="C19" s="112">
        <v>19.986999999999998</v>
      </c>
      <c r="D19" s="112">
        <f>ABS(B19-C19)</f>
        <v>3.9999999999999982</v>
      </c>
    </row>
    <row r="20" spans="1:4">
      <c r="A20" s="111">
        <v>45610</v>
      </c>
      <c r="B20" s="112">
        <v>16.062000000000001</v>
      </c>
      <c r="C20" s="112">
        <v>20.062000000000001</v>
      </c>
      <c r="D20" s="112">
        <f t="shared" ref="D20:D42" si="0">ABS(B20-C20)</f>
        <v>4</v>
      </c>
    </row>
    <row r="21" spans="1:4">
      <c r="A21" s="111">
        <v>45609</v>
      </c>
      <c r="B21" s="112">
        <v>13.62</v>
      </c>
      <c r="C21" s="112">
        <v>17.62</v>
      </c>
      <c r="D21" s="112">
        <f t="shared" si="0"/>
        <v>4.0000000000000018</v>
      </c>
    </row>
    <row r="22" spans="1:4">
      <c r="A22" s="111">
        <v>45608</v>
      </c>
      <c r="B22" s="112">
        <v>13.308</v>
      </c>
      <c r="C22" s="112">
        <v>17.308</v>
      </c>
      <c r="D22" s="112">
        <f t="shared" si="0"/>
        <v>4</v>
      </c>
    </row>
    <row r="23" spans="1:4">
      <c r="A23" s="111">
        <v>45607</v>
      </c>
      <c r="B23" s="112">
        <v>11.847</v>
      </c>
      <c r="C23" s="112">
        <v>15.847</v>
      </c>
      <c r="D23" s="112">
        <f t="shared" si="0"/>
        <v>4</v>
      </c>
    </row>
    <row r="24" spans="1:4">
      <c r="A24" s="111">
        <v>45604</v>
      </c>
      <c r="B24" s="112">
        <v>11.786</v>
      </c>
      <c r="C24" s="112">
        <v>15.786</v>
      </c>
      <c r="D24" s="112">
        <f t="shared" si="0"/>
        <v>4</v>
      </c>
    </row>
    <row r="25" spans="1:4">
      <c r="A25" s="111">
        <v>45603</v>
      </c>
      <c r="B25" s="112">
        <v>10.981999999999999</v>
      </c>
      <c r="C25" s="112">
        <v>14.981999999999999</v>
      </c>
      <c r="D25" s="112">
        <f t="shared" si="0"/>
        <v>4</v>
      </c>
    </row>
    <row r="26" spans="1:4">
      <c r="A26" s="111">
        <v>45602</v>
      </c>
      <c r="B26" s="112">
        <v>8.952</v>
      </c>
      <c r="C26" s="112">
        <v>12.952</v>
      </c>
      <c r="D26" s="112">
        <f t="shared" si="0"/>
        <v>4</v>
      </c>
    </row>
    <row r="27" spans="1:4">
      <c r="A27" s="111">
        <v>45601</v>
      </c>
      <c r="B27" s="112">
        <v>7.9580000000000002</v>
      </c>
      <c r="C27" s="112">
        <v>11.958</v>
      </c>
      <c r="D27" s="112">
        <f t="shared" si="0"/>
        <v>4</v>
      </c>
    </row>
    <row r="28" spans="1:4">
      <c r="A28" s="111">
        <v>45600</v>
      </c>
      <c r="B28" s="112">
        <v>8.2409999999999997</v>
      </c>
      <c r="C28" s="112">
        <v>12.241</v>
      </c>
      <c r="D28" s="112">
        <f t="shared" si="0"/>
        <v>4</v>
      </c>
    </row>
    <row r="29" spans="1:4">
      <c r="A29" s="111">
        <v>45597</v>
      </c>
      <c r="B29" s="112">
        <v>8.1280000000000001</v>
      </c>
      <c r="C29" s="112">
        <v>12.128</v>
      </c>
      <c r="D29" s="112">
        <f t="shared" si="0"/>
        <v>4</v>
      </c>
    </row>
    <row r="30" spans="1:4">
      <c r="A30" s="111">
        <v>45596</v>
      </c>
      <c r="B30" s="112">
        <v>7.8339999999999996</v>
      </c>
      <c r="C30" s="112">
        <v>11.834</v>
      </c>
      <c r="D30" s="112">
        <f t="shared" si="0"/>
        <v>4</v>
      </c>
    </row>
    <row r="31" spans="1:4">
      <c r="A31" s="111">
        <v>45595</v>
      </c>
      <c r="B31" s="112">
        <v>7.9969999999999999</v>
      </c>
      <c r="C31" s="112">
        <v>11.997</v>
      </c>
      <c r="D31" s="112">
        <f t="shared" si="0"/>
        <v>4</v>
      </c>
    </row>
    <row r="32" spans="1:4">
      <c r="A32" s="111">
        <v>45594</v>
      </c>
      <c r="B32" s="112">
        <v>7.5940000000000003</v>
      </c>
      <c r="C32" s="112">
        <v>11.593999999999999</v>
      </c>
      <c r="D32" s="112">
        <f t="shared" si="0"/>
        <v>3.9999999999999991</v>
      </c>
    </row>
    <row r="33" spans="1:4">
      <c r="A33" s="111">
        <v>45593</v>
      </c>
      <c r="B33" s="112">
        <v>7.5759999999999996</v>
      </c>
      <c r="C33" s="112">
        <v>11.576000000000001</v>
      </c>
      <c r="D33" s="112">
        <f t="shared" si="0"/>
        <v>4.0000000000000009</v>
      </c>
    </row>
    <row r="34" spans="1:4">
      <c r="A34" s="111">
        <v>45590</v>
      </c>
      <c r="B34" s="112">
        <v>7.7060000000000004</v>
      </c>
      <c r="C34" s="112">
        <v>11.706</v>
      </c>
      <c r="D34" s="112">
        <f t="shared" si="0"/>
        <v>3.9999999999999991</v>
      </c>
    </row>
    <row r="35" spans="1:4">
      <c r="A35" s="111">
        <v>45589</v>
      </c>
      <c r="B35" s="112">
        <v>7.7229999999999999</v>
      </c>
      <c r="C35" s="112">
        <v>11.723000000000001</v>
      </c>
      <c r="D35" s="112">
        <f t="shared" si="0"/>
        <v>4.0000000000000009</v>
      </c>
    </row>
    <row r="36" spans="1:4">
      <c r="A36" s="111">
        <v>45588</v>
      </c>
      <c r="B36" s="112">
        <v>7.6429999999999998</v>
      </c>
      <c r="C36" s="112">
        <v>11.643000000000001</v>
      </c>
      <c r="D36" s="112">
        <f t="shared" si="0"/>
        <v>4.0000000000000009</v>
      </c>
    </row>
    <row r="37" spans="1:4">
      <c r="A37" s="111">
        <v>45587</v>
      </c>
      <c r="B37" s="112">
        <v>7.2279999999999998</v>
      </c>
      <c r="C37" s="112">
        <v>11.228</v>
      </c>
      <c r="D37" s="112">
        <f t="shared" si="0"/>
        <v>4</v>
      </c>
    </row>
    <row r="38" spans="1:4">
      <c r="A38" s="111">
        <v>45586</v>
      </c>
      <c r="B38" s="112">
        <v>6.984</v>
      </c>
      <c r="C38" s="112">
        <v>10.984</v>
      </c>
      <c r="D38" s="112">
        <f t="shared" si="0"/>
        <v>4</v>
      </c>
    </row>
    <row r="39" spans="1:4">
      <c r="A39" s="111">
        <v>45583</v>
      </c>
      <c r="B39" s="112">
        <v>6.4720000000000004</v>
      </c>
      <c r="C39" s="112">
        <v>10.472</v>
      </c>
      <c r="D39" s="112">
        <f t="shared" si="0"/>
        <v>3.9999999999999991</v>
      </c>
    </row>
    <row r="40" spans="1:4">
      <c r="A40" s="111">
        <v>45582</v>
      </c>
      <c r="B40" s="112">
        <v>5.6440000000000001</v>
      </c>
      <c r="C40" s="112">
        <v>9.6440000000000001</v>
      </c>
      <c r="D40" s="112">
        <f t="shared" si="0"/>
        <v>4</v>
      </c>
    </row>
    <row r="41" spans="1:4">
      <c r="A41" s="111">
        <v>45581</v>
      </c>
      <c r="B41" s="112">
        <v>4.1710000000000003</v>
      </c>
      <c r="C41" s="112">
        <v>8.1709999999999994</v>
      </c>
      <c r="D41" s="112">
        <f t="shared" si="0"/>
        <v>3.9999999999999991</v>
      </c>
    </row>
    <row r="42" spans="1:4">
      <c r="A42" s="111">
        <v>45580</v>
      </c>
      <c r="B42" s="112">
        <v>3.96</v>
      </c>
      <c r="C42" s="112">
        <v>7.96</v>
      </c>
      <c r="D42" s="112">
        <f t="shared" si="0"/>
        <v>4</v>
      </c>
    </row>
  </sheetData>
  <mergeCells count="2">
    <mergeCell ref="A10:C10"/>
    <mergeCell ref="D10:E1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8B78F-59CD-D34F-86E1-7FD23132E76F}">
  <sheetPr>
    <tabColor rgb="FFFFFF00"/>
  </sheetPr>
  <dimension ref="A1:B3"/>
  <sheetViews>
    <sheetView workbookViewId="0">
      <selection activeCell="B39" sqref="B39"/>
    </sheetView>
  </sheetViews>
  <sheetFormatPr baseColWidth="10" defaultRowHeight="15"/>
  <cols>
    <col min="1" max="1" width="32.6640625" bestFit="1" customWidth="1"/>
    <col min="2" max="2" width="36" bestFit="1" customWidth="1"/>
  </cols>
  <sheetData>
    <row r="1" spans="1:2" ht="16">
      <c r="A1" s="1" t="s">
        <v>362</v>
      </c>
      <c r="B1" s="1" t="s">
        <v>365</v>
      </c>
    </row>
    <row r="2" spans="1:2">
      <c r="A2" s="5" t="s">
        <v>363</v>
      </c>
      <c r="B2" s="5" t="s">
        <v>366</v>
      </c>
    </row>
    <row r="3" spans="1:2">
      <c r="A3" s="5" t="s">
        <v>364</v>
      </c>
      <c r="B3" s="5" t="s">
        <v>367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B2B97-60AB-1049-9AA1-93ED830A2EB8}">
  <dimension ref="A1:E31"/>
  <sheetViews>
    <sheetView topLeftCell="A14" workbookViewId="0">
      <selection activeCell="L37" sqref="L37"/>
    </sheetView>
  </sheetViews>
  <sheetFormatPr baseColWidth="10" defaultColWidth="9.1640625" defaultRowHeight="14"/>
  <cols>
    <col min="1" max="1" width="20.6640625" style="97" customWidth="1"/>
    <col min="2" max="2" width="7.1640625" style="97" customWidth="1"/>
    <col min="3" max="3" width="11.5" style="97" customWidth="1"/>
    <col min="4" max="4" width="11.1640625" style="97" bestFit="1" customWidth="1"/>
    <col min="5" max="5" width="2.83203125" style="97" customWidth="1"/>
    <col min="6" max="16384" width="9.1640625" style="97"/>
  </cols>
  <sheetData>
    <row r="1" spans="1:5">
      <c r="A1" s="96" t="s">
        <v>427</v>
      </c>
    </row>
    <row r="4" spans="1:5">
      <c r="A4" s="97" t="s">
        <v>428</v>
      </c>
    </row>
    <row r="5" spans="1:5">
      <c r="A5" s="97" t="s">
        <v>406</v>
      </c>
    </row>
    <row r="6" spans="1:5">
      <c r="A6" s="97" t="s">
        <v>407</v>
      </c>
    </row>
    <row r="9" spans="1:5">
      <c r="A9" s="96" t="s">
        <v>429</v>
      </c>
    </row>
    <row r="10" spans="1:5">
      <c r="A10" s="138" t="s">
        <v>409</v>
      </c>
      <c r="B10" s="139"/>
      <c r="C10" s="140"/>
      <c r="D10" s="138" t="s">
        <v>410</v>
      </c>
      <c r="E10" s="140"/>
    </row>
    <row r="11" spans="1:5">
      <c r="A11" s="98" t="s">
        <v>411</v>
      </c>
      <c r="B11" s="114">
        <v>4.5735999999999999</v>
      </c>
      <c r="C11" s="100">
        <v>45412</v>
      </c>
      <c r="D11" s="98" t="s">
        <v>412</v>
      </c>
      <c r="E11" s="101">
        <v>5</v>
      </c>
    </row>
    <row r="12" spans="1:5">
      <c r="A12" s="102" t="s">
        <v>413</v>
      </c>
      <c r="B12" s="115">
        <v>3.5859000000000001</v>
      </c>
      <c r="C12" s="104">
        <v>45565</v>
      </c>
      <c r="D12" s="102" t="s">
        <v>414</v>
      </c>
      <c r="E12" s="105">
        <v>7</v>
      </c>
    </row>
    <row r="13" spans="1:5">
      <c r="A13" s="102" t="s">
        <v>415</v>
      </c>
      <c r="B13" s="115">
        <v>4.0557999999999996</v>
      </c>
      <c r="C13" s="105"/>
      <c r="D13" s="106" t="s">
        <v>416</v>
      </c>
      <c r="E13" s="107">
        <v>0</v>
      </c>
    </row>
    <row r="14" spans="1:5">
      <c r="A14" s="106" t="s">
        <v>417</v>
      </c>
      <c r="B14" s="116">
        <v>4.0797499999999998</v>
      </c>
      <c r="C14" s="107"/>
    </row>
    <row r="17" spans="1:4">
      <c r="A17" s="96" t="s">
        <v>430</v>
      </c>
    </row>
    <row r="18" spans="1:4">
      <c r="A18" s="109" t="s">
        <v>296</v>
      </c>
      <c r="B18" s="109" t="s">
        <v>419</v>
      </c>
      <c r="C18" s="110" t="s">
        <v>420</v>
      </c>
      <c r="D18" s="110" t="s">
        <v>421</v>
      </c>
    </row>
    <row r="19" spans="1:4">
      <c r="A19" s="111">
        <v>45626</v>
      </c>
      <c r="B19" s="117">
        <v>4.22</v>
      </c>
      <c r="C19" s="117">
        <v>4.26</v>
      </c>
      <c r="D19" s="117">
        <f>ABS(C19-B19)</f>
        <v>4.0000000000000036E-2</v>
      </c>
    </row>
    <row r="20" spans="1:4">
      <c r="A20" s="111">
        <v>45596</v>
      </c>
      <c r="B20" s="117">
        <v>4.0453999999999999</v>
      </c>
      <c r="C20" s="117">
        <v>4.0853999999999999</v>
      </c>
      <c r="D20" s="117">
        <f t="shared" ref="D20:D31" si="0">ABS(C20-B20)</f>
        <v>4.0000000000000036E-2</v>
      </c>
    </row>
    <row r="21" spans="1:4">
      <c r="A21" s="111">
        <v>45565</v>
      </c>
      <c r="B21" s="117">
        <v>3.5859000000000001</v>
      </c>
      <c r="C21" s="117">
        <v>3.6259000000000001</v>
      </c>
      <c r="D21" s="117">
        <f t="shared" si="0"/>
        <v>4.0000000000000036E-2</v>
      </c>
    </row>
    <row r="22" spans="1:4">
      <c r="A22" s="111">
        <v>45535</v>
      </c>
      <c r="B22" s="117">
        <v>3.7094999999999998</v>
      </c>
      <c r="C22" s="117">
        <v>3.7494999999999998</v>
      </c>
      <c r="D22" s="117">
        <f t="shared" si="0"/>
        <v>4.0000000000000036E-2</v>
      </c>
    </row>
    <row r="23" spans="1:4">
      <c r="A23" s="111">
        <v>45504</v>
      </c>
      <c r="B23" s="117">
        <v>3.8673999999999999</v>
      </c>
      <c r="C23" s="117">
        <v>3.9074</v>
      </c>
      <c r="D23" s="117">
        <f t="shared" si="0"/>
        <v>4.0000000000000036E-2</v>
      </c>
    </row>
    <row r="24" spans="1:4">
      <c r="A24" s="111">
        <v>45473</v>
      </c>
      <c r="B24" s="117">
        <v>4.2477999999999998</v>
      </c>
      <c r="C24" s="117">
        <v>4.2877999999999998</v>
      </c>
      <c r="D24" s="117">
        <f t="shared" si="0"/>
        <v>4.0000000000000036E-2</v>
      </c>
    </row>
    <row r="25" spans="1:4">
      <c r="A25" s="111">
        <v>45443</v>
      </c>
      <c r="B25" s="117">
        <v>4.3971999999999998</v>
      </c>
      <c r="C25" s="117">
        <v>4.4371999999999998</v>
      </c>
      <c r="D25" s="117">
        <f t="shared" si="0"/>
        <v>4.0000000000000036E-2</v>
      </c>
    </row>
    <row r="26" spans="1:4">
      <c r="A26" s="111">
        <v>45412</v>
      </c>
      <c r="B26" s="117">
        <v>4.5735999999999999</v>
      </c>
      <c r="C26" s="117">
        <v>4.6135999999999999</v>
      </c>
      <c r="D26" s="117">
        <f t="shared" si="0"/>
        <v>4.0000000000000036E-2</v>
      </c>
    </row>
    <row r="27" spans="1:4">
      <c r="A27" s="111">
        <v>45382</v>
      </c>
      <c r="B27" s="117">
        <v>4.1070000000000002</v>
      </c>
      <c r="C27" s="117">
        <v>4.1470000000000002</v>
      </c>
      <c r="D27" s="117">
        <f t="shared" si="0"/>
        <v>4.0000000000000036E-2</v>
      </c>
    </row>
    <row r="28" spans="1:4">
      <c r="A28" s="111">
        <v>45351</v>
      </c>
      <c r="B28" s="117">
        <v>4.1529999999999996</v>
      </c>
      <c r="C28" s="117">
        <v>4.1929999999999996</v>
      </c>
      <c r="D28" s="117">
        <f t="shared" si="0"/>
        <v>4.0000000000000036E-2</v>
      </c>
    </row>
    <row r="29" spans="1:4">
      <c r="A29" s="111">
        <v>45322</v>
      </c>
      <c r="B29" s="117">
        <v>3.8359999999999999</v>
      </c>
      <c r="C29" s="117">
        <v>3.8759999999999999</v>
      </c>
      <c r="D29" s="117">
        <f t="shared" si="0"/>
        <v>4.0000000000000036E-2</v>
      </c>
    </row>
    <row r="30" spans="1:4">
      <c r="A30" s="111">
        <v>45291</v>
      </c>
      <c r="B30" s="117">
        <v>3.7505999999999999</v>
      </c>
      <c r="C30" s="117">
        <v>3.7906</v>
      </c>
      <c r="D30" s="117">
        <f t="shared" si="0"/>
        <v>4.0000000000000036E-2</v>
      </c>
    </row>
    <row r="31" spans="1:4">
      <c r="A31" s="111">
        <v>45260</v>
      </c>
      <c r="B31" s="117">
        <v>4.2320000000000002</v>
      </c>
      <c r="C31" s="117">
        <v>4.2720000000000002</v>
      </c>
      <c r="D31" s="117">
        <f t="shared" si="0"/>
        <v>4.0000000000000036E-2</v>
      </c>
    </row>
  </sheetData>
  <mergeCells count="2">
    <mergeCell ref="A10:C10"/>
    <mergeCell ref="D10:E10"/>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BDEA7-141D-4D4F-8965-8B1038201456}">
  <dimension ref="A1:E42"/>
  <sheetViews>
    <sheetView topLeftCell="A19" workbookViewId="0">
      <selection activeCell="M44" sqref="M44"/>
    </sheetView>
  </sheetViews>
  <sheetFormatPr baseColWidth="10" defaultColWidth="9.1640625" defaultRowHeight="14"/>
  <cols>
    <col min="1" max="1" width="20.6640625" style="97" customWidth="1"/>
    <col min="2" max="2" width="7.1640625" style="97" customWidth="1"/>
    <col min="3" max="3" width="11.83203125" style="97" customWidth="1"/>
    <col min="4" max="4" width="11.1640625" style="97" bestFit="1" customWidth="1"/>
    <col min="5" max="5" width="3.83203125" style="97" customWidth="1"/>
    <col min="6" max="16384" width="9.1640625" style="97"/>
  </cols>
  <sheetData>
    <row r="1" spans="1:5">
      <c r="A1" s="96" t="s">
        <v>431</v>
      </c>
    </row>
    <row r="4" spans="1:5">
      <c r="A4" s="97" t="s">
        <v>428</v>
      </c>
    </row>
    <row r="5" spans="1:5">
      <c r="A5" s="97" t="s">
        <v>423</v>
      </c>
    </row>
    <row r="6" spans="1:5">
      <c r="A6" s="97" t="s">
        <v>424</v>
      </c>
    </row>
    <row r="9" spans="1:5">
      <c r="A9" s="96" t="s">
        <v>432</v>
      </c>
    </row>
    <row r="10" spans="1:5">
      <c r="A10" s="138" t="s">
        <v>409</v>
      </c>
      <c r="B10" s="139"/>
      <c r="C10" s="140"/>
      <c r="D10" s="138" t="s">
        <v>410</v>
      </c>
      <c r="E10" s="140"/>
    </row>
    <row r="11" spans="1:5">
      <c r="A11" s="98" t="s">
        <v>411</v>
      </c>
      <c r="B11" s="114">
        <v>4.2220000000000004</v>
      </c>
      <c r="C11" s="100">
        <v>45611</v>
      </c>
      <c r="D11" s="98" t="s">
        <v>412</v>
      </c>
      <c r="E11" s="101">
        <v>13</v>
      </c>
    </row>
    <row r="12" spans="1:5">
      <c r="A12" s="102" t="s">
        <v>413</v>
      </c>
      <c r="B12" s="115">
        <v>3.8151000000000002</v>
      </c>
      <c r="C12" s="104">
        <v>45581</v>
      </c>
      <c r="D12" s="102" t="s">
        <v>414</v>
      </c>
      <c r="E12" s="105">
        <v>10</v>
      </c>
    </row>
    <row r="13" spans="1:5">
      <c r="A13" s="102" t="s">
        <v>415</v>
      </c>
      <c r="B13" s="115">
        <v>4.0536958333333297</v>
      </c>
      <c r="C13" s="105"/>
      <c r="D13" s="106" t="s">
        <v>416</v>
      </c>
      <c r="E13" s="107">
        <v>0</v>
      </c>
    </row>
    <row r="14" spans="1:5">
      <c r="A14" s="106" t="s">
        <v>417</v>
      </c>
      <c r="B14" s="116">
        <v>4.0185500000000003</v>
      </c>
      <c r="C14" s="107"/>
    </row>
    <row r="17" spans="1:4">
      <c r="A17" s="96" t="s">
        <v>433</v>
      </c>
    </row>
    <row r="18" spans="1:4">
      <c r="A18" s="109" t="s">
        <v>296</v>
      </c>
      <c r="B18" s="109" t="s">
        <v>419</v>
      </c>
      <c r="C18" s="110" t="s">
        <v>420</v>
      </c>
      <c r="D18" s="110" t="s">
        <v>421</v>
      </c>
    </row>
    <row r="19" spans="1:4">
      <c r="A19" s="111">
        <v>45611</v>
      </c>
      <c r="B19" s="117">
        <v>4.2220000000000004</v>
      </c>
      <c r="C19" s="117">
        <v>4.2619999999999996</v>
      </c>
      <c r="D19" s="117">
        <f>ABS(C19-B19)</f>
        <v>3.9999999999999147E-2</v>
      </c>
    </row>
    <row r="20" spans="1:4">
      <c r="A20" s="111">
        <v>45610</v>
      </c>
      <c r="B20" s="117">
        <v>4.2190000000000003</v>
      </c>
      <c r="C20" s="117">
        <v>4.2590000000000003</v>
      </c>
      <c r="D20" s="117">
        <f t="shared" ref="D20:D42" si="0">ABS(C20-B20)</f>
        <v>4.0000000000000036E-2</v>
      </c>
    </row>
    <row r="21" spans="1:4">
      <c r="A21" s="111">
        <v>45609</v>
      </c>
      <c r="B21" s="117">
        <v>4.2080000000000002</v>
      </c>
      <c r="C21" s="117">
        <v>4.2480000000000002</v>
      </c>
      <c r="D21" s="117">
        <f t="shared" si="0"/>
        <v>4.0000000000000036E-2</v>
      </c>
    </row>
    <row r="22" spans="1:4">
      <c r="A22" s="111">
        <v>45608</v>
      </c>
      <c r="B22" s="117">
        <v>4.1920000000000002</v>
      </c>
      <c r="C22" s="117">
        <v>4.2320000000000002</v>
      </c>
      <c r="D22" s="117">
        <f t="shared" si="0"/>
        <v>4.0000000000000036E-2</v>
      </c>
    </row>
    <row r="23" spans="1:4">
      <c r="A23" s="111">
        <v>45607</v>
      </c>
      <c r="B23" s="117">
        <v>4.0994999999999999</v>
      </c>
      <c r="C23" s="117">
        <v>4.1395</v>
      </c>
      <c r="D23" s="117">
        <f t="shared" si="0"/>
        <v>4.0000000000000036E-2</v>
      </c>
    </row>
    <row r="24" spans="1:4">
      <c r="A24" s="111">
        <v>45604</v>
      </c>
      <c r="B24" s="117">
        <v>4.0999999999999996</v>
      </c>
      <c r="C24" s="117">
        <v>4.1399999999999997</v>
      </c>
      <c r="D24" s="117">
        <f t="shared" si="0"/>
        <v>4.0000000000000036E-2</v>
      </c>
    </row>
    <row r="25" spans="1:4">
      <c r="A25" s="111">
        <v>45603</v>
      </c>
      <c r="B25" s="117">
        <v>4.1180000000000003</v>
      </c>
      <c r="C25" s="117">
        <v>4.1589999999999998</v>
      </c>
      <c r="D25" s="117">
        <f t="shared" si="0"/>
        <v>4.0999999999999481E-2</v>
      </c>
    </row>
    <row r="26" spans="1:4">
      <c r="A26" s="111">
        <v>45602</v>
      </c>
      <c r="B26" s="117">
        <v>4.1986999999999997</v>
      </c>
      <c r="C26" s="117">
        <v>4.2386999999999997</v>
      </c>
      <c r="D26" s="117">
        <f t="shared" si="0"/>
        <v>4.0000000000000036E-2</v>
      </c>
    </row>
    <row r="27" spans="1:4">
      <c r="A27" s="111">
        <v>45601</v>
      </c>
      <c r="B27" s="117">
        <v>4.0439999999999996</v>
      </c>
      <c r="C27" s="117">
        <v>4.0839999999999996</v>
      </c>
      <c r="D27" s="117">
        <f t="shared" si="0"/>
        <v>4.0000000000000036E-2</v>
      </c>
    </row>
    <row r="28" spans="1:4">
      <c r="A28" s="111">
        <v>45600</v>
      </c>
      <c r="B28" s="117">
        <v>4.0462999999999996</v>
      </c>
      <c r="C28" s="117">
        <v>4.0883000000000003</v>
      </c>
      <c r="D28" s="117">
        <f t="shared" si="0"/>
        <v>4.2000000000000703E-2</v>
      </c>
    </row>
    <row r="29" spans="1:4">
      <c r="A29" s="111">
        <v>45597</v>
      </c>
      <c r="B29" s="117">
        <v>4.1360000000000001</v>
      </c>
      <c r="C29" s="117">
        <v>4.1760000000000002</v>
      </c>
      <c r="D29" s="117">
        <f t="shared" si="0"/>
        <v>4.0000000000000036E-2</v>
      </c>
    </row>
    <row r="30" spans="1:4">
      <c r="A30" s="111">
        <v>45596</v>
      </c>
      <c r="B30" s="117">
        <v>4.0453999999999999</v>
      </c>
      <c r="C30" s="117">
        <v>4.0853999999999999</v>
      </c>
      <c r="D30" s="117">
        <f t="shared" si="0"/>
        <v>4.0000000000000036E-2</v>
      </c>
    </row>
    <row r="31" spans="1:4">
      <c r="A31" s="111">
        <v>45595</v>
      </c>
      <c r="B31" s="117">
        <v>4.0750000000000002</v>
      </c>
      <c r="C31" s="117">
        <v>4.1150000000000002</v>
      </c>
      <c r="D31" s="117">
        <f t="shared" si="0"/>
        <v>4.0000000000000036E-2</v>
      </c>
    </row>
    <row r="32" spans="1:4">
      <c r="A32" s="111">
        <v>45594</v>
      </c>
      <c r="B32" s="117">
        <v>4.0278</v>
      </c>
      <c r="C32" s="117">
        <v>4.0678000000000001</v>
      </c>
      <c r="D32" s="117">
        <f t="shared" si="0"/>
        <v>4.0000000000000036E-2</v>
      </c>
    </row>
    <row r="33" spans="1:4">
      <c r="A33" s="111">
        <v>45593</v>
      </c>
      <c r="B33" s="117">
        <v>4.0624000000000002</v>
      </c>
      <c r="C33" s="117">
        <v>4.1024000000000003</v>
      </c>
      <c r="D33" s="117">
        <f t="shared" si="0"/>
        <v>4.0000000000000036E-2</v>
      </c>
    </row>
    <row r="34" spans="1:4">
      <c r="A34" s="111">
        <v>45590</v>
      </c>
      <c r="B34" s="117">
        <v>4.0293999999999999</v>
      </c>
      <c r="C34" s="117">
        <v>4.0693999999999999</v>
      </c>
      <c r="D34" s="117">
        <f t="shared" si="0"/>
        <v>4.0000000000000036E-2</v>
      </c>
    </row>
    <row r="35" spans="1:4">
      <c r="A35" s="111">
        <v>45589</v>
      </c>
      <c r="B35" s="117">
        <v>4.0045000000000002</v>
      </c>
      <c r="C35" s="117">
        <v>4.0445000000000002</v>
      </c>
      <c r="D35" s="117">
        <f t="shared" si="0"/>
        <v>4.0000000000000036E-2</v>
      </c>
    </row>
    <row r="36" spans="1:4">
      <c r="A36" s="111">
        <v>45588</v>
      </c>
      <c r="B36" s="117">
        <v>4.0403000000000002</v>
      </c>
      <c r="C36" s="117">
        <v>4.0803000000000003</v>
      </c>
      <c r="D36" s="117">
        <f t="shared" si="0"/>
        <v>4.0000000000000036E-2</v>
      </c>
    </row>
    <row r="37" spans="1:4">
      <c r="A37" s="111">
        <v>45587</v>
      </c>
      <c r="B37" s="117">
        <v>4.0023</v>
      </c>
      <c r="C37" s="117">
        <v>4.0423</v>
      </c>
      <c r="D37" s="117">
        <f t="shared" si="0"/>
        <v>4.0000000000000036E-2</v>
      </c>
    </row>
    <row r="38" spans="1:4">
      <c r="A38" s="111">
        <v>45586</v>
      </c>
      <c r="B38" s="117">
        <v>4.0006000000000004</v>
      </c>
      <c r="C38" s="117">
        <v>4.0406000000000004</v>
      </c>
      <c r="D38" s="117">
        <f t="shared" si="0"/>
        <v>4.0000000000000036E-2</v>
      </c>
    </row>
    <row r="39" spans="1:4">
      <c r="A39" s="111">
        <v>45583</v>
      </c>
      <c r="B39" s="117">
        <v>3.8847999999999998</v>
      </c>
      <c r="C39" s="117">
        <v>3.9247999999999998</v>
      </c>
      <c r="D39" s="117">
        <f t="shared" si="0"/>
        <v>4.0000000000000036E-2</v>
      </c>
    </row>
    <row r="40" spans="1:4">
      <c r="A40" s="111">
        <v>45582</v>
      </c>
      <c r="B40" s="117">
        <v>3.8915000000000002</v>
      </c>
      <c r="C40" s="117">
        <v>3.9315000000000002</v>
      </c>
      <c r="D40" s="117">
        <f t="shared" si="0"/>
        <v>4.0000000000000036E-2</v>
      </c>
    </row>
    <row r="41" spans="1:4">
      <c r="A41" s="111">
        <v>45581</v>
      </c>
      <c r="B41" s="117">
        <v>3.8151000000000002</v>
      </c>
      <c r="C41" s="117">
        <v>3.8551000000000002</v>
      </c>
      <c r="D41" s="117">
        <f t="shared" si="0"/>
        <v>4.0000000000000036E-2</v>
      </c>
    </row>
    <row r="42" spans="1:4">
      <c r="A42" s="111">
        <v>45580</v>
      </c>
      <c r="B42" s="117">
        <v>3.8260999999999998</v>
      </c>
      <c r="C42" s="117">
        <v>3.8660999999999999</v>
      </c>
      <c r="D42" s="117">
        <f t="shared" si="0"/>
        <v>4.0000000000000036E-2</v>
      </c>
    </row>
  </sheetData>
  <mergeCells count="2">
    <mergeCell ref="A10:C10"/>
    <mergeCell ref="D10:E1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B232F-F3A2-4074-8594-25334C1F866A}">
  <sheetPr>
    <tabColor rgb="FFFFFF00"/>
  </sheetPr>
  <dimension ref="A1:D9"/>
  <sheetViews>
    <sheetView zoomScale="145" zoomScaleNormal="145" workbookViewId="0">
      <selection activeCell="D7" sqref="A1:D7"/>
    </sheetView>
  </sheetViews>
  <sheetFormatPr baseColWidth="10" defaultColWidth="8.83203125" defaultRowHeight="14"/>
  <cols>
    <col min="1" max="1" width="8.83203125" style="2"/>
    <col min="2" max="2" width="19" style="2" bestFit="1" customWidth="1"/>
    <col min="3" max="3" width="23.1640625" style="2" bestFit="1" customWidth="1"/>
    <col min="4" max="16384" width="8.83203125" style="2"/>
  </cols>
  <sheetData>
    <row r="1" spans="1:4" ht="18">
      <c r="A1" s="10" t="s">
        <v>11</v>
      </c>
      <c r="B1" s="10" t="s">
        <v>23</v>
      </c>
      <c r="C1" s="10" t="s">
        <v>29</v>
      </c>
      <c r="D1" s="10" t="s">
        <v>27</v>
      </c>
    </row>
    <row r="2" spans="1:4">
      <c r="A2" s="11" t="s">
        <v>12</v>
      </c>
      <c r="B2" s="5" t="s">
        <v>0</v>
      </c>
      <c r="C2" s="5" t="s">
        <v>30</v>
      </c>
      <c r="D2" s="5">
        <v>0.27</v>
      </c>
    </row>
    <row r="3" spans="1:4">
      <c r="A3" s="11" t="s">
        <v>13</v>
      </c>
      <c r="B3" s="5" t="s">
        <v>1</v>
      </c>
      <c r="C3" s="5" t="s">
        <v>31</v>
      </c>
      <c r="D3" s="5">
        <v>0.12</v>
      </c>
    </row>
    <row r="4" spans="1:4">
      <c r="A4" s="11" t="s">
        <v>14</v>
      </c>
      <c r="B4" s="5" t="s">
        <v>2</v>
      </c>
      <c r="C4" s="5" t="s">
        <v>32</v>
      </c>
      <c r="D4" s="5">
        <v>0.22</v>
      </c>
    </row>
    <row r="5" spans="1:4">
      <c r="A5" s="11" t="s">
        <v>15</v>
      </c>
      <c r="B5" s="5" t="s">
        <v>3</v>
      </c>
      <c r="C5" s="5" t="s">
        <v>33</v>
      </c>
      <c r="D5" s="5">
        <v>0.13</v>
      </c>
    </row>
    <row r="6" spans="1:4">
      <c r="A6" s="11" t="s">
        <v>16</v>
      </c>
      <c r="B6" s="5" t="s">
        <v>4</v>
      </c>
      <c r="C6" s="5" t="s">
        <v>34</v>
      </c>
      <c r="D6" s="5">
        <v>0.14000000000000001</v>
      </c>
    </row>
    <row r="7" spans="1:4">
      <c r="A7" s="11" t="s">
        <v>17</v>
      </c>
      <c r="B7" s="5" t="s">
        <v>5</v>
      </c>
      <c r="C7" s="5" t="s">
        <v>35</v>
      </c>
      <c r="D7" s="5">
        <v>0.12</v>
      </c>
    </row>
    <row r="9" spans="1:4">
      <c r="A9" s="2" t="s">
        <v>36</v>
      </c>
    </row>
  </sheetData>
  <phoneticPr fontId="1" type="noConversion"/>
  <conditionalFormatting sqref="B2:B7">
    <cfRule type="duplicateValues" dxfId="1" priority="1"/>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9F4A3-1260-7044-9F6D-0EEE194A8CC5}">
  <dimension ref="A1:N267"/>
  <sheetViews>
    <sheetView workbookViewId="0">
      <selection activeCell="A269" sqref="A269:XFD269"/>
    </sheetView>
  </sheetViews>
  <sheetFormatPr baseColWidth="10" defaultColWidth="11" defaultRowHeight="14"/>
  <cols>
    <col min="1" max="1" width="10.5" style="2" bestFit="1" customWidth="1"/>
    <col min="2" max="2" width="15.83203125" style="2" bestFit="1" customWidth="1"/>
    <col min="3" max="4" width="15.1640625" style="2" bestFit="1" customWidth="1"/>
    <col min="5" max="5" width="17" style="2" bestFit="1" customWidth="1"/>
    <col min="6" max="6" width="15.5" style="2" bestFit="1" customWidth="1"/>
    <col min="7" max="7" width="15.1640625" style="2" bestFit="1" customWidth="1"/>
    <col min="8" max="8" width="11" style="2"/>
    <col min="9" max="9" width="15.83203125" style="2" bestFit="1" customWidth="1"/>
    <col min="10" max="10" width="13.33203125" style="2" bestFit="1" customWidth="1"/>
    <col min="11" max="11" width="14.6640625" style="2" bestFit="1" customWidth="1"/>
    <col min="12" max="12" width="17" style="2" bestFit="1" customWidth="1"/>
    <col min="13" max="13" width="15.5" style="2" bestFit="1" customWidth="1"/>
    <col min="14" max="14" width="13.6640625" style="2" bestFit="1" customWidth="1"/>
    <col min="15" max="16384" width="11" style="2"/>
  </cols>
  <sheetData>
    <row r="1" spans="1:14" ht="16">
      <c r="A1" s="1"/>
      <c r="B1" s="1" t="s">
        <v>30</v>
      </c>
      <c r="C1" s="1" t="s">
        <v>31</v>
      </c>
      <c r="D1" s="1" t="s">
        <v>32</v>
      </c>
      <c r="E1" s="1" t="s">
        <v>33</v>
      </c>
      <c r="F1" s="1" t="s">
        <v>34</v>
      </c>
      <c r="G1" s="1" t="s">
        <v>35</v>
      </c>
      <c r="I1" s="1" t="s">
        <v>30</v>
      </c>
      <c r="J1" s="1" t="s">
        <v>31</v>
      </c>
      <c r="K1" s="1" t="s">
        <v>32</v>
      </c>
      <c r="L1" s="1" t="s">
        <v>33</v>
      </c>
      <c r="M1" s="1" t="s">
        <v>34</v>
      </c>
      <c r="N1" s="1" t="s">
        <v>35</v>
      </c>
    </row>
    <row r="2" spans="1:14" ht="16">
      <c r="A2" s="1"/>
      <c r="B2" s="1" t="s">
        <v>0</v>
      </c>
      <c r="C2" s="1" t="s">
        <v>1</v>
      </c>
      <c r="D2" s="1" t="s">
        <v>2</v>
      </c>
      <c r="E2" s="1" t="s">
        <v>3</v>
      </c>
      <c r="F2" s="1" t="s">
        <v>4</v>
      </c>
      <c r="G2" s="1" t="s">
        <v>5</v>
      </c>
      <c r="I2" s="1" t="s">
        <v>0</v>
      </c>
      <c r="J2" s="1" t="s">
        <v>1</v>
      </c>
      <c r="K2" s="1" t="s">
        <v>2</v>
      </c>
      <c r="L2" s="1" t="s">
        <v>3</v>
      </c>
      <c r="M2" s="1" t="s">
        <v>4</v>
      </c>
      <c r="N2" s="1" t="s">
        <v>5</v>
      </c>
    </row>
    <row r="3" spans="1:14" ht="16">
      <c r="A3" s="1" t="s">
        <v>18</v>
      </c>
      <c r="B3" s="1" t="s">
        <v>8</v>
      </c>
      <c r="C3" s="1" t="s">
        <v>8</v>
      </c>
      <c r="D3" s="1" t="s">
        <v>8</v>
      </c>
      <c r="E3" s="1" t="s">
        <v>8</v>
      </c>
      <c r="F3" s="1" t="s">
        <v>8</v>
      </c>
      <c r="G3" s="1" t="s">
        <v>8</v>
      </c>
      <c r="I3" s="1" t="s">
        <v>24</v>
      </c>
      <c r="J3" s="1" t="s">
        <v>24</v>
      </c>
      <c r="K3" s="1" t="s">
        <v>24</v>
      </c>
      <c r="L3" s="1" t="s">
        <v>24</v>
      </c>
      <c r="M3" s="1" t="s">
        <v>24</v>
      </c>
      <c r="N3" s="1" t="s">
        <v>24</v>
      </c>
    </row>
    <row r="4" spans="1:14">
      <c r="A4" s="7">
        <v>45230</v>
      </c>
      <c r="B4" s="6">
        <v>102.17</v>
      </c>
      <c r="C4" s="6">
        <v>39.33</v>
      </c>
      <c r="D4" s="6">
        <v>30.37</v>
      </c>
      <c r="E4" s="6">
        <v>60.21</v>
      </c>
      <c r="F4" s="6">
        <v>44.92</v>
      </c>
      <c r="G4" s="6">
        <v>39.82</v>
      </c>
      <c r="I4" s="5"/>
      <c r="J4" s="5"/>
      <c r="K4" s="5"/>
      <c r="L4" s="5"/>
      <c r="M4" s="5"/>
      <c r="N4" s="5"/>
    </row>
    <row r="5" spans="1:14">
      <c r="A5" s="7">
        <v>45231</v>
      </c>
      <c r="B5" s="6">
        <v>91.89</v>
      </c>
      <c r="C5" s="6">
        <v>39.57</v>
      </c>
      <c r="D5" s="6">
        <v>31.97</v>
      </c>
      <c r="E5" s="6">
        <v>61.69</v>
      </c>
      <c r="F5" s="6">
        <v>44.87</v>
      </c>
      <c r="G5" s="6">
        <v>40.32</v>
      </c>
      <c r="I5" s="5">
        <f t="shared" ref="I5:N5" si="0">B5/B4-1</f>
        <v>-0.10061661935989041</v>
      </c>
      <c r="J5" s="5">
        <f t="shared" si="0"/>
        <v>6.1022120518687828E-3</v>
      </c>
      <c r="K5" s="5">
        <f t="shared" si="0"/>
        <v>5.2683569311820833E-2</v>
      </c>
      <c r="L5" s="5">
        <f t="shared" si="0"/>
        <v>2.4580634446105254E-2</v>
      </c>
      <c r="M5" s="5">
        <f t="shared" si="0"/>
        <v>-1.1130899376670111E-3</v>
      </c>
      <c r="N5" s="5">
        <f t="shared" si="0"/>
        <v>1.255650426921151E-2</v>
      </c>
    </row>
    <row r="6" spans="1:14">
      <c r="A6" s="7">
        <v>45232</v>
      </c>
      <c r="B6" s="6">
        <v>96.44</v>
      </c>
      <c r="C6" s="6">
        <v>39.28</v>
      </c>
      <c r="D6" s="6">
        <v>34.770000000000003</v>
      </c>
      <c r="E6" s="6">
        <v>60.91</v>
      </c>
      <c r="F6" s="6">
        <v>44.81</v>
      </c>
      <c r="G6" s="6">
        <v>39.57</v>
      </c>
      <c r="I6" s="5">
        <f t="shared" ref="I6:I69" si="1">B6/B5-1</f>
        <v>4.9515725323756588E-2</v>
      </c>
      <c r="J6" s="5">
        <f t="shared" ref="J6:J69" si="2">C6/C5-1</f>
        <v>-7.3287844326509477E-3</v>
      </c>
      <c r="K6" s="5">
        <f t="shared" ref="K6:K69" si="3">D6/D5-1</f>
        <v>8.7582108226462507E-2</v>
      </c>
      <c r="L6" s="5">
        <f t="shared" ref="L6:L69" si="4">E6/E5-1</f>
        <v>-1.2643864483708911E-2</v>
      </c>
      <c r="M6" s="5">
        <f t="shared" ref="M6:M69" si="5">F6/F5-1</f>
        <v>-1.3371963449965163E-3</v>
      </c>
      <c r="N6" s="5">
        <f t="shared" ref="N6:N69" si="6">G6/G5-1</f>
        <v>-1.8601190476190466E-2</v>
      </c>
    </row>
    <row r="7" spans="1:14">
      <c r="A7" s="7">
        <v>45233</v>
      </c>
      <c r="B7" s="6">
        <v>97.92</v>
      </c>
      <c r="C7" s="6">
        <v>41.1</v>
      </c>
      <c r="D7" s="6">
        <v>38.79</v>
      </c>
      <c r="E7" s="6">
        <v>63.22</v>
      </c>
      <c r="F7" s="6">
        <v>46.14</v>
      </c>
      <c r="G7" s="6">
        <v>41.13</v>
      </c>
      <c r="I7" s="5">
        <f t="shared" si="1"/>
        <v>1.5346329323931984E-2</v>
      </c>
      <c r="J7" s="5">
        <f t="shared" si="2"/>
        <v>4.6334012219959364E-2</v>
      </c>
      <c r="K7" s="5">
        <f t="shared" si="3"/>
        <v>0.11561691113028449</v>
      </c>
      <c r="L7" s="5">
        <f t="shared" si="4"/>
        <v>3.7924807092431401E-2</v>
      </c>
      <c r="M7" s="5">
        <f t="shared" si="5"/>
        <v>2.9680874804731028E-2</v>
      </c>
      <c r="N7" s="5">
        <f t="shared" si="6"/>
        <v>3.9423805913570975E-2</v>
      </c>
    </row>
    <row r="8" spans="1:14">
      <c r="A8" s="7">
        <v>45236</v>
      </c>
      <c r="B8" s="6">
        <v>97.82</v>
      </c>
      <c r="C8" s="6">
        <v>41.36</v>
      </c>
      <c r="D8" s="6">
        <v>38.07</v>
      </c>
      <c r="E8" s="6">
        <v>62.46</v>
      </c>
      <c r="F8" s="6">
        <v>45.92</v>
      </c>
      <c r="G8" s="6">
        <v>40.47</v>
      </c>
      <c r="I8" s="5">
        <f t="shared" si="1"/>
        <v>-1.0212418300654669E-3</v>
      </c>
      <c r="J8" s="5">
        <f t="shared" si="2"/>
        <v>6.3260340632602663E-3</v>
      </c>
      <c r="K8" s="5">
        <f t="shared" si="3"/>
        <v>-1.8561484918793503E-2</v>
      </c>
      <c r="L8" s="5">
        <f t="shared" si="4"/>
        <v>-1.2021512179689942E-2</v>
      </c>
      <c r="M8" s="5">
        <f t="shared" si="5"/>
        <v>-4.7680970957953983E-3</v>
      </c>
      <c r="N8" s="5">
        <f t="shared" si="6"/>
        <v>-1.604668125455877E-2</v>
      </c>
    </row>
    <row r="9" spans="1:14">
      <c r="A9" s="7">
        <v>45237</v>
      </c>
      <c r="B9" s="6">
        <v>96.24</v>
      </c>
      <c r="C9" s="6">
        <v>39.75</v>
      </c>
      <c r="D9" s="6">
        <v>37.72</v>
      </c>
      <c r="E9" s="6">
        <v>60.33</v>
      </c>
      <c r="F9" s="6">
        <v>44.87</v>
      </c>
      <c r="G9" s="6">
        <v>38.99</v>
      </c>
      <c r="I9" s="5">
        <f t="shared" si="1"/>
        <v>-1.6152116131670446E-2</v>
      </c>
      <c r="J9" s="5">
        <f t="shared" si="2"/>
        <v>-3.8926499032882034E-2</v>
      </c>
      <c r="K9" s="5">
        <f t="shared" si="3"/>
        <v>-9.1935907538744921E-3</v>
      </c>
      <c r="L9" s="5">
        <f t="shared" si="4"/>
        <v>-3.4101825168107669E-2</v>
      </c>
      <c r="M9" s="5">
        <f t="shared" si="5"/>
        <v>-2.2865853658536661E-2</v>
      </c>
      <c r="N9" s="5">
        <f t="shared" si="6"/>
        <v>-3.6570298986903782E-2</v>
      </c>
    </row>
    <row r="10" spans="1:14">
      <c r="A10" s="7">
        <v>45238</v>
      </c>
      <c r="B10" s="6">
        <v>92.82</v>
      </c>
      <c r="C10" s="6">
        <v>38.33</v>
      </c>
      <c r="D10" s="6">
        <v>36.979999999999997</v>
      </c>
      <c r="E10" s="6">
        <v>57.7</v>
      </c>
      <c r="F10" s="6">
        <v>43.72</v>
      </c>
      <c r="G10" s="6">
        <v>37.56</v>
      </c>
      <c r="I10" s="5">
        <f t="shared" si="1"/>
        <v>-3.5536159600997541E-2</v>
      </c>
      <c r="J10" s="5">
        <f t="shared" si="2"/>
        <v>-3.5723270440251587E-2</v>
      </c>
      <c r="K10" s="5">
        <f t="shared" si="3"/>
        <v>-1.9618239660657566E-2</v>
      </c>
      <c r="L10" s="5">
        <f t="shared" si="4"/>
        <v>-4.3593568705453278E-2</v>
      </c>
      <c r="M10" s="5">
        <f t="shared" si="5"/>
        <v>-2.5629596612435912E-2</v>
      </c>
      <c r="N10" s="5">
        <f t="shared" si="6"/>
        <v>-3.6676070787381332E-2</v>
      </c>
    </row>
    <row r="11" spans="1:14">
      <c r="A11" s="7">
        <v>45239</v>
      </c>
      <c r="B11" s="6">
        <v>92.79</v>
      </c>
      <c r="C11" s="6">
        <v>38.049999999999997</v>
      </c>
      <c r="D11" s="6">
        <v>35.799999999999997</v>
      </c>
      <c r="E11" s="6">
        <v>55.44</v>
      </c>
      <c r="F11" s="6">
        <v>42.74</v>
      </c>
      <c r="G11" s="6">
        <v>36.369999999999997</v>
      </c>
      <c r="I11" s="5">
        <f t="shared" si="1"/>
        <v>-3.2320620555903457E-4</v>
      </c>
      <c r="J11" s="5">
        <f t="shared" si="2"/>
        <v>-7.3049830420036654E-3</v>
      </c>
      <c r="K11" s="5">
        <f t="shared" si="3"/>
        <v>-3.1909140075716547E-2</v>
      </c>
      <c r="L11" s="5">
        <f t="shared" si="4"/>
        <v>-3.916811091854433E-2</v>
      </c>
      <c r="M11" s="5">
        <f t="shared" si="5"/>
        <v>-2.2415370539798696E-2</v>
      </c>
      <c r="N11" s="5">
        <f t="shared" si="6"/>
        <v>-3.168264110756136E-2</v>
      </c>
    </row>
    <row r="12" spans="1:14">
      <c r="A12" s="7">
        <v>45240</v>
      </c>
      <c r="B12" s="6">
        <v>93.3</v>
      </c>
      <c r="C12" s="6">
        <v>37.19</v>
      </c>
      <c r="D12" s="6">
        <v>35.380000000000003</v>
      </c>
      <c r="E12" s="6">
        <v>55.42</v>
      </c>
      <c r="F12" s="6">
        <v>42.34</v>
      </c>
      <c r="G12" s="6">
        <v>36.28</v>
      </c>
      <c r="I12" s="5">
        <f t="shared" si="1"/>
        <v>5.4962819269317453E-3</v>
      </c>
      <c r="J12" s="5">
        <f t="shared" si="2"/>
        <v>-2.260183968462548E-2</v>
      </c>
      <c r="K12" s="5">
        <f t="shared" si="3"/>
        <v>-1.1731843575418899E-2</v>
      </c>
      <c r="L12" s="5">
        <f t="shared" si="4"/>
        <v>-3.6075036075033928E-4</v>
      </c>
      <c r="M12" s="5">
        <f t="shared" si="5"/>
        <v>-9.3589143659335017E-3</v>
      </c>
      <c r="N12" s="5">
        <f t="shared" si="6"/>
        <v>-2.4745669507835188E-3</v>
      </c>
    </row>
    <row r="13" spans="1:14">
      <c r="A13" s="7">
        <v>45243</v>
      </c>
      <c r="B13" s="6">
        <v>95.54</v>
      </c>
      <c r="C13" s="6">
        <v>37.880000000000003</v>
      </c>
      <c r="D13" s="6">
        <v>36.19</v>
      </c>
      <c r="E13" s="6">
        <v>56.47</v>
      </c>
      <c r="F13" s="6">
        <v>42.94</v>
      </c>
      <c r="G13" s="6">
        <v>36.76</v>
      </c>
      <c r="I13" s="5">
        <f t="shared" si="1"/>
        <v>2.4008574490889778E-2</v>
      </c>
      <c r="J13" s="5">
        <f t="shared" si="2"/>
        <v>1.8553374563054614E-2</v>
      </c>
      <c r="K13" s="5">
        <f t="shared" si="3"/>
        <v>2.2894290559638097E-2</v>
      </c>
      <c r="L13" s="5">
        <f t="shared" si="4"/>
        <v>1.8946228798267795E-2</v>
      </c>
      <c r="M13" s="5">
        <f t="shared" si="5"/>
        <v>1.4170996693434024E-2</v>
      </c>
      <c r="N13" s="5">
        <f t="shared" si="6"/>
        <v>1.3230429988974501E-2</v>
      </c>
    </row>
    <row r="14" spans="1:14">
      <c r="A14" s="7">
        <v>45244</v>
      </c>
      <c r="B14" s="6">
        <v>94.99</v>
      </c>
      <c r="C14" s="6">
        <v>38.049999999999997</v>
      </c>
      <c r="D14" s="6">
        <v>37.32</v>
      </c>
      <c r="E14" s="6">
        <v>57.77</v>
      </c>
      <c r="F14" s="6">
        <v>43.16</v>
      </c>
      <c r="G14" s="6">
        <v>37.67</v>
      </c>
      <c r="I14" s="5">
        <f t="shared" si="1"/>
        <v>-5.7567510990161885E-3</v>
      </c>
      <c r="J14" s="5">
        <f t="shared" si="2"/>
        <v>4.4878563885955014E-3</v>
      </c>
      <c r="K14" s="5">
        <f t="shared" si="3"/>
        <v>3.1224095053882461E-2</v>
      </c>
      <c r="L14" s="5">
        <f t="shared" si="4"/>
        <v>2.3021073136178627E-2</v>
      </c>
      <c r="M14" s="5">
        <f t="shared" si="5"/>
        <v>5.1234280391243558E-3</v>
      </c>
      <c r="N14" s="5">
        <f t="shared" si="6"/>
        <v>2.4755168661588778E-2</v>
      </c>
    </row>
    <row r="15" spans="1:14">
      <c r="A15" s="7">
        <v>45245</v>
      </c>
      <c r="B15" s="6">
        <v>99.57</v>
      </c>
      <c r="C15" s="6">
        <v>39.47</v>
      </c>
      <c r="D15" s="6">
        <v>37</v>
      </c>
      <c r="E15" s="6">
        <v>58.26</v>
      </c>
      <c r="F15" s="6">
        <v>43.99</v>
      </c>
      <c r="G15" s="6">
        <v>38.35</v>
      </c>
      <c r="I15" s="5">
        <f t="shared" si="1"/>
        <v>4.8215601642278116E-2</v>
      </c>
      <c r="J15" s="5">
        <f t="shared" si="2"/>
        <v>3.7319316688567694E-2</v>
      </c>
      <c r="K15" s="5">
        <f t="shared" si="3"/>
        <v>-8.5744908896034921E-3</v>
      </c>
      <c r="L15" s="5">
        <f t="shared" si="4"/>
        <v>8.4819110264842124E-3</v>
      </c>
      <c r="M15" s="5">
        <f t="shared" si="5"/>
        <v>1.9230769230769384E-2</v>
      </c>
      <c r="N15" s="5">
        <f t="shared" si="6"/>
        <v>1.8051499867268284E-2</v>
      </c>
    </row>
    <row r="16" spans="1:14">
      <c r="A16" s="7">
        <v>45246</v>
      </c>
      <c r="B16" s="6">
        <v>99.82</v>
      </c>
      <c r="C16" s="6">
        <v>38.94</v>
      </c>
      <c r="D16" s="6">
        <v>37.21</v>
      </c>
      <c r="E16" s="6">
        <v>58.31</v>
      </c>
      <c r="F16" s="6">
        <v>43.7</v>
      </c>
      <c r="G16" s="6">
        <v>37.9</v>
      </c>
      <c r="I16" s="5">
        <f t="shared" si="1"/>
        <v>2.5107964246258163E-3</v>
      </c>
      <c r="J16" s="5">
        <f t="shared" si="2"/>
        <v>-1.3427919939194344E-2</v>
      </c>
      <c r="K16" s="5">
        <f t="shared" si="3"/>
        <v>5.6756756756757287E-3</v>
      </c>
      <c r="L16" s="5">
        <f t="shared" si="4"/>
        <v>8.5822176450411902E-4</v>
      </c>
      <c r="M16" s="5">
        <f t="shared" si="5"/>
        <v>-6.5924073653103044E-3</v>
      </c>
      <c r="N16" s="5">
        <f t="shared" si="6"/>
        <v>-1.1734028683181297E-2</v>
      </c>
    </row>
    <row r="17" spans="1:14">
      <c r="A17" s="7">
        <v>45247</v>
      </c>
      <c r="B17" s="6">
        <v>98.08</v>
      </c>
      <c r="C17" s="6">
        <v>37.020000000000003</v>
      </c>
      <c r="D17" s="6">
        <v>37.369999999999997</v>
      </c>
      <c r="E17" s="6">
        <v>56.16</v>
      </c>
      <c r="F17" s="6">
        <v>42.42</v>
      </c>
      <c r="G17" s="6">
        <v>36.43</v>
      </c>
      <c r="I17" s="5">
        <f t="shared" si="1"/>
        <v>-1.7431376477659688E-2</v>
      </c>
      <c r="J17" s="5">
        <f t="shared" si="2"/>
        <v>-4.9306625577811847E-2</v>
      </c>
      <c r="K17" s="5">
        <f t="shared" si="3"/>
        <v>4.2999193765116406E-3</v>
      </c>
      <c r="L17" s="5">
        <f t="shared" si="4"/>
        <v>-3.6871891613788454E-2</v>
      </c>
      <c r="M17" s="5">
        <f t="shared" si="5"/>
        <v>-2.9290617848970246E-2</v>
      </c>
      <c r="N17" s="5">
        <f t="shared" si="6"/>
        <v>-3.8786279683377334E-2</v>
      </c>
    </row>
    <row r="18" spans="1:14">
      <c r="A18" s="7">
        <v>45250</v>
      </c>
      <c r="B18" s="6">
        <v>101.14</v>
      </c>
      <c r="C18" s="6">
        <v>38.049999999999997</v>
      </c>
      <c r="D18" s="6">
        <v>39.090000000000003</v>
      </c>
      <c r="E18" s="6">
        <v>58.11</v>
      </c>
      <c r="F18" s="6">
        <v>43.68</v>
      </c>
      <c r="G18" s="6">
        <v>37.909999999999997</v>
      </c>
      <c r="I18" s="5">
        <f t="shared" si="1"/>
        <v>3.1199021207177768E-2</v>
      </c>
      <c r="J18" s="5">
        <f t="shared" si="2"/>
        <v>2.7822798487304068E-2</v>
      </c>
      <c r="K18" s="5">
        <f t="shared" si="3"/>
        <v>4.6026224244046121E-2</v>
      </c>
      <c r="L18" s="5">
        <f t="shared" si="4"/>
        <v>3.4722222222222321E-2</v>
      </c>
      <c r="M18" s="5">
        <f t="shared" si="5"/>
        <v>2.9702970297029729E-2</v>
      </c>
      <c r="N18" s="5">
        <f t="shared" si="6"/>
        <v>4.0625857809497568E-2</v>
      </c>
    </row>
    <row r="19" spans="1:14">
      <c r="A19" s="7">
        <v>45251</v>
      </c>
      <c r="B19" s="6">
        <v>100.96</v>
      </c>
      <c r="C19" s="6">
        <v>38.450000000000003</v>
      </c>
      <c r="D19" s="6">
        <v>42.72</v>
      </c>
      <c r="E19" s="6">
        <v>58.39</v>
      </c>
      <c r="F19" s="6">
        <v>43.49</v>
      </c>
      <c r="G19" s="6">
        <v>38.020000000000003</v>
      </c>
      <c r="I19" s="5">
        <f t="shared" si="1"/>
        <v>-1.7797112912795177E-3</v>
      </c>
      <c r="J19" s="5">
        <f t="shared" si="2"/>
        <v>1.0512483574244502E-2</v>
      </c>
      <c r="K19" s="5">
        <f t="shared" si="3"/>
        <v>9.2862624712202413E-2</v>
      </c>
      <c r="L19" s="5">
        <f t="shared" si="4"/>
        <v>4.818447771467893E-3</v>
      </c>
      <c r="M19" s="5">
        <f t="shared" si="5"/>
        <v>-4.3498168498168344E-3</v>
      </c>
      <c r="N19" s="5">
        <f t="shared" si="6"/>
        <v>2.9016090741231793E-3</v>
      </c>
    </row>
    <row r="20" spans="1:14">
      <c r="A20" s="7">
        <v>45252</v>
      </c>
      <c r="B20" s="6">
        <v>101.35</v>
      </c>
      <c r="C20" s="6">
        <v>38.020000000000003</v>
      </c>
      <c r="D20" s="6">
        <v>41.99</v>
      </c>
      <c r="E20" s="6">
        <v>58.48</v>
      </c>
      <c r="F20" s="6">
        <v>42.77</v>
      </c>
      <c r="G20" s="6">
        <v>37.75</v>
      </c>
      <c r="I20" s="5">
        <f t="shared" si="1"/>
        <v>3.8629160063392565E-3</v>
      </c>
      <c r="J20" s="5">
        <f t="shared" si="2"/>
        <v>-1.1183355006501916E-2</v>
      </c>
      <c r="K20" s="5">
        <f t="shared" si="3"/>
        <v>-1.7088014981273325E-2</v>
      </c>
      <c r="L20" s="5">
        <f t="shared" si="4"/>
        <v>1.5413598218871893E-3</v>
      </c>
      <c r="M20" s="5">
        <f t="shared" si="5"/>
        <v>-1.6555530006898134E-2</v>
      </c>
      <c r="N20" s="5">
        <f t="shared" si="6"/>
        <v>-7.1015255128880073E-3</v>
      </c>
    </row>
    <row r="21" spans="1:14">
      <c r="A21" s="7">
        <v>45253</v>
      </c>
      <c r="B21" s="6">
        <v>101.35</v>
      </c>
      <c r="C21" s="6">
        <v>38.020000000000003</v>
      </c>
      <c r="D21" s="6">
        <v>41.99</v>
      </c>
      <c r="E21" s="6">
        <v>58.48</v>
      </c>
      <c r="F21" s="6">
        <v>42.77</v>
      </c>
      <c r="G21" s="6">
        <v>37.75</v>
      </c>
      <c r="I21" s="5">
        <f t="shared" si="1"/>
        <v>0</v>
      </c>
      <c r="J21" s="5">
        <f t="shared" si="2"/>
        <v>0</v>
      </c>
      <c r="K21" s="5">
        <f t="shared" si="3"/>
        <v>0</v>
      </c>
      <c r="L21" s="5">
        <f t="shared" si="4"/>
        <v>0</v>
      </c>
      <c r="M21" s="5">
        <f t="shared" si="5"/>
        <v>0</v>
      </c>
      <c r="N21" s="5">
        <f t="shared" si="6"/>
        <v>0</v>
      </c>
    </row>
    <row r="22" spans="1:14">
      <c r="A22" s="7">
        <v>45254</v>
      </c>
      <c r="B22" s="6">
        <v>103.88</v>
      </c>
      <c r="C22" s="6">
        <v>37.53</v>
      </c>
      <c r="D22" s="6">
        <v>42.3</v>
      </c>
      <c r="E22" s="6">
        <v>58.33</v>
      </c>
      <c r="F22" s="6">
        <v>42.47</v>
      </c>
      <c r="G22" s="6">
        <v>37.67</v>
      </c>
      <c r="I22" s="5">
        <f t="shared" si="1"/>
        <v>2.4962999506660033E-2</v>
      </c>
      <c r="J22" s="5">
        <f t="shared" si="2"/>
        <v>-1.288795370857454E-2</v>
      </c>
      <c r="K22" s="5">
        <f t="shared" si="3"/>
        <v>7.3827101690877583E-3</v>
      </c>
      <c r="L22" s="5">
        <f t="shared" si="4"/>
        <v>-2.5649794801640979E-3</v>
      </c>
      <c r="M22" s="5">
        <f t="shared" si="5"/>
        <v>-7.0142623334114029E-3</v>
      </c>
      <c r="N22" s="5">
        <f t="shared" si="6"/>
        <v>-2.1192052980132381E-3</v>
      </c>
    </row>
    <row r="23" spans="1:14">
      <c r="A23" s="7">
        <v>45257</v>
      </c>
      <c r="B23" s="6">
        <v>104.38</v>
      </c>
      <c r="C23" s="6">
        <v>37.61</v>
      </c>
      <c r="D23" s="6">
        <v>44.05</v>
      </c>
      <c r="E23" s="6">
        <v>58.58</v>
      </c>
      <c r="F23" s="6">
        <v>43.02</v>
      </c>
      <c r="G23" s="6">
        <v>38.049999999999997</v>
      </c>
      <c r="I23" s="5">
        <f t="shared" si="1"/>
        <v>4.8132460531382648E-3</v>
      </c>
      <c r="J23" s="5">
        <f t="shared" si="2"/>
        <v>2.1316280309084945E-3</v>
      </c>
      <c r="K23" s="5">
        <f t="shared" si="3"/>
        <v>4.1371158392434992E-2</v>
      </c>
      <c r="L23" s="5">
        <f t="shared" si="4"/>
        <v>4.2859591976684985E-3</v>
      </c>
      <c r="M23" s="5">
        <f t="shared" si="5"/>
        <v>1.2950317871438743E-2</v>
      </c>
      <c r="N23" s="5">
        <f t="shared" si="6"/>
        <v>1.0087602867002721E-2</v>
      </c>
    </row>
    <row r="24" spans="1:14">
      <c r="A24" s="7">
        <v>45258</v>
      </c>
      <c r="B24" s="6">
        <v>104.67</v>
      </c>
      <c r="C24" s="6">
        <v>36.93</v>
      </c>
      <c r="D24" s="6">
        <v>44.14</v>
      </c>
      <c r="E24" s="6">
        <v>57.63</v>
      </c>
      <c r="F24" s="6">
        <v>42.6</v>
      </c>
      <c r="G24" s="6">
        <v>37.28</v>
      </c>
      <c r="I24" s="5">
        <f t="shared" si="1"/>
        <v>2.7783100210769796E-3</v>
      </c>
      <c r="J24" s="5">
        <f t="shared" si="2"/>
        <v>-1.8080297793140132E-2</v>
      </c>
      <c r="K24" s="5">
        <f t="shared" si="3"/>
        <v>2.0431328036323304E-3</v>
      </c>
      <c r="L24" s="5">
        <f t="shared" si="4"/>
        <v>-1.6217138955274768E-2</v>
      </c>
      <c r="M24" s="5">
        <f t="shared" si="5"/>
        <v>-9.7629009762901786E-3</v>
      </c>
      <c r="N24" s="5">
        <f t="shared" si="6"/>
        <v>-2.0236530880420434E-2</v>
      </c>
    </row>
    <row r="25" spans="1:14">
      <c r="A25" s="7">
        <v>45259</v>
      </c>
      <c r="B25" s="6">
        <v>103.37</v>
      </c>
      <c r="C25" s="6">
        <v>36.369999999999997</v>
      </c>
      <c r="D25" s="6">
        <v>42.23</v>
      </c>
      <c r="E25" s="6">
        <v>57.94</v>
      </c>
      <c r="F25" s="6">
        <v>42.73</v>
      </c>
      <c r="G25" s="6">
        <v>37.33</v>
      </c>
      <c r="I25" s="5">
        <f t="shared" si="1"/>
        <v>-1.2419986624629731E-2</v>
      </c>
      <c r="J25" s="5">
        <f t="shared" si="2"/>
        <v>-1.5163823449769853E-2</v>
      </c>
      <c r="K25" s="5">
        <f t="shared" si="3"/>
        <v>-4.3271409152696005E-2</v>
      </c>
      <c r="L25" s="5">
        <f t="shared" si="4"/>
        <v>5.3791428075653513E-3</v>
      </c>
      <c r="M25" s="5">
        <f t="shared" si="5"/>
        <v>3.0516431924880738E-3</v>
      </c>
      <c r="N25" s="5">
        <f t="shared" si="6"/>
        <v>1.3412017167380164E-3</v>
      </c>
    </row>
    <row r="26" spans="1:14">
      <c r="A26" s="7">
        <v>45260</v>
      </c>
      <c r="B26" s="6">
        <v>103.23</v>
      </c>
      <c r="C26" s="6">
        <v>36.47</v>
      </c>
      <c r="D26" s="6">
        <v>41.65</v>
      </c>
      <c r="E26" s="6">
        <v>58.04</v>
      </c>
      <c r="F26" s="6">
        <v>42.69</v>
      </c>
      <c r="G26" s="6">
        <v>37.299999999999997</v>
      </c>
      <c r="I26" s="5">
        <f t="shared" si="1"/>
        <v>-1.3543581309858332E-3</v>
      </c>
      <c r="J26" s="5">
        <f t="shared" si="2"/>
        <v>2.7495188342041565E-3</v>
      </c>
      <c r="K26" s="5">
        <f t="shared" si="3"/>
        <v>-1.3734312100402546E-2</v>
      </c>
      <c r="L26" s="5">
        <f t="shared" si="4"/>
        <v>1.7259233690023468E-3</v>
      </c>
      <c r="M26" s="5">
        <f t="shared" si="5"/>
        <v>-9.3611046103436735E-4</v>
      </c>
      <c r="N26" s="5">
        <f t="shared" si="6"/>
        <v>-8.0364318242698296E-4</v>
      </c>
    </row>
    <row r="27" spans="1:14">
      <c r="A27" s="7">
        <v>45261</v>
      </c>
      <c r="B27" s="6">
        <v>106.67</v>
      </c>
      <c r="C27" s="6">
        <v>36.229999999999997</v>
      </c>
      <c r="D27" s="6">
        <v>42.36</v>
      </c>
      <c r="E27" s="6">
        <v>57.88</v>
      </c>
      <c r="F27" s="6">
        <v>42.77</v>
      </c>
      <c r="G27" s="6">
        <v>37.450000000000003</v>
      </c>
      <c r="I27" s="5">
        <f t="shared" si="1"/>
        <v>3.3323646226872006E-2</v>
      </c>
      <c r="J27" s="5">
        <f t="shared" si="2"/>
        <v>-6.5807513024404019E-3</v>
      </c>
      <c r="K27" s="5">
        <f t="shared" si="3"/>
        <v>1.7046818727491031E-2</v>
      </c>
      <c r="L27" s="5">
        <f t="shared" si="4"/>
        <v>-2.7567195037904169E-3</v>
      </c>
      <c r="M27" s="5">
        <f t="shared" si="5"/>
        <v>1.8739751698291229E-3</v>
      </c>
      <c r="N27" s="5">
        <f t="shared" si="6"/>
        <v>4.0214477211797384E-3</v>
      </c>
    </row>
    <row r="28" spans="1:14">
      <c r="A28" s="7">
        <v>45264</v>
      </c>
      <c r="B28" s="6">
        <v>113.09</v>
      </c>
      <c r="C28" s="6">
        <v>36.54</v>
      </c>
      <c r="D28" s="6">
        <v>43.74</v>
      </c>
      <c r="E28" s="6">
        <v>58.12</v>
      </c>
      <c r="F28" s="6">
        <v>43.26</v>
      </c>
      <c r="G28" s="6">
        <v>37.909999999999997</v>
      </c>
      <c r="I28" s="5">
        <f t="shared" si="1"/>
        <v>6.0185619199400131E-2</v>
      </c>
      <c r="J28" s="5">
        <f t="shared" si="2"/>
        <v>8.5564449351367422E-3</v>
      </c>
      <c r="K28" s="5">
        <f t="shared" si="3"/>
        <v>3.2577903682719622E-2</v>
      </c>
      <c r="L28" s="5">
        <f t="shared" si="4"/>
        <v>4.146510020732519E-3</v>
      </c>
      <c r="M28" s="5">
        <f t="shared" si="5"/>
        <v>1.1456628477904962E-2</v>
      </c>
      <c r="N28" s="5">
        <f t="shared" si="6"/>
        <v>1.2283044058744919E-2</v>
      </c>
    </row>
    <row r="29" spans="1:14">
      <c r="A29" s="7">
        <v>45265</v>
      </c>
      <c r="B29" s="6">
        <v>111.93</v>
      </c>
      <c r="C29" s="6">
        <v>36.840000000000003</v>
      </c>
      <c r="D29" s="6">
        <v>44.25</v>
      </c>
      <c r="E29" s="6">
        <v>57.63</v>
      </c>
      <c r="F29" s="6">
        <v>42.84</v>
      </c>
      <c r="G29" s="6">
        <v>37.299999999999997</v>
      </c>
      <c r="I29" s="5">
        <f t="shared" si="1"/>
        <v>-1.0257317181006198E-2</v>
      </c>
      <c r="J29" s="5">
        <f t="shared" si="2"/>
        <v>8.2101806239738284E-3</v>
      </c>
      <c r="K29" s="5">
        <f t="shared" si="3"/>
        <v>1.1659807956104107E-2</v>
      </c>
      <c r="L29" s="5">
        <f t="shared" si="4"/>
        <v>-8.4308327598071608E-3</v>
      </c>
      <c r="M29" s="5">
        <f t="shared" si="5"/>
        <v>-9.7087378640775546E-3</v>
      </c>
      <c r="N29" s="5">
        <f t="shared" si="6"/>
        <v>-1.6090741229227157E-2</v>
      </c>
    </row>
    <row r="30" spans="1:14">
      <c r="A30" s="7">
        <v>45266</v>
      </c>
      <c r="B30" s="6">
        <v>111.02</v>
      </c>
      <c r="C30" s="6">
        <v>35.68</v>
      </c>
      <c r="D30" s="6">
        <v>44.04</v>
      </c>
      <c r="E30" s="6">
        <v>55.93</v>
      </c>
      <c r="F30" s="6">
        <v>41.8</v>
      </c>
      <c r="G30" s="6">
        <v>36.17</v>
      </c>
      <c r="I30" s="5">
        <f t="shared" si="1"/>
        <v>-8.1300813008130524E-3</v>
      </c>
      <c r="J30" s="5">
        <f t="shared" si="2"/>
        <v>-3.1487513572204251E-2</v>
      </c>
      <c r="K30" s="5">
        <f t="shared" si="3"/>
        <v>-4.745762711864443E-3</v>
      </c>
      <c r="L30" s="5">
        <f t="shared" si="4"/>
        <v>-2.9498525073746396E-2</v>
      </c>
      <c r="M30" s="5">
        <f t="shared" si="5"/>
        <v>-2.4276377217553824E-2</v>
      </c>
      <c r="N30" s="5">
        <f t="shared" si="6"/>
        <v>-3.0294906166219771E-2</v>
      </c>
    </row>
    <row r="31" spans="1:14">
      <c r="A31" s="7">
        <v>45267</v>
      </c>
      <c r="B31" s="6">
        <v>101.95</v>
      </c>
      <c r="C31" s="6">
        <v>35.24</v>
      </c>
      <c r="D31" s="6">
        <v>42.47</v>
      </c>
      <c r="E31" s="6">
        <v>53.48</v>
      </c>
      <c r="F31" s="6">
        <v>40.369999999999997</v>
      </c>
      <c r="G31" s="6">
        <v>34.96</v>
      </c>
      <c r="I31" s="5">
        <f t="shared" si="1"/>
        <v>-8.1696991533057095E-2</v>
      </c>
      <c r="J31" s="5">
        <f t="shared" si="2"/>
        <v>-1.2331838565022402E-2</v>
      </c>
      <c r="K31" s="5">
        <f t="shared" si="3"/>
        <v>-3.5649409627611317E-2</v>
      </c>
      <c r="L31" s="5">
        <f t="shared" si="4"/>
        <v>-4.3804755944931162E-2</v>
      </c>
      <c r="M31" s="5">
        <f t="shared" si="5"/>
        <v>-3.4210526315789469E-2</v>
      </c>
      <c r="N31" s="5">
        <f t="shared" si="6"/>
        <v>-3.3453137959635115E-2</v>
      </c>
    </row>
    <row r="32" spans="1:14">
      <c r="A32" s="7">
        <v>45268</v>
      </c>
      <c r="B32" s="6">
        <v>103.97</v>
      </c>
      <c r="C32" s="6">
        <v>35.630000000000003</v>
      </c>
      <c r="D32" s="6">
        <v>38.69</v>
      </c>
      <c r="E32" s="6">
        <v>52.79</v>
      </c>
      <c r="F32" s="6">
        <v>40.56</v>
      </c>
      <c r="G32" s="6">
        <v>34.85</v>
      </c>
      <c r="I32" s="5">
        <f t="shared" si="1"/>
        <v>1.9813634134379532E-2</v>
      </c>
      <c r="J32" s="5">
        <f t="shared" si="2"/>
        <v>1.1066969353007883E-2</v>
      </c>
      <c r="K32" s="5">
        <f t="shared" si="3"/>
        <v>-8.9004002825523898E-2</v>
      </c>
      <c r="L32" s="5">
        <f t="shared" si="4"/>
        <v>-1.2902019446522028E-2</v>
      </c>
      <c r="M32" s="5">
        <f t="shared" si="5"/>
        <v>4.7064651969286331E-3</v>
      </c>
      <c r="N32" s="5">
        <f t="shared" si="6"/>
        <v>-3.1464530892448828E-3</v>
      </c>
    </row>
    <row r="33" spans="1:14">
      <c r="A33" s="7">
        <v>45271</v>
      </c>
      <c r="B33" s="6">
        <v>101.72</v>
      </c>
      <c r="C33" s="6">
        <v>35.94</v>
      </c>
      <c r="D33" s="6">
        <v>39.36</v>
      </c>
      <c r="E33" s="6">
        <v>54.12</v>
      </c>
      <c r="F33" s="6">
        <v>41.34</v>
      </c>
      <c r="G33" s="6">
        <v>35.57</v>
      </c>
      <c r="I33" s="5">
        <f t="shared" si="1"/>
        <v>-2.1640857939790314E-2</v>
      </c>
      <c r="J33" s="5">
        <f t="shared" si="2"/>
        <v>8.700533258489962E-3</v>
      </c>
      <c r="K33" s="5">
        <f t="shared" si="3"/>
        <v>1.7317136210907247E-2</v>
      </c>
      <c r="L33" s="5">
        <f t="shared" si="4"/>
        <v>2.5194165561659432E-2</v>
      </c>
      <c r="M33" s="5">
        <f t="shared" si="5"/>
        <v>1.9230769230769162E-2</v>
      </c>
      <c r="N33" s="5">
        <f t="shared" si="6"/>
        <v>2.0659971305595271E-2</v>
      </c>
    </row>
    <row r="34" spans="1:14">
      <c r="A34" s="7">
        <v>45272</v>
      </c>
      <c r="B34" s="6">
        <v>98.52</v>
      </c>
      <c r="C34" s="6">
        <v>35.99</v>
      </c>
      <c r="D34" s="6">
        <v>37.549999999999997</v>
      </c>
      <c r="E34" s="6">
        <v>53.79</v>
      </c>
      <c r="F34" s="6">
        <v>41.19</v>
      </c>
      <c r="G34" s="6">
        <v>35.619999999999997</v>
      </c>
      <c r="I34" s="5">
        <f t="shared" si="1"/>
        <v>-3.1458906802988573E-2</v>
      </c>
      <c r="J34" s="5">
        <f t="shared" si="2"/>
        <v>1.3912075681692393E-3</v>
      </c>
      <c r="K34" s="5">
        <f t="shared" si="3"/>
        <v>-4.5985772357723609E-2</v>
      </c>
      <c r="L34" s="5">
        <f t="shared" si="4"/>
        <v>-6.0975609756097615E-3</v>
      </c>
      <c r="M34" s="5">
        <f t="shared" si="5"/>
        <v>-3.6284470246735756E-3</v>
      </c>
      <c r="N34" s="5">
        <f t="shared" si="6"/>
        <v>1.4056789429293115E-3</v>
      </c>
    </row>
    <row r="35" spans="1:14">
      <c r="A35" s="7">
        <v>45273</v>
      </c>
      <c r="B35" s="6">
        <v>93.07</v>
      </c>
      <c r="C35" s="6">
        <v>35.28</v>
      </c>
      <c r="D35" s="6">
        <v>38</v>
      </c>
      <c r="E35" s="6">
        <v>52.09</v>
      </c>
      <c r="F35" s="6">
        <v>39.97</v>
      </c>
      <c r="G35" s="6">
        <v>34.44</v>
      </c>
      <c r="I35" s="5">
        <f t="shared" si="1"/>
        <v>-5.5318717011774265E-2</v>
      </c>
      <c r="J35" s="5">
        <f t="shared" si="2"/>
        <v>-1.9727702139483161E-2</v>
      </c>
      <c r="K35" s="5">
        <f t="shared" si="3"/>
        <v>1.1984021304926928E-2</v>
      </c>
      <c r="L35" s="5">
        <f t="shared" si="4"/>
        <v>-3.1604387432608183E-2</v>
      </c>
      <c r="M35" s="5">
        <f t="shared" si="5"/>
        <v>-2.9618839524156337E-2</v>
      </c>
      <c r="N35" s="5">
        <f t="shared" si="6"/>
        <v>-3.3127456485120721E-2</v>
      </c>
    </row>
    <row r="36" spans="1:14">
      <c r="A36" s="7">
        <v>45274</v>
      </c>
      <c r="B36" s="6">
        <v>95.42</v>
      </c>
      <c r="C36" s="6">
        <v>36.159999999999997</v>
      </c>
      <c r="D36" s="6">
        <v>39.479999999999997</v>
      </c>
      <c r="E36" s="6">
        <v>54.23</v>
      </c>
      <c r="F36" s="6">
        <v>41.21</v>
      </c>
      <c r="G36" s="6">
        <v>35.65</v>
      </c>
      <c r="I36" s="5">
        <f t="shared" si="1"/>
        <v>2.5249811969485503E-2</v>
      </c>
      <c r="J36" s="5">
        <f t="shared" si="2"/>
        <v>2.4943310657596252E-2</v>
      </c>
      <c r="K36" s="5">
        <f t="shared" si="3"/>
        <v>3.8947368421052619E-2</v>
      </c>
      <c r="L36" s="5">
        <f t="shared" si="4"/>
        <v>4.108274140909951E-2</v>
      </c>
      <c r="M36" s="5">
        <f t="shared" si="5"/>
        <v>3.1023267450587921E-2</v>
      </c>
      <c r="N36" s="5">
        <f t="shared" si="6"/>
        <v>3.5133565621370488E-2</v>
      </c>
    </row>
    <row r="37" spans="1:14">
      <c r="A37" s="7">
        <v>45275</v>
      </c>
      <c r="B37" s="6">
        <v>97.45</v>
      </c>
      <c r="C37" s="6">
        <v>37.58</v>
      </c>
      <c r="D37" s="6">
        <v>40.68</v>
      </c>
      <c r="E37" s="6">
        <v>56.3</v>
      </c>
      <c r="F37" s="6">
        <v>42.76</v>
      </c>
      <c r="G37" s="6">
        <v>37.47</v>
      </c>
      <c r="I37" s="5">
        <f t="shared" si="1"/>
        <v>2.1274365961014396E-2</v>
      </c>
      <c r="J37" s="5">
        <f t="shared" si="2"/>
        <v>3.9269911504424826E-2</v>
      </c>
      <c r="K37" s="5">
        <f t="shared" si="3"/>
        <v>3.0395136778115672E-2</v>
      </c>
      <c r="L37" s="5">
        <f t="shared" si="4"/>
        <v>3.817075419509508E-2</v>
      </c>
      <c r="M37" s="5">
        <f t="shared" si="5"/>
        <v>3.7612230041252026E-2</v>
      </c>
      <c r="N37" s="5">
        <f t="shared" si="6"/>
        <v>5.1051893408134763E-2</v>
      </c>
    </row>
    <row r="38" spans="1:14">
      <c r="A38" s="7">
        <v>45278</v>
      </c>
      <c r="B38" s="6">
        <v>97.97</v>
      </c>
      <c r="C38" s="6">
        <v>37.19</v>
      </c>
      <c r="D38" s="6">
        <v>42.78</v>
      </c>
      <c r="E38" s="6">
        <v>56.2</v>
      </c>
      <c r="F38" s="6">
        <v>42.32</v>
      </c>
      <c r="G38" s="6">
        <v>37.880000000000003</v>
      </c>
      <c r="I38" s="5">
        <f t="shared" si="1"/>
        <v>5.3360697793740641E-3</v>
      </c>
      <c r="J38" s="5">
        <f t="shared" si="2"/>
        <v>-1.0377860564129926E-2</v>
      </c>
      <c r="K38" s="5">
        <f t="shared" si="3"/>
        <v>5.1622418879056164E-2</v>
      </c>
      <c r="L38" s="5">
        <f t="shared" si="4"/>
        <v>-1.7761989342804929E-3</v>
      </c>
      <c r="M38" s="5">
        <f t="shared" si="5"/>
        <v>-1.0289990645462987E-2</v>
      </c>
      <c r="N38" s="5">
        <f t="shared" si="6"/>
        <v>1.0942087002935752E-2</v>
      </c>
    </row>
    <row r="39" spans="1:14">
      <c r="A39" s="7">
        <v>45279</v>
      </c>
      <c r="B39" s="6">
        <v>95.55</v>
      </c>
      <c r="C39" s="6">
        <v>37.18</v>
      </c>
      <c r="D39" s="6">
        <v>43.63</v>
      </c>
      <c r="E39" s="6">
        <v>57.61</v>
      </c>
      <c r="F39" s="6">
        <v>42.88</v>
      </c>
      <c r="G39" s="6">
        <v>38.36</v>
      </c>
      <c r="I39" s="5">
        <f t="shared" si="1"/>
        <v>-2.4701439216086585E-2</v>
      </c>
      <c r="J39" s="5">
        <f t="shared" si="2"/>
        <v>-2.6888948642100896E-4</v>
      </c>
      <c r="K39" s="5">
        <f t="shared" si="3"/>
        <v>1.9869097709209971E-2</v>
      </c>
      <c r="L39" s="5">
        <f t="shared" si="4"/>
        <v>2.5088967971530263E-2</v>
      </c>
      <c r="M39" s="5">
        <f t="shared" si="5"/>
        <v>1.3232514177693888E-2</v>
      </c>
      <c r="N39" s="5">
        <f t="shared" si="6"/>
        <v>1.2671594508975703E-2</v>
      </c>
    </row>
    <row r="40" spans="1:14">
      <c r="A40" s="7">
        <v>45280</v>
      </c>
      <c r="B40" s="6">
        <v>101.16</v>
      </c>
      <c r="C40" s="6">
        <v>37.79</v>
      </c>
      <c r="D40" s="6">
        <v>44.49</v>
      </c>
      <c r="E40" s="6">
        <v>58.09</v>
      </c>
      <c r="F40" s="6">
        <v>43.8</v>
      </c>
      <c r="G40" s="6">
        <v>38.72</v>
      </c>
      <c r="I40" s="5">
        <f t="shared" si="1"/>
        <v>5.8712715855572917E-2</v>
      </c>
      <c r="J40" s="5">
        <f t="shared" si="2"/>
        <v>1.6406670252824052E-2</v>
      </c>
      <c r="K40" s="5">
        <f t="shared" si="3"/>
        <v>1.9711207884483217E-2</v>
      </c>
      <c r="L40" s="5">
        <f t="shared" si="4"/>
        <v>8.3318868252040268E-3</v>
      </c>
      <c r="M40" s="5">
        <f t="shared" si="5"/>
        <v>2.1455223880596952E-2</v>
      </c>
      <c r="N40" s="5">
        <f t="shared" si="6"/>
        <v>9.3847758081333499E-3</v>
      </c>
    </row>
    <row r="41" spans="1:14">
      <c r="A41" s="7">
        <v>45281</v>
      </c>
      <c r="B41" s="6">
        <v>98.8</v>
      </c>
      <c r="C41" s="6">
        <v>36.92</v>
      </c>
      <c r="D41" s="6">
        <v>44.54</v>
      </c>
      <c r="E41" s="6">
        <v>56.94</v>
      </c>
      <c r="F41" s="6">
        <v>43.06</v>
      </c>
      <c r="G41" s="6">
        <v>37.9</v>
      </c>
      <c r="I41" s="5">
        <f t="shared" si="1"/>
        <v>-2.3329379201265321E-2</v>
      </c>
      <c r="J41" s="5">
        <f t="shared" si="2"/>
        <v>-2.3021963482402708E-2</v>
      </c>
      <c r="K41" s="5">
        <f t="shared" si="3"/>
        <v>1.1238480557427266E-3</v>
      </c>
      <c r="L41" s="5">
        <f t="shared" si="4"/>
        <v>-1.979686693062499E-2</v>
      </c>
      <c r="M41" s="5">
        <f t="shared" si="5"/>
        <v>-1.689497716894961E-2</v>
      </c>
      <c r="N41" s="5">
        <f t="shared" si="6"/>
        <v>-2.117768595041325E-2</v>
      </c>
    </row>
    <row r="42" spans="1:14">
      <c r="A42" s="7">
        <v>45282</v>
      </c>
      <c r="B42" s="6">
        <v>100.74</v>
      </c>
      <c r="C42" s="6">
        <v>36.99</v>
      </c>
      <c r="D42" s="6">
        <v>45.56</v>
      </c>
      <c r="E42" s="6">
        <v>57.64</v>
      </c>
      <c r="F42" s="6">
        <v>43.7</v>
      </c>
      <c r="G42" s="6">
        <v>38.51</v>
      </c>
      <c r="I42" s="5">
        <f t="shared" si="1"/>
        <v>1.9635627530364408E-2</v>
      </c>
      <c r="J42" s="5">
        <f t="shared" si="2"/>
        <v>1.8959913326110911E-3</v>
      </c>
      <c r="K42" s="5">
        <f t="shared" si="3"/>
        <v>2.2900763358778775E-2</v>
      </c>
      <c r="L42" s="5">
        <f t="shared" si="4"/>
        <v>1.2293642430628804E-2</v>
      </c>
      <c r="M42" s="5">
        <f t="shared" si="5"/>
        <v>1.4862981885740867E-2</v>
      </c>
      <c r="N42" s="5">
        <f t="shared" si="6"/>
        <v>1.6094986807387857E-2</v>
      </c>
    </row>
    <row r="43" spans="1:14">
      <c r="A43" s="7">
        <v>45285</v>
      </c>
      <c r="B43" s="6">
        <v>100.74</v>
      </c>
      <c r="C43" s="6">
        <v>36.99</v>
      </c>
      <c r="D43" s="6">
        <v>45.56</v>
      </c>
      <c r="E43" s="6">
        <v>57.64</v>
      </c>
      <c r="F43" s="6">
        <v>43.7</v>
      </c>
      <c r="G43" s="6">
        <v>38.51</v>
      </c>
      <c r="I43" s="5">
        <f t="shared" si="1"/>
        <v>0</v>
      </c>
      <c r="J43" s="5">
        <f t="shared" si="2"/>
        <v>0</v>
      </c>
      <c r="K43" s="5">
        <f t="shared" si="3"/>
        <v>0</v>
      </c>
      <c r="L43" s="5">
        <f t="shared" si="4"/>
        <v>0</v>
      </c>
      <c r="M43" s="5">
        <f t="shared" si="5"/>
        <v>0</v>
      </c>
      <c r="N43" s="5">
        <f t="shared" si="6"/>
        <v>0</v>
      </c>
    </row>
    <row r="44" spans="1:14">
      <c r="A44" s="7">
        <v>45286</v>
      </c>
      <c r="B44" s="6">
        <v>102.77</v>
      </c>
      <c r="C44" s="6">
        <v>36.61</v>
      </c>
      <c r="D44" s="6">
        <v>46.44</v>
      </c>
      <c r="E44" s="6">
        <v>57.61</v>
      </c>
      <c r="F44" s="6">
        <v>43.66</v>
      </c>
      <c r="G44" s="6">
        <v>38.61</v>
      </c>
      <c r="I44" s="5">
        <f t="shared" si="1"/>
        <v>2.0150883462378477E-2</v>
      </c>
      <c r="J44" s="5">
        <f t="shared" si="2"/>
        <v>-1.0273046769397221E-2</v>
      </c>
      <c r="K44" s="5">
        <f t="shared" si="3"/>
        <v>1.9315188762071944E-2</v>
      </c>
      <c r="L44" s="5">
        <f t="shared" si="4"/>
        <v>-5.2047189451775999E-4</v>
      </c>
      <c r="M44" s="5">
        <f t="shared" si="5"/>
        <v>-9.1533180778047285E-4</v>
      </c>
      <c r="N44" s="5">
        <f t="shared" si="6"/>
        <v>2.5967281225656169E-3</v>
      </c>
    </row>
    <row r="45" spans="1:14">
      <c r="A45" s="7">
        <v>45287</v>
      </c>
      <c r="B45" s="6">
        <v>103.58</v>
      </c>
      <c r="C45" s="6">
        <v>37.44</v>
      </c>
      <c r="D45" s="6">
        <v>46.33</v>
      </c>
      <c r="E45" s="6">
        <v>59.26</v>
      </c>
      <c r="F45" s="6">
        <v>44.42</v>
      </c>
      <c r="G45" s="6">
        <v>39.799999999999997</v>
      </c>
      <c r="I45" s="5">
        <f t="shared" si="1"/>
        <v>7.8816775323538035E-3</v>
      </c>
      <c r="J45" s="5">
        <f t="shared" si="2"/>
        <v>2.2671401256487256E-2</v>
      </c>
      <c r="K45" s="5">
        <f t="shared" si="3"/>
        <v>-2.3686477174849063E-3</v>
      </c>
      <c r="L45" s="5">
        <f t="shared" si="4"/>
        <v>2.8640860961638648E-2</v>
      </c>
      <c r="M45" s="5">
        <f t="shared" si="5"/>
        <v>1.7407237746220883E-2</v>
      </c>
      <c r="N45" s="5">
        <f t="shared" si="6"/>
        <v>3.0821030821030826E-2</v>
      </c>
    </row>
    <row r="46" spans="1:14">
      <c r="A46" s="7">
        <v>45288</v>
      </c>
      <c r="B46" s="6">
        <v>103.17</v>
      </c>
      <c r="C46" s="6">
        <v>36.94</v>
      </c>
      <c r="D46" s="6">
        <v>45.83</v>
      </c>
      <c r="E46" s="6">
        <v>58.97</v>
      </c>
      <c r="F46" s="6">
        <v>44.19</v>
      </c>
      <c r="G46" s="6">
        <v>39.97</v>
      </c>
      <c r="I46" s="5">
        <f t="shared" si="1"/>
        <v>-3.9582931067773108E-3</v>
      </c>
      <c r="J46" s="5">
        <f t="shared" si="2"/>
        <v>-1.3354700854700807E-2</v>
      </c>
      <c r="K46" s="5">
        <f t="shared" si="3"/>
        <v>-1.0792143319663272E-2</v>
      </c>
      <c r="L46" s="5">
        <f t="shared" si="4"/>
        <v>-4.8936888288896307E-3</v>
      </c>
      <c r="M46" s="5">
        <f t="shared" si="5"/>
        <v>-5.1778478162990416E-3</v>
      </c>
      <c r="N46" s="5">
        <f t="shared" si="6"/>
        <v>4.2713567839196553E-3</v>
      </c>
    </row>
    <row r="47" spans="1:14">
      <c r="A47" s="7">
        <v>45289</v>
      </c>
      <c r="B47" s="6">
        <v>101.44</v>
      </c>
      <c r="C47" s="6">
        <v>36.36</v>
      </c>
      <c r="D47" s="6">
        <v>44.29</v>
      </c>
      <c r="E47" s="6">
        <v>57.49</v>
      </c>
      <c r="F47" s="6">
        <v>43.08</v>
      </c>
      <c r="G47" s="6">
        <v>39.07</v>
      </c>
      <c r="I47" s="5">
        <f t="shared" si="1"/>
        <v>-1.6768440438111876E-2</v>
      </c>
      <c r="J47" s="5">
        <f t="shared" si="2"/>
        <v>-1.5701136978884644E-2</v>
      </c>
      <c r="K47" s="5">
        <f t="shared" si="3"/>
        <v>-3.3602443814095606E-2</v>
      </c>
      <c r="L47" s="5">
        <f t="shared" si="4"/>
        <v>-2.5097507207054393E-2</v>
      </c>
      <c r="M47" s="5">
        <f t="shared" si="5"/>
        <v>-2.5118805159538349E-2</v>
      </c>
      <c r="N47" s="5">
        <f t="shared" si="6"/>
        <v>-2.251688766574933E-2</v>
      </c>
    </row>
    <row r="48" spans="1:14">
      <c r="A48" s="7">
        <v>45292</v>
      </c>
      <c r="B48" s="6">
        <v>101.44</v>
      </c>
      <c r="C48" s="6">
        <v>36.36</v>
      </c>
      <c r="D48" s="6">
        <v>44.29</v>
      </c>
      <c r="E48" s="6">
        <v>57.49</v>
      </c>
      <c r="F48" s="6">
        <v>43.08</v>
      </c>
      <c r="G48" s="6">
        <v>39.07</v>
      </c>
      <c r="I48" s="5">
        <f t="shared" si="1"/>
        <v>0</v>
      </c>
      <c r="J48" s="5">
        <f t="shared" si="2"/>
        <v>0</v>
      </c>
      <c r="K48" s="5">
        <f t="shared" si="3"/>
        <v>0</v>
      </c>
      <c r="L48" s="5">
        <f t="shared" si="4"/>
        <v>0</v>
      </c>
      <c r="M48" s="5">
        <f t="shared" si="5"/>
        <v>0</v>
      </c>
      <c r="N48" s="5">
        <f t="shared" si="6"/>
        <v>0</v>
      </c>
    </row>
    <row r="49" spans="1:14">
      <c r="A49" s="7">
        <v>45293</v>
      </c>
      <c r="B49" s="6">
        <v>100.53</v>
      </c>
      <c r="C49" s="6">
        <v>36.22</v>
      </c>
      <c r="D49" s="6">
        <v>43.87</v>
      </c>
      <c r="E49" s="6">
        <v>56.86</v>
      </c>
      <c r="F49" s="6">
        <v>42.66</v>
      </c>
      <c r="G49" s="6">
        <v>38.72</v>
      </c>
      <c r="I49" s="5">
        <f t="shared" si="1"/>
        <v>-8.9708201892744199E-3</v>
      </c>
      <c r="J49" s="5">
        <f t="shared" si="2"/>
        <v>-3.8503850385038785E-3</v>
      </c>
      <c r="K49" s="5">
        <f t="shared" si="3"/>
        <v>-9.4829532625875235E-3</v>
      </c>
      <c r="L49" s="5">
        <f t="shared" si="4"/>
        <v>-1.0958427552617889E-2</v>
      </c>
      <c r="M49" s="5">
        <f t="shared" si="5"/>
        <v>-9.7493036211699913E-3</v>
      </c>
      <c r="N49" s="5">
        <f t="shared" si="6"/>
        <v>-8.9582800102380178E-3</v>
      </c>
    </row>
    <row r="50" spans="1:14">
      <c r="A50" s="7">
        <v>45294</v>
      </c>
      <c r="B50" s="6">
        <v>101.13</v>
      </c>
      <c r="C50" s="6">
        <v>36.4</v>
      </c>
      <c r="D50" s="6">
        <v>43.76</v>
      </c>
      <c r="E50" s="6">
        <v>57.38</v>
      </c>
      <c r="F50" s="6">
        <v>42.76</v>
      </c>
      <c r="G50" s="6">
        <v>38.950000000000003</v>
      </c>
      <c r="I50" s="5">
        <f t="shared" si="1"/>
        <v>5.9683676514472594E-3</v>
      </c>
      <c r="J50" s="5">
        <f t="shared" si="2"/>
        <v>4.9696300386525838E-3</v>
      </c>
      <c r="K50" s="5">
        <f t="shared" si="3"/>
        <v>-2.5074082516526319E-3</v>
      </c>
      <c r="L50" s="5">
        <f t="shared" si="4"/>
        <v>9.1452690819557869E-3</v>
      </c>
      <c r="M50" s="5">
        <f t="shared" si="5"/>
        <v>2.3441162681669958E-3</v>
      </c>
      <c r="N50" s="5">
        <f t="shared" si="6"/>
        <v>5.9400826446283084E-3</v>
      </c>
    </row>
    <row r="51" spans="1:14">
      <c r="A51" s="7">
        <v>45295</v>
      </c>
      <c r="B51" s="6">
        <v>102.39</v>
      </c>
      <c r="C51" s="6">
        <v>36.47</v>
      </c>
      <c r="D51" s="6">
        <v>45.55</v>
      </c>
      <c r="E51" s="6">
        <v>57.95</v>
      </c>
      <c r="F51" s="6">
        <v>43.2</v>
      </c>
      <c r="G51" s="6">
        <v>39.35</v>
      </c>
      <c r="I51" s="5">
        <f t="shared" si="1"/>
        <v>1.2459210916641927E-2</v>
      </c>
      <c r="J51" s="5">
        <f t="shared" si="2"/>
        <v>1.9230769230769162E-3</v>
      </c>
      <c r="K51" s="5">
        <f t="shared" si="3"/>
        <v>4.0904936014625193E-2</v>
      </c>
      <c r="L51" s="5">
        <f t="shared" si="4"/>
        <v>9.9337748344370258E-3</v>
      </c>
      <c r="M51" s="5">
        <f t="shared" si="5"/>
        <v>1.028999064546321E-2</v>
      </c>
      <c r="N51" s="5">
        <f t="shared" si="6"/>
        <v>1.0269576379974277E-2</v>
      </c>
    </row>
    <row r="52" spans="1:14">
      <c r="A52" s="7">
        <v>45296</v>
      </c>
      <c r="B52" s="6">
        <v>104.6</v>
      </c>
      <c r="C52" s="6">
        <v>35.22</v>
      </c>
      <c r="D52" s="6">
        <v>46.85</v>
      </c>
      <c r="E52" s="6">
        <v>55.44</v>
      </c>
      <c r="F52" s="6">
        <v>41.68</v>
      </c>
      <c r="G52" s="6">
        <v>38.270000000000003</v>
      </c>
      <c r="I52" s="5">
        <f t="shared" si="1"/>
        <v>2.1584139076081588E-2</v>
      </c>
      <c r="J52" s="5">
        <f t="shared" si="2"/>
        <v>-3.4274746366876885E-2</v>
      </c>
      <c r="K52" s="5">
        <f t="shared" si="3"/>
        <v>2.8540065861690556E-2</v>
      </c>
      <c r="L52" s="5">
        <f t="shared" si="4"/>
        <v>-4.3313201035375393E-2</v>
      </c>
      <c r="M52" s="5">
        <f t="shared" si="5"/>
        <v>-3.5185185185185208E-2</v>
      </c>
      <c r="N52" s="5">
        <f t="shared" si="6"/>
        <v>-2.7445997458703908E-2</v>
      </c>
    </row>
    <row r="53" spans="1:14">
      <c r="A53" s="7">
        <v>45299</v>
      </c>
      <c r="B53" s="6">
        <v>104.5</v>
      </c>
      <c r="C53" s="6">
        <v>35.28</v>
      </c>
      <c r="D53" s="6">
        <v>47.8</v>
      </c>
      <c r="E53" s="6">
        <v>56.01</v>
      </c>
      <c r="F53" s="6">
        <v>41.39</v>
      </c>
      <c r="G53" s="6">
        <v>38.25</v>
      </c>
      <c r="I53" s="5">
        <f t="shared" si="1"/>
        <v>-9.5602294455066072E-4</v>
      </c>
      <c r="J53" s="5">
        <f t="shared" si="2"/>
        <v>1.7035775127769437E-3</v>
      </c>
      <c r="K53" s="5">
        <f t="shared" si="3"/>
        <v>2.0277481323372371E-2</v>
      </c>
      <c r="L53" s="5">
        <f t="shared" si="4"/>
        <v>1.0281385281385225E-2</v>
      </c>
      <c r="M53" s="5">
        <f t="shared" si="5"/>
        <v>-6.957773512475951E-3</v>
      </c>
      <c r="N53" s="5">
        <f t="shared" si="6"/>
        <v>-5.2260256075264966E-4</v>
      </c>
    </row>
    <row r="54" spans="1:14">
      <c r="A54" s="7">
        <v>45300</v>
      </c>
      <c r="B54" s="6">
        <v>101.98</v>
      </c>
      <c r="C54" s="6">
        <v>34.15</v>
      </c>
      <c r="D54" s="6">
        <v>47.44</v>
      </c>
      <c r="E54" s="6">
        <v>55.63</v>
      </c>
      <c r="F54" s="6">
        <v>41.14</v>
      </c>
      <c r="G54" s="6">
        <v>38.19</v>
      </c>
      <c r="I54" s="5">
        <f t="shared" si="1"/>
        <v>-2.4114832535885089E-2</v>
      </c>
      <c r="J54" s="5">
        <f t="shared" si="2"/>
        <v>-3.2029478458049931E-2</v>
      </c>
      <c r="K54" s="5">
        <f t="shared" si="3"/>
        <v>-7.5313807531380839E-3</v>
      </c>
      <c r="L54" s="5">
        <f t="shared" si="4"/>
        <v>-6.7845027673628655E-3</v>
      </c>
      <c r="M54" s="5">
        <f t="shared" si="5"/>
        <v>-6.0401063058709292E-3</v>
      </c>
      <c r="N54" s="5">
        <f t="shared" si="6"/>
        <v>-1.5686274509804088E-3</v>
      </c>
    </row>
    <row r="55" spans="1:14">
      <c r="A55" s="7">
        <v>45301</v>
      </c>
      <c r="B55" s="6">
        <v>99.73</v>
      </c>
      <c r="C55" s="6">
        <v>33.85</v>
      </c>
      <c r="D55" s="6">
        <v>45.95</v>
      </c>
      <c r="E55" s="6">
        <v>54.57</v>
      </c>
      <c r="F55" s="6">
        <v>40.369999999999997</v>
      </c>
      <c r="G55" s="6">
        <v>38.06</v>
      </c>
      <c r="I55" s="5">
        <f t="shared" si="1"/>
        <v>-2.206314963718381E-2</v>
      </c>
      <c r="J55" s="5">
        <f t="shared" si="2"/>
        <v>-8.7847730600292273E-3</v>
      </c>
      <c r="K55" s="5">
        <f t="shared" si="3"/>
        <v>-3.1408094435075751E-2</v>
      </c>
      <c r="L55" s="5">
        <f t="shared" si="4"/>
        <v>-1.9054467014200993E-2</v>
      </c>
      <c r="M55" s="5">
        <f t="shared" si="5"/>
        <v>-1.8716577540107027E-2</v>
      </c>
      <c r="N55" s="5">
        <f t="shared" si="6"/>
        <v>-3.4040324692327095E-3</v>
      </c>
    </row>
    <row r="56" spans="1:14">
      <c r="A56" s="7">
        <v>45302</v>
      </c>
      <c r="B56" s="6">
        <v>94.93</v>
      </c>
      <c r="C56" s="6">
        <v>33.64</v>
      </c>
      <c r="D56" s="6">
        <v>44.06</v>
      </c>
      <c r="E56" s="6">
        <v>54.78</v>
      </c>
      <c r="F56" s="6">
        <v>39.700000000000003</v>
      </c>
      <c r="G56" s="6">
        <v>37.33</v>
      </c>
      <c r="I56" s="5">
        <f t="shared" si="1"/>
        <v>-4.8129950867341842E-2</v>
      </c>
      <c r="J56" s="5">
        <f t="shared" si="2"/>
        <v>-6.2038404726736385E-3</v>
      </c>
      <c r="K56" s="5">
        <f t="shared" si="3"/>
        <v>-4.1131664853101157E-2</v>
      </c>
      <c r="L56" s="5">
        <f t="shared" si="4"/>
        <v>3.8482682792744249E-3</v>
      </c>
      <c r="M56" s="5">
        <f t="shared" si="5"/>
        <v>-1.6596482536536894E-2</v>
      </c>
      <c r="N56" s="5">
        <f t="shared" si="6"/>
        <v>-1.9180241723594449E-2</v>
      </c>
    </row>
    <row r="57" spans="1:14">
      <c r="A57" s="7">
        <v>45303</v>
      </c>
      <c r="B57" s="6">
        <v>95.23</v>
      </c>
      <c r="C57" s="6">
        <v>33.409999999999997</v>
      </c>
      <c r="D57" s="6">
        <v>41.22</v>
      </c>
      <c r="E57" s="6">
        <v>54.66</v>
      </c>
      <c r="F57" s="6">
        <v>39.270000000000003</v>
      </c>
      <c r="G57" s="6">
        <v>36.94</v>
      </c>
      <c r="I57" s="5">
        <f t="shared" si="1"/>
        <v>3.1602233224481413E-3</v>
      </c>
      <c r="J57" s="5">
        <f t="shared" si="2"/>
        <v>-6.8370986920334165E-3</v>
      </c>
      <c r="K57" s="5">
        <f t="shared" si="3"/>
        <v>-6.4457557875624238E-2</v>
      </c>
      <c r="L57" s="5">
        <f t="shared" si="4"/>
        <v>-2.1905805038335835E-3</v>
      </c>
      <c r="M57" s="5">
        <f t="shared" si="5"/>
        <v>-1.0831234256926892E-2</v>
      </c>
      <c r="N57" s="5">
        <f t="shared" si="6"/>
        <v>-1.0447361371551001E-2</v>
      </c>
    </row>
    <row r="58" spans="1:14">
      <c r="A58" s="7">
        <v>45306</v>
      </c>
      <c r="B58" s="6">
        <v>95.23</v>
      </c>
      <c r="C58" s="6">
        <v>33.409999999999997</v>
      </c>
      <c r="D58" s="6">
        <v>41.22</v>
      </c>
      <c r="E58" s="6">
        <v>54.66</v>
      </c>
      <c r="F58" s="6">
        <v>39.270000000000003</v>
      </c>
      <c r="G58" s="6">
        <v>36.94</v>
      </c>
      <c r="I58" s="5">
        <f t="shared" si="1"/>
        <v>0</v>
      </c>
      <c r="J58" s="5">
        <f t="shared" si="2"/>
        <v>0</v>
      </c>
      <c r="K58" s="5">
        <f t="shared" si="3"/>
        <v>0</v>
      </c>
      <c r="L58" s="5">
        <f t="shared" si="4"/>
        <v>0</v>
      </c>
      <c r="M58" s="5">
        <f t="shared" si="5"/>
        <v>0</v>
      </c>
      <c r="N58" s="5">
        <f t="shared" si="6"/>
        <v>0</v>
      </c>
    </row>
    <row r="59" spans="1:14">
      <c r="A59" s="7">
        <v>45307</v>
      </c>
      <c r="B59" s="6">
        <v>96.02</v>
      </c>
      <c r="C59" s="6">
        <v>33.93</v>
      </c>
      <c r="D59" s="6">
        <v>42.53</v>
      </c>
      <c r="E59" s="6">
        <v>55.34</v>
      </c>
      <c r="F59" s="6">
        <v>39.08</v>
      </c>
      <c r="G59" s="6">
        <v>37.340000000000003</v>
      </c>
      <c r="I59" s="5">
        <f t="shared" si="1"/>
        <v>8.295705134936382E-3</v>
      </c>
      <c r="J59" s="5">
        <f t="shared" si="2"/>
        <v>1.5564202334630517E-2</v>
      </c>
      <c r="K59" s="5">
        <f t="shared" si="3"/>
        <v>3.1780688985929118E-2</v>
      </c>
      <c r="L59" s="5">
        <f t="shared" si="4"/>
        <v>1.244054152945484E-2</v>
      </c>
      <c r="M59" s="5">
        <f t="shared" si="5"/>
        <v>-4.8382989559461187E-3</v>
      </c>
      <c r="N59" s="5">
        <f t="shared" si="6"/>
        <v>1.0828370330265402E-2</v>
      </c>
    </row>
    <row r="60" spans="1:14">
      <c r="A60" s="7">
        <v>45308</v>
      </c>
      <c r="B60" s="6">
        <v>94.06</v>
      </c>
      <c r="C60" s="6">
        <v>33.159999999999997</v>
      </c>
      <c r="D60" s="6">
        <v>40.98</v>
      </c>
      <c r="E60" s="6">
        <v>53.56</v>
      </c>
      <c r="F60" s="6">
        <v>38.159999999999997</v>
      </c>
      <c r="G60" s="6">
        <v>35.56</v>
      </c>
      <c r="I60" s="5">
        <f t="shared" si="1"/>
        <v>-2.0412414080399843E-2</v>
      </c>
      <c r="J60" s="5">
        <f t="shared" si="2"/>
        <v>-2.2693781314471084E-2</v>
      </c>
      <c r="K60" s="5">
        <f t="shared" si="3"/>
        <v>-3.644486245003542E-2</v>
      </c>
      <c r="L60" s="5">
        <f t="shared" si="4"/>
        <v>-3.2164799421756429E-2</v>
      </c>
      <c r="M60" s="5">
        <f t="shared" si="5"/>
        <v>-2.3541453428863934E-2</v>
      </c>
      <c r="N60" s="5">
        <f t="shared" si="6"/>
        <v>-4.7670058918050429E-2</v>
      </c>
    </row>
    <row r="61" spans="1:14">
      <c r="A61" s="7">
        <v>45309</v>
      </c>
      <c r="B61" s="6">
        <v>94.89</v>
      </c>
      <c r="C61" s="6">
        <v>32.72</v>
      </c>
      <c r="D61" s="6">
        <v>42.06</v>
      </c>
      <c r="E61" s="6">
        <v>53.05</v>
      </c>
      <c r="F61" s="6">
        <v>37.69</v>
      </c>
      <c r="G61" s="6">
        <v>35.67</v>
      </c>
      <c r="I61" s="5">
        <f t="shared" si="1"/>
        <v>8.8241547948118004E-3</v>
      </c>
      <c r="J61" s="5">
        <f t="shared" si="2"/>
        <v>-1.3268998793727338E-2</v>
      </c>
      <c r="K61" s="5">
        <f t="shared" si="3"/>
        <v>2.6354319180087904E-2</v>
      </c>
      <c r="L61" s="5">
        <f t="shared" si="4"/>
        <v>-9.5220313666916079E-3</v>
      </c>
      <c r="M61" s="5">
        <f t="shared" si="5"/>
        <v>-1.2316561844863738E-2</v>
      </c>
      <c r="N61" s="5">
        <f t="shared" si="6"/>
        <v>3.0933633295837648E-3</v>
      </c>
    </row>
    <row r="62" spans="1:14">
      <c r="A62" s="7">
        <v>45310</v>
      </c>
      <c r="B62" s="6">
        <v>99.41</v>
      </c>
      <c r="C62" s="6">
        <v>33.020000000000003</v>
      </c>
      <c r="D62" s="6">
        <v>41.33</v>
      </c>
      <c r="E62" s="6">
        <v>53.54</v>
      </c>
      <c r="F62" s="6">
        <v>38.119999999999997</v>
      </c>
      <c r="G62" s="6">
        <v>35.72</v>
      </c>
      <c r="I62" s="5">
        <f t="shared" si="1"/>
        <v>4.7634102645168097E-2</v>
      </c>
      <c r="J62" s="5">
        <f t="shared" si="2"/>
        <v>9.1687041564794125E-3</v>
      </c>
      <c r="K62" s="5">
        <f t="shared" si="3"/>
        <v>-1.7356157869710009E-2</v>
      </c>
      <c r="L62" s="5">
        <f t="shared" si="4"/>
        <v>9.2365692742695238E-3</v>
      </c>
      <c r="M62" s="5">
        <f t="shared" si="5"/>
        <v>1.1408861767046918E-2</v>
      </c>
      <c r="N62" s="5">
        <f t="shared" si="6"/>
        <v>1.4017381553124153E-3</v>
      </c>
    </row>
    <row r="63" spans="1:14">
      <c r="A63" s="7">
        <v>45313</v>
      </c>
      <c r="B63" s="6">
        <v>100.92</v>
      </c>
      <c r="C63" s="6">
        <v>33.380000000000003</v>
      </c>
      <c r="D63" s="6">
        <v>41.92</v>
      </c>
      <c r="E63" s="6">
        <v>53.49</v>
      </c>
      <c r="F63" s="6">
        <v>37.76</v>
      </c>
      <c r="G63" s="6">
        <v>35.68</v>
      </c>
      <c r="I63" s="5">
        <f t="shared" si="1"/>
        <v>1.5189618750628853E-2</v>
      </c>
      <c r="J63" s="5">
        <f t="shared" si="2"/>
        <v>1.0902483343428138E-2</v>
      </c>
      <c r="K63" s="5">
        <f t="shared" si="3"/>
        <v>1.4275344785869892E-2</v>
      </c>
      <c r="L63" s="5">
        <f t="shared" si="4"/>
        <v>-9.3388121031001692E-4</v>
      </c>
      <c r="M63" s="5">
        <f t="shared" si="5"/>
        <v>-9.4438614900315132E-3</v>
      </c>
      <c r="N63" s="5">
        <f t="shared" si="6"/>
        <v>-1.1198208286673506E-3</v>
      </c>
    </row>
    <row r="64" spans="1:14">
      <c r="A64" s="7">
        <v>45314</v>
      </c>
      <c r="B64" s="6">
        <v>95.95</v>
      </c>
      <c r="C64" s="6">
        <v>33.86</v>
      </c>
      <c r="D64" s="6">
        <v>40.97</v>
      </c>
      <c r="E64" s="6">
        <v>53.88</v>
      </c>
      <c r="F64" s="6">
        <v>37.799999999999997</v>
      </c>
      <c r="G64" s="6">
        <v>35.89</v>
      </c>
      <c r="I64" s="5">
        <f t="shared" si="1"/>
        <v>-4.9246928260007872E-2</v>
      </c>
      <c r="J64" s="5">
        <f t="shared" si="2"/>
        <v>1.4379868184541511E-2</v>
      </c>
      <c r="K64" s="5">
        <f t="shared" si="3"/>
        <v>-2.266221374045807E-2</v>
      </c>
      <c r="L64" s="5">
        <f t="shared" si="4"/>
        <v>7.2910824453169543E-3</v>
      </c>
      <c r="M64" s="5">
        <f t="shared" si="5"/>
        <v>1.0593220338983578E-3</v>
      </c>
      <c r="N64" s="5">
        <f t="shared" si="6"/>
        <v>5.8856502242152775E-3</v>
      </c>
    </row>
    <row r="65" spans="1:14">
      <c r="A65" s="7">
        <v>45315</v>
      </c>
      <c r="B65" s="6">
        <v>96.98</v>
      </c>
      <c r="C65" s="6">
        <v>34.14</v>
      </c>
      <c r="D65" s="6">
        <v>40.85</v>
      </c>
      <c r="E65" s="6">
        <v>53.48</v>
      </c>
      <c r="F65" s="6">
        <v>37.950000000000003</v>
      </c>
      <c r="G65" s="6">
        <v>35.979999999999997</v>
      </c>
      <c r="I65" s="5">
        <f t="shared" si="1"/>
        <v>1.073475768629506E-2</v>
      </c>
      <c r="J65" s="5">
        <f t="shared" si="2"/>
        <v>8.269344359125741E-3</v>
      </c>
      <c r="K65" s="5">
        <f t="shared" si="3"/>
        <v>-2.9289724188430455E-3</v>
      </c>
      <c r="L65" s="5">
        <f t="shared" si="4"/>
        <v>-7.4239049740164598E-3</v>
      </c>
      <c r="M65" s="5">
        <f t="shared" si="5"/>
        <v>3.9682539682541762E-3</v>
      </c>
      <c r="N65" s="5">
        <f t="shared" si="6"/>
        <v>2.5076623014765875E-3</v>
      </c>
    </row>
    <row r="66" spans="1:14">
      <c r="A66" s="7">
        <v>45316</v>
      </c>
      <c r="B66" s="6">
        <v>97.57</v>
      </c>
      <c r="C66" s="6">
        <v>35.19</v>
      </c>
      <c r="D66" s="6">
        <v>42.47</v>
      </c>
      <c r="E66" s="6">
        <v>54.14</v>
      </c>
      <c r="F66" s="6">
        <v>38.409999999999997</v>
      </c>
      <c r="G66" s="6">
        <v>36.61</v>
      </c>
      <c r="I66" s="5">
        <f t="shared" si="1"/>
        <v>6.0837286038357696E-3</v>
      </c>
      <c r="J66" s="5">
        <f t="shared" si="2"/>
        <v>3.0755711775043881E-2</v>
      </c>
      <c r="K66" s="5">
        <f t="shared" si="3"/>
        <v>3.9657282741738076E-2</v>
      </c>
      <c r="L66" s="5">
        <f t="shared" si="4"/>
        <v>1.2341062079282095E-2</v>
      </c>
      <c r="M66" s="5">
        <f t="shared" si="5"/>
        <v>1.2121212121211977E-2</v>
      </c>
      <c r="N66" s="5">
        <f t="shared" si="6"/>
        <v>1.7509727626459304E-2</v>
      </c>
    </row>
    <row r="67" spans="1:14">
      <c r="A67" s="7">
        <v>45317</v>
      </c>
      <c r="B67" s="6">
        <v>94.33</v>
      </c>
      <c r="C67" s="6">
        <v>35.64</v>
      </c>
      <c r="D67" s="6">
        <v>41.06</v>
      </c>
      <c r="E67" s="6">
        <v>55.36</v>
      </c>
      <c r="F67" s="6">
        <v>38.299999999999997</v>
      </c>
      <c r="G67" s="6">
        <v>37.36</v>
      </c>
      <c r="I67" s="5">
        <f t="shared" si="1"/>
        <v>-3.3206928359126753E-2</v>
      </c>
      <c r="J67" s="5">
        <f t="shared" si="2"/>
        <v>1.2787723785166349E-2</v>
      </c>
      <c r="K67" s="5">
        <f t="shared" si="3"/>
        <v>-3.3199905815869957E-2</v>
      </c>
      <c r="L67" s="5">
        <f t="shared" si="4"/>
        <v>2.2534170668636833E-2</v>
      </c>
      <c r="M67" s="5">
        <f t="shared" si="5"/>
        <v>-2.8638375423066798E-3</v>
      </c>
      <c r="N67" s="5">
        <f t="shared" si="6"/>
        <v>2.0486205954657111E-2</v>
      </c>
    </row>
    <row r="68" spans="1:14">
      <c r="A68" s="7">
        <v>45320</v>
      </c>
      <c r="B68" s="6">
        <v>94.9</v>
      </c>
      <c r="C68" s="6">
        <v>36.020000000000003</v>
      </c>
      <c r="D68" s="6">
        <v>39.33</v>
      </c>
      <c r="E68" s="6">
        <v>55.4</v>
      </c>
      <c r="F68" s="6">
        <v>38.56</v>
      </c>
      <c r="G68" s="6">
        <v>37.19</v>
      </c>
      <c r="I68" s="5">
        <f t="shared" si="1"/>
        <v>6.0426163468674243E-3</v>
      </c>
      <c r="J68" s="5">
        <f t="shared" si="2"/>
        <v>1.0662177328844002E-2</v>
      </c>
      <c r="K68" s="5">
        <f t="shared" si="3"/>
        <v>-4.2133463224549583E-2</v>
      </c>
      <c r="L68" s="5">
        <f t="shared" si="4"/>
        <v>7.2254335260124591E-4</v>
      </c>
      <c r="M68" s="5">
        <f t="shared" si="5"/>
        <v>6.788511749347359E-3</v>
      </c>
      <c r="N68" s="5">
        <f t="shared" si="6"/>
        <v>-4.5503211991435588E-3</v>
      </c>
    </row>
    <row r="69" spans="1:14">
      <c r="A69" s="7">
        <v>45321</v>
      </c>
      <c r="B69" s="6">
        <v>93.68</v>
      </c>
      <c r="C69" s="6">
        <v>36.26</v>
      </c>
      <c r="D69" s="6">
        <v>38.71</v>
      </c>
      <c r="E69" s="6">
        <v>55.58</v>
      </c>
      <c r="F69" s="6">
        <v>38.979999999999997</v>
      </c>
      <c r="G69" s="6">
        <v>37.49</v>
      </c>
      <c r="I69" s="5">
        <f t="shared" si="1"/>
        <v>-1.2855637513171758E-2</v>
      </c>
      <c r="J69" s="5">
        <f t="shared" si="2"/>
        <v>6.66296501943342E-3</v>
      </c>
      <c r="K69" s="5">
        <f t="shared" si="3"/>
        <v>-1.5764047800660985E-2</v>
      </c>
      <c r="L69" s="5">
        <f t="shared" si="4"/>
        <v>3.2490974729242339E-3</v>
      </c>
      <c r="M69" s="5">
        <f t="shared" si="5"/>
        <v>1.0892116182572575E-2</v>
      </c>
      <c r="N69" s="5">
        <f t="shared" si="6"/>
        <v>8.0666845926324893E-3</v>
      </c>
    </row>
    <row r="70" spans="1:14">
      <c r="A70" s="7">
        <v>45322</v>
      </c>
      <c r="B70" s="6">
        <v>95.43</v>
      </c>
      <c r="C70" s="6">
        <v>40.619999999999997</v>
      </c>
      <c r="D70" s="6">
        <v>38.880000000000003</v>
      </c>
      <c r="E70" s="6">
        <v>56.72</v>
      </c>
      <c r="F70" s="6">
        <v>39.840000000000003</v>
      </c>
      <c r="G70" s="6">
        <v>38.31</v>
      </c>
      <c r="I70" s="5">
        <f t="shared" ref="I70:I133" si="7">B70/B69-1</f>
        <v>1.868061485909478E-2</v>
      </c>
      <c r="J70" s="5">
        <f t="shared" ref="J70:J133" si="8">C70/C69-1</f>
        <v>0.12024269167126311</v>
      </c>
      <c r="K70" s="5">
        <f t="shared" ref="K70:K133" si="9">D70/D69-1</f>
        <v>4.3916300697495192E-3</v>
      </c>
      <c r="L70" s="5">
        <f t="shared" ref="L70:L133" si="10">E70/E69-1</f>
        <v>2.0510975170924706E-2</v>
      </c>
      <c r="M70" s="5">
        <f t="shared" ref="M70:M133" si="11">F70/F69-1</f>
        <v>2.2062596203181295E-2</v>
      </c>
      <c r="N70" s="5">
        <f t="shared" ref="N70:N133" si="12">G70/G69-1</f>
        <v>2.1872499333155604E-2</v>
      </c>
    </row>
    <row r="71" spans="1:14">
      <c r="A71" s="7">
        <v>45323</v>
      </c>
      <c r="B71" s="6">
        <v>94.6</v>
      </c>
      <c r="C71" s="6">
        <v>40.26</v>
      </c>
      <c r="D71" s="6">
        <v>37.44</v>
      </c>
      <c r="E71" s="6">
        <v>54.89</v>
      </c>
      <c r="F71" s="6">
        <v>38.700000000000003</v>
      </c>
      <c r="G71" s="6">
        <v>37.08</v>
      </c>
      <c r="I71" s="5">
        <f t="shared" si="7"/>
        <v>-8.6974745887038463E-3</v>
      </c>
      <c r="J71" s="5">
        <f t="shared" si="8"/>
        <v>-8.8626292466764678E-3</v>
      </c>
      <c r="K71" s="5">
        <f t="shared" si="9"/>
        <v>-3.7037037037037202E-2</v>
      </c>
      <c r="L71" s="5">
        <f t="shared" si="10"/>
        <v>-3.2263751763046522E-2</v>
      </c>
      <c r="M71" s="5">
        <f t="shared" si="11"/>
        <v>-2.8614457831325324E-2</v>
      </c>
      <c r="N71" s="5">
        <f t="shared" si="12"/>
        <v>-3.2106499608457462E-2</v>
      </c>
    </row>
    <row r="72" spans="1:14">
      <c r="A72" s="7">
        <v>45324</v>
      </c>
      <c r="B72" s="6">
        <v>95.57</v>
      </c>
      <c r="C72" s="6">
        <v>39.299999999999997</v>
      </c>
      <c r="D72" s="6">
        <v>38.130000000000003</v>
      </c>
      <c r="E72" s="6">
        <v>54.07</v>
      </c>
      <c r="F72" s="6">
        <v>38.549999999999997</v>
      </c>
      <c r="G72" s="6">
        <v>36.53</v>
      </c>
      <c r="I72" s="5">
        <f t="shared" si="7"/>
        <v>1.0253699788583592E-2</v>
      </c>
      <c r="J72" s="5">
        <f t="shared" si="8"/>
        <v>-2.3845007451564815E-2</v>
      </c>
      <c r="K72" s="5">
        <f t="shared" si="9"/>
        <v>1.8429487179487225E-2</v>
      </c>
      <c r="L72" s="5">
        <f t="shared" si="10"/>
        <v>-1.4938968846784473E-2</v>
      </c>
      <c r="M72" s="5">
        <f t="shared" si="11"/>
        <v>-3.8759689922481799E-3</v>
      </c>
      <c r="N72" s="5">
        <f t="shared" si="12"/>
        <v>-1.4832793959007495E-2</v>
      </c>
    </row>
    <row r="73" spans="1:14">
      <c r="A73" s="7">
        <v>45327</v>
      </c>
      <c r="B73" s="6">
        <v>94.41</v>
      </c>
      <c r="C73" s="6">
        <v>37.83</v>
      </c>
      <c r="D73" s="6">
        <v>35.56</v>
      </c>
      <c r="E73" s="6">
        <v>53.23</v>
      </c>
      <c r="F73" s="6">
        <v>37.82</v>
      </c>
      <c r="G73" s="6">
        <v>35.76</v>
      </c>
      <c r="I73" s="5">
        <f t="shared" si="7"/>
        <v>-1.2137700115098848E-2</v>
      </c>
      <c r="J73" s="5">
        <f t="shared" si="8"/>
        <v>-3.7404580152671785E-2</v>
      </c>
      <c r="K73" s="5">
        <f t="shared" si="9"/>
        <v>-6.7400996590611051E-2</v>
      </c>
      <c r="L73" s="5">
        <f t="shared" si="10"/>
        <v>-1.5535417051969702E-2</v>
      </c>
      <c r="M73" s="5">
        <f t="shared" si="11"/>
        <v>-1.8936446173800192E-2</v>
      </c>
      <c r="N73" s="5">
        <f t="shared" si="12"/>
        <v>-2.1078565562551388E-2</v>
      </c>
    </row>
    <row r="74" spans="1:14">
      <c r="A74" s="7">
        <v>45328</v>
      </c>
      <c r="B74" s="6">
        <v>91.58</v>
      </c>
      <c r="C74" s="6">
        <v>37.130000000000003</v>
      </c>
      <c r="D74" s="6">
        <v>34.93</v>
      </c>
      <c r="E74" s="6">
        <v>52.88</v>
      </c>
      <c r="F74" s="6">
        <v>37.68</v>
      </c>
      <c r="G74" s="6">
        <v>35.72</v>
      </c>
      <c r="I74" s="5">
        <f t="shared" si="7"/>
        <v>-2.9975638173922237E-2</v>
      </c>
      <c r="J74" s="5">
        <f t="shared" si="8"/>
        <v>-1.8503832936822562E-2</v>
      </c>
      <c r="K74" s="5">
        <f t="shared" si="9"/>
        <v>-1.7716535433070946E-2</v>
      </c>
      <c r="L74" s="5">
        <f t="shared" si="10"/>
        <v>-6.5752395265826769E-3</v>
      </c>
      <c r="M74" s="5">
        <f t="shared" si="11"/>
        <v>-3.7017451084082609E-3</v>
      </c>
      <c r="N74" s="5">
        <f t="shared" si="12"/>
        <v>-1.1185682326622093E-3</v>
      </c>
    </row>
    <row r="75" spans="1:14">
      <c r="A75" s="7">
        <v>45329</v>
      </c>
      <c r="B75" s="6">
        <v>86.71</v>
      </c>
      <c r="C75" s="6">
        <v>38.520000000000003</v>
      </c>
      <c r="D75" s="6">
        <v>35.880000000000003</v>
      </c>
      <c r="E75" s="6">
        <v>53.74</v>
      </c>
      <c r="F75" s="6">
        <v>37.96</v>
      </c>
      <c r="G75" s="6">
        <v>36.450000000000003</v>
      </c>
      <c r="I75" s="5">
        <f t="shared" si="7"/>
        <v>-5.3177549683336989E-2</v>
      </c>
      <c r="J75" s="5">
        <f t="shared" si="8"/>
        <v>3.7436035550767688E-2</v>
      </c>
      <c r="K75" s="5">
        <f t="shared" si="9"/>
        <v>2.7197251646149612E-2</v>
      </c>
      <c r="L75" s="5">
        <f t="shared" si="10"/>
        <v>1.6263237518910678E-2</v>
      </c>
      <c r="M75" s="5">
        <f t="shared" si="11"/>
        <v>7.4309978768578588E-3</v>
      </c>
      <c r="N75" s="5">
        <f t="shared" si="12"/>
        <v>2.043673012318048E-2</v>
      </c>
    </row>
    <row r="76" spans="1:14">
      <c r="A76" s="7">
        <v>45330</v>
      </c>
      <c r="B76" s="6">
        <v>83.58</v>
      </c>
      <c r="C76" s="6">
        <v>38.840000000000003</v>
      </c>
      <c r="D76" s="6">
        <v>35.78</v>
      </c>
      <c r="E76" s="6">
        <v>54.32</v>
      </c>
      <c r="F76" s="6">
        <v>37.97</v>
      </c>
      <c r="G76" s="6">
        <v>36.450000000000003</v>
      </c>
      <c r="I76" s="5">
        <f t="shared" si="7"/>
        <v>-3.6097335947410825E-2</v>
      </c>
      <c r="J76" s="5">
        <f t="shared" si="8"/>
        <v>8.3073727933540287E-3</v>
      </c>
      <c r="K76" s="5">
        <f t="shared" si="9"/>
        <v>-2.787068004459381E-3</v>
      </c>
      <c r="L76" s="5">
        <f t="shared" si="10"/>
        <v>1.0792705619650178E-2</v>
      </c>
      <c r="M76" s="5">
        <f t="shared" si="11"/>
        <v>2.6343519494198553E-4</v>
      </c>
      <c r="N76" s="5">
        <f t="shared" si="12"/>
        <v>0</v>
      </c>
    </row>
    <row r="77" spans="1:14">
      <c r="A77" s="7">
        <v>45331</v>
      </c>
      <c r="B77" s="6">
        <v>85.78</v>
      </c>
      <c r="C77" s="6">
        <v>38.18</v>
      </c>
      <c r="D77" s="6">
        <v>36.03</v>
      </c>
      <c r="E77" s="6">
        <v>55.42</v>
      </c>
      <c r="F77" s="6">
        <v>38.21</v>
      </c>
      <c r="G77" s="6">
        <v>36.97</v>
      </c>
      <c r="I77" s="5">
        <f t="shared" si="7"/>
        <v>2.6322086623594254E-2</v>
      </c>
      <c r="J77" s="5">
        <f t="shared" si="8"/>
        <v>-1.6992790937178315E-2</v>
      </c>
      <c r="K77" s="5">
        <f t="shared" si="9"/>
        <v>6.9871436556736555E-3</v>
      </c>
      <c r="L77" s="5">
        <f t="shared" si="10"/>
        <v>2.0250368188512446E-2</v>
      </c>
      <c r="M77" s="5">
        <f t="shared" si="11"/>
        <v>6.3207795628128505E-3</v>
      </c>
      <c r="N77" s="5">
        <f t="shared" si="12"/>
        <v>1.4266117969821579E-2</v>
      </c>
    </row>
    <row r="78" spans="1:14">
      <c r="A78" s="7">
        <v>45334</v>
      </c>
      <c r="B78" s="6">
        <v>83.22</v>
      </c>
      <c r="C78" s="6">
        <v>38.06</v>
      </c>
      <c r="D78" s="6">
        <v>35</v>
      </c>
      <c r="E78" s="6">
        <v>54.65</v>
      </c>
      <c r="F78" s="6">
        <v>37.89</v>
      </c>
      <c r="G78" s="6">
        <v>36.9</v>
      </c>
      <c r="I78" s="5">
        <f t="shared" si="7"/>
        <v>-2.9843786430403418E-2</v>
      </c>
      <c r="J78" s="5">
        <f t="shared" si="8"/>
        <v>-3.1430068098480257E-3</v>
      </c>
      <c r="K78" s="5">
        <f t="shared" si="9"/>
        <v>-2.8587288370802155E-2</v>
      </c>
      <c r="L78" s="5">
        <f t="shared" si="10"/>
        <v>-1.389390111872979E-2</v>
      </c>
      <c r="M78" s="5">
        <f t="shared" si="11"/>
        <v>-8.3747710023553967E-3</v>
      </c>
      <c r="N78" s="5">
        <f t="shared" si="12"/>
        <v>-1.8934271030565109E-3</v>
      </c>
    </row>
    <row r="79" spans="1:14">
      <c r="A79" s="7">
        <v>45335</v>
      </c>
      <c r="B79" s="6">
        <v>83.92</v>
      </c>
      <c r="C79" s="6">
        <v>37.69</v>
      </c>
      <c r="D79" s="6">
        <v>35.71</v>
      </c>
      <c r="E79" s="6">
        <v>56.6</v>
      </c>
      <c r="F79" s="6">
        <v>38.71</v>
      </c>
      <c r="G79" s="6">
        <v>38.049999999999997</v>
      </c>
      <c r="I79" s="5">
        <f t="shared" si="7"/>
        <v>8.4114395577985501E-3</v>
      </c>
      <c r="J79" s="5">
        <f t="shared" si="8"/>
        <v>-9.721492380452057E-3</v>
      </c>
      <c r="K79" s="5">
        <f t="shared" si="9"/>
        <v>2.028571428571424E-2</v>
      </c>
      <c r="L79" s="5">
        <f t="shared" si="10"/>
        <v>3.5681610247026541E-2</v>
      </c>
      <c r="M79" s="5">
        <f t="shared" si="11"/>
        <v>2.1641594088149807E-2</v>
      </c>
      <c r="N79" s="5">
        <f t="shared" si="12"/>
        <v>3.1165311653116534E-2</v>
      </c>
    </row>
    <row r="80" spans="1:14">
      <c r="A80" s="7">
        <v>45336</v>
      </c>
      <c r="B80" s="6">
        <v>82.07</v>
      </c>
      <c r="C80" s="6">
        <v>36.47</v>
      </c>
      <c r="D80" s="6">
        <v>35.479999999999997</v>
      </c>
      <c r="E80" s="6">
        <v>56.09</v>
      </c>
      <c r="F80" s="6">
        <v>38.14</v>
      </c>
      <c r="G80" s="6">
        <v>37.39</v>
      </c>
      <c r="I80" s="5">
        <f t="shared" si="7"/>
        <v>-2.2044804575786614E-2</v>
      </c>
      <c r="J80" s="5">
        <f t="shared" si="8"/>
        <v>-3.2369328734412228E-2</v>
      </c>
      <c r="K80" s="5">
        <f t="shared" si="9"/>
        <v>-6.4407728927472485E-3</v>
      </c>
      <c r="L80" s="5">
        <f t="shared" si="10"/>
        <v>-9.0106007067137783E-3</v>
      </c>
      <c r="M80" s="5">
        <f t="shared" si="11"/>
        <v>-1.4724877292689231E-2</v>
      </c>
      <c r="N80" s="5">
        <f t="shared" si="12"/>
        <v>-1.7345597897503229E-2</v>
      </c>
    </row>
    <row r="81" spans="1:14">
      <c r="A81" s="7">
        <v>45337</v>
      </c>
      <c r="B81" s="6">
        <v>80.430000000000007</v>
      </c>
      <c r="C81" s="6">
        <v>36.93</v>
      </c>
      <c r="D81" s="6">
        <v>36.159999999999997</v>
      </c>
      <c r="E81" s="6">
        <v>56.28</v>
      </c>
      <c r="F81" s="6">
        <v>38.04</v>
      </c>
      <c r="G81" s="6">
        <v>37.54</v>
      </c>
      <c r="I81" s="5">
        <f t="shared" si="7"/>
        <v>-1.9982941391494924E-2</v>
      </c>
      <c r="J81" s="5">
        <f t="shared" si="8"/>
        <v>1.2613106663010631E-2</v>
      </c>
      <c r="K81" s="5">
        <f t="shared" si="9"/>
        <v>1.916572717023679E-2</v>
      </c>
      <c r="L81" s="5">
        <f t="shared" si="10"/>
        <v>3.3874130861115681E-3</v>
      </c>
      <c r="M81" s="5">
        <f t="shared" si="11"/>
        <v>-2.6219192448873052E-3</v>
      </c>
      <c r="N81" s="5">
        <f t="shared" si="12"/>
        <v>4.0117678523670097E-3</v>
      </c>
    </row>
    <row r="82" spans="1:14">
      <c r="A82" s="7">
        <v>45338</v>
      </c>
      <c r="B82" s="6">
        <v>80.430000000000007</v>
      </c>
      <c r="C82" s="6">
        <v>38.99</v>
      </c>
      <c r="D82" s="6">
        <v>35.4</v>
      </c>
      <c r="E82" s="6">
        <v>58.98</v>
      </c>
      <c r="F82" s="6">
        <v>39.61</v>
      </c>
      <c r="G82" s="6">
        <v>39.18</v>
      </c>
      <c r="I82" s="5">
        <f t="shared" si="7"/>
        <v>0</v>
      </c>
      <c r="J82" s="5">
        <f t="shared" si="8"/>
        <v>5.5781207690224877E-2</v>
      </c>
      <c r="K82" s="5">
        <f t="shared" si="9"/>
        <v>-2.1017699115044142E-2</v>
      </c>
      <c r="L82" s="5">
        <f t="shared" si="10"/>
        <v>4.7974413646055369E-2</v>
      </c>
      <c r="M82" s="5">
        <f t="shared" si="11"/>
        <v>4.1272344900105118E-2</v>
      </c>
      <c r="N82" s="5">
        <f t="shared" si="12"/>
        <v>4.3686734150239825E-2</v>
      </c>
    </row>
    <row r="83" spans="1:14">
      <c r="A83" s="7">
        <v>45341</v>
      </c>
      <c r="B83" s="6">
        <v>80.430000000000007</v>
      </c>
      <c r="C83" s="6">
        <v>38.99</v>
      </c>
      <c r="D83" s="6">
        <v>35.4</v>
      </c>
      <c r="E83" s="6">
        <v>58.98</v>
      </c>
      <c r="F83" s="6">
        <v>39.61</v>
      </c>
      <c r="G83" s="6">
        <v>39.18</v>
      </c>
      <c r="I83" s="5">
        <f t="shared" si="7"/>
        <v>0</v>
      </c>
      <c r="J83" s="5">
        <f t="shared" si="8"/>
        <v>0</v>
      </c>
      <c r="K83" s="5">
        <f t="shared" si="9"/>
        <v>0</v>
      </c>
      <c r="L83" s="5">
        <f t="shared" si="10"/>
        <v>0</v>
      </c>
      <c r="M83" s="5">
        <f t="shared" si="11"/>
        <v>0</v>
      </c>
      <c r="N83" s="5">
        <f t="shared" si="12"/>
        <v>0</v>
      </c>
    </row>
    <row r="84" spans="1:14">
      <c r="A84" s="7">
        <v>45342</v>
      </c>
      <c r="B84" s="6">
        <v>78.959999999999994</v>
      </c>
      <c r="C84" s="6">
        <v>39.65</v>
      </c>
      <c r="D84" s="6">
        <v>34.99</v>
      </c>
      <c r="E84" s="6">
        <v>59.33</v>
      </c>
      <c r="F84" s="6">
        <v>39.19</v>
      </c>
      <c r="G84" s="6">
        <v>39.53</v>
      </c>
      <c r="I84" s="5">
        <f t="shared" si="7"/>
        <v>-1.8276762402088975E-2</v>
      </c>
      <c r="J84" s="5">
        <f t="shared" si="8"/>
        <v>1.6927417286483726E-2</v>
      </c>
      <c r="K84" s="5">
        <f t="shared" si="9"/>
        <v>-1.1581920903954712E-2</v>
      </c>
      <c r="L84" s="5">
        <f t="shared" si="10"/>
        <v>5.9342149881316253E-3</v>
      </c>
      <c r="M84" s="5">
        <f t="shared" si="11"/>
        <v>-1.0603382984095022E-2</v>
      </c>
      <c r="N84" s="5">
        <f t="shared" si="12"/>
        <v>8.9331291475243102E-3</v>
      </c>
    </row>
    <row r="85" spans="1:14">
      <c r="A85" s="7">
        <v>45343</v>
      </c>
      <c r="B85" s="6">
        <v>76.290000000000006</v>
      </c>
      <c r="C85" s="6">
        <v>38.89</v>
      </c>
      <c r="D85" s="6">
        <v>33.86</v>
      </c>
      <c r="E85" s="6">
        <v>58.74</v>
      </c>
      <c r="F85" s="6">
        <v>38.57</v>
      </c>
      <c r="G85" s="6">
        <v>38.799999999999997</v>
      </c>
      <c r="I85" s="5">
        <f t="shared" si="7"/>
        <v>-3.3814589665653316E-2</v>
      </c>
      <c r="J85" s="5">
        <f t="shared" si="8"/>
        <v>-1.9167717528373207E-2</v>
      </c>
      <c r="K85" s="5">
        <f t="shared" si="9"/>
        <v>-3.2294941411831979E-2</v>
      </c>
      <c r="L85" s="5">
        <f t="shared" si="10"/>
        <v>-9.944378897690842E-3</v>
      </c>
      <c r="M85" s="5">
        <f t="shared" si="11"/>
        <v>-1.5820362337330862E-2</v>
      </c>
      <c r="N85" s="5">
        <f t="shared" si="12"/>
        <v>-1.8466987098406329E-2</v>
      </c>
    </row>
    <row r="86" spans="1:14">
      <c r="A86" s="7">
        <v>45344</v>
      </c>
      <c r="B86" s="6">
        <v>79.430000000000007</v>
      </c>
      <c r="C86" s="6">
        <v>38.83</v>
      </c>
      <c r="D86" s="6">
        <v>35.33</v>
      </c>
      <c r="E86" s="6">
        <v>60.55</v>
      </c>
      <c r="F86" s="6">
        <v>39.47</v>
      </c>
      <c r="G86" s="6">
        <v>39.5</v>
      </c>
      <c r="I86" s="5">
        <f t="shared" si="7"/>
        <v>4.1158736400576768E-2</v>
      </c>
      <c r="J86" s="5">
        <f t="shared" si="8"/>
        <v>-1.5428130624839387E-3</v>
      </c>
      <c r="K86" s="5">
        <f t="shared" si="9"/>
        <v>4.3414057885410529E-2</v>
      </c>
      <c r="L86" s="5">
        <f t="shared" si="10"/>
        <v>3.0813755532856479E-2</v>
      </c>
      <c r="M86" s="5">
        <f t="shared" si="11"/>
        <v>2.3334197562872694E-2</v>
      </c>
      <c r="N86" s="5">
        <f t="shared" si="12"/>
        <v>1.804123711340222E-2</v>
      </c>
    </row>
    <row r="87" spans="1:14">
      <c r="A87" s="7">
        <v>45345</v>
      </c>
      <c r="B87" s="6">
        <v>81.03</v>
      </c>
      <c r="C87" s="6">
        <v>38.770000000000003</v>
      </c>
      <c r="D87" s="6">
        <v>35.659999999999997</v>
      </c>
      <c r="E87" s="6">
        <v>60.69</v>
      </c>
      <c r="F87" s="6">
        <v>39.78</v>
      </c>
      <c r="G87" s="6">
        <v>41.34</v>
      </c>
      <c r="I87" s="5">
        <f t="shared" si="7"/>
        <v>2.0143522598514263E-2</v>
      </c>
      <c r="J87" s="5">
        <f t="shared" si="8"/>
        <v>-1.5451970126190151E-3</v>
      </c>
      <c r="K87" s="5">
        <f t="shared" si="9"/>
        <v>9.3405038211151759E-3</v>
      </c>
      <c r="L87" s="5">
        <f t="shared" si="10"/>
        <v>2.3121387283238093E-3</v>
      </c>
      <c r="M87" s="5">
        <f t="shared" si="11"/>
        <v>7.8540663795287902E-3</v>
      </c>
      <c r="N87" s="5">
        <f t="shared" si="12"/>
        <v>4.6582278481012818E-2</v>
      </c>
    </row>
    <row r="88" spans="1:14">
      <c r="A88" s="7">
        <v>45348</v>
      </c>
      <c r="B88" s="6">
        <v>80.62</v>
      </c>
      <c r="C88" s="6">
        <v>37.81</v>
      </c>
      <c r="D88" s="6">
        <v>35.85</v>
      </c>
      <c r="E88" s="6">
        <v>60.72</v>
      </c>
      <c r="F88" s="6">
        <v>39.39</v>
      </c>
      <c r="G88" s="6">
        <v>41.42</v>
      </c>
      <c r="I88" s="5">
        <f t="shared" si="7"/>
        <v>-5.0598543749228453E-3</v>
      </c>
      <c r="J88" s="5">
        <f t="shared" si="8"/>
        <v>-2.4761413464018611E-2</v>
      </c>
      <c r="K88" s="5">
        <f t="shared" si="9"/>
        <v>5.328098710039475E-3</v>
      </c>
      <c r="L88" s="5">
        <f t="shared" si="10"/>
        <v>4.9431537320820951E-4</v>
      </c>
      <c r="M88" s="5">
        <f t="shared" si="11"/>
        <v>-9.8039215686274161E-3</v>
      </c>
      <c r="N88" s="5">
        <f t="shared" si="12"/>
        <v>1.9351717464923812E-3</v>
      </c>
    </row>
    <row r="89" spans="1:14">
      <c r="A89" s="7">
        <v>45349</v>
      </c>
      <c r="B89" s="6">
        <v>82.56</v>
      </c>
      <c r="C89" s="6">
        <v>37.99</v>
      </c>
      <c r="D89" s="6">
        <v>36.229999999999997</v>
      </c>
      <c r="E89" s="6">
        <v>61.25</v>
      </c>
      <c r="F89" s="6">
        <v>39.729999999999997</v>
      </c>
      <c r="G89" s="6">
        <v>41.46</v>
      </c>
      <c r="I89" s="5">
        <f t="shared" si="7"/>
        <v>2.4063507814438001E-2</v>
      </c>
      <c r="J89" s="5">
        <f t="shared" si="8"/>
        <v>4.7606453319226638E-3</v>
      </c>
      <c r="K89" s="5">
        <f t="shared" si="9"/>
        <v>1.0599721059971978E-2</v>
      </c>
      <c r="L89" s="5">
        <f t="shared" si="10"/>
        <v>8.7285902503293489E-3</v>
      </c>
      <c r="M89" s="5">
        <f t="shared" si="11"/>
        <v>8.6316323940085482E-3</v>
      </c>
      <c r="N89" s="5">
        <f t="shared" si="12"/>
        <v>9.6571704490577837E-4</v>
      </c>
    </row>
    <row r="90" spans="1:14">
      <c r="A90" s="7">
        <v>45350</v>
      </c>
      <c r="B90" s="6">
        <v>82.92</v>
      </c>
      <c r="C90" s="6">
        <v>38.590000000000003</v>
      </c>
      <c r="D90" s="6">
        <v>35.58</v>
      </c>
      <c r="E90" s="6">
        <v>62.2</v>
      </c>
      <c r="F90" s="6">
        <v>40.06</v>
      </c>
      <c r="G90" s="6">
        <v>42.84</v>
      </c>
      <c r="I90" s="5">
        <f t="shared" si="7"/>
        <v>4.3604651162789665E-3</v>
      </c>
      <c r="J90" s="5">
        <f t="shared" si="8"/>
        <v>1.5793629902606021E-2</v>
      </c>
      <c r="K90" s="5">
        <f t="shared" si="9"/>
        <v>-1.7940932928512288E-2</v>
      </c>
      <c r="L90" s="5">
        <f t="shared" si="10"/>
        <v>1.5510204081632617E-2</v>
      </c>
      <c r="M90" s="5">
        <f t="shared" si="11"/>
        <v>8.3060659451297258E-3</v>
      </c>
      <c r="N90" s="5">
        <f t="shared" si="12"/>
        <v>3.328509406657032E-2</v>
      </c>
    </row>
    <row r="91" spans="1:14">
      <c r="A91" s="7">
        <v>45351</v>
      </c>
      <c r="B91" s="6">
        <v>82.34</v>
      </c>
      <c r="C91" s="6">
        <v>38.5</v>
      </c>
      <c r="D91" s="6">
        <v>36.119999999999997</v>
      </c>
      <c r="E91" s="6">
        <v>62.7</v>
      </c>
      <c r="F91" s="6">
        <v>39.25</v>
      </c>
      <c r="G91" s="6">
        <v>43.13</v>
      </c>
      <c r="I91" s="5">
        <f t="shared" si="7"/>
        <v>-6.9946936806560833E-3</v>
      </c>
      <c r="J91" s="5">
        <f t="shared" si="8"/>
        <v>-2.3322104172066593E-3</v>
      </c>
      <c r="K91" s="5">
        <f t="shared" si="9"/>
        <v>1.5177065767284947E-2</v>
      </c>
      <c r="L91" s="5">
        <f t="shared" si="10"/>
        <v>8.0385852090032461E-3</v>
      </c>
      <c r="M91" s="5">
        <f t="shared" si="11"/>
        <v>-2.0219670494258657E-2</v>
      </c>
      <c r="N91" s="5">
        <f t="shared" si="12"/>
        <v>6.7693744164332159E-3</v>
      </c>
    </row>
    <row r="92" spans="1:14">
      <c r="A92" s="7">
        <v>45352</v>
      </c>
      <c r="B92" s="6">
        <v>85.82</v>
      </c>
      <c r="C92" s="6">
        <v>38.39</v>
      </c>
      <c r="D92" s="6">
        <v>36.15</v>
      </c>
      <c r="E92" s="6">
        <v>63.15</v>
      </c>
      <c r="F92" s="6">
        <v>39.67</v>
      </c>
      <c r="G92" s="6">
        <v>43.77</v>
      </c>
      <c r="I92" s="5">
        <f t="shared" si="7"/>
        <v>4.2263784308962604E-2</v>
      </c>
      <c r="J92" s="5">
        <f t="shared" si="8"/>
        <v>-2.8571428571428914E-3</v>
      </c>
      <c r="K92" s="5">
        <f t="shared" si="9"/>
        <v>8.3056478405318934E-4</v>
      </c>
      <c r="L92" s="5">
        <f t="shared" si="10"/>
        <v>7.1770334928229484E-3</v>
      </c>
      <c r="M92" s="5">
        <f t="shared" si="11"/>
        <v>1.0700636942675201E-2</v>
      </c>
      <c r="N92" s="5">
        <f t="shared" si="12"/>
        <v>1.4838859262694237E-2</v>
      </c>
    </row>
    <row r="93" spans="1:14">
      <c r="A93" s="7">
        <v>45355</v>
      </c>
      <c r="B93" s="6">
        <v>88.91</v>
      </c>
      <c r="C93" s="6">
        <v>38.99</v>
      </c>
      <c r="D93" s="6">
        <v>36.229999999999997</v>
      </c>
      <c r="E93" s="6">
        <v>64.44</v>
      </c>
      <c r="F93" s="6">
        <v>40.450000000000003</v>
      </c>
      <c r="G93" s="6">
        <v>44.5</v>
      </c>
      <c r="I93" s="5">
        <f t="shared" si="7"/>
        <v>3.6005593101841038E-2</v>
      </c>
      <c r="J93" s="5">
        <f t="shared" si="8"/>
        <v>1.5629070070330764E-2</v>
      </c>
      <c r="K93" s="5">
        <f t="shared" si="9"/>
        <v>2.2130013831258566E-3</v>
      </c>
      <c r="L93" s="5">
        <f t="shared" si="10"/>
        <v>2.0427553444180457E-2</v>
      </c>
      <c r="M93" s="5">
        <f t="shared" si="11"/>
        <v>1.9662213259389993E-2</v>
      </c>
      <c r="N93" s="5">
        <f t="shared" si="12"/>
        <v>1.667809001599263E-2</v>
      </c>
    </row>
    <row r="94" spans="1:14">
      <c r="A94" s="7">
        <v>45356</v>
      </c>
      <c r="B94" s="6">
        <v>90.26</v>
      </c>
      <c r="C94" s="6">
        <v>38.46</v>
      </c>
      <c r="D94" s="6">
        <v>34.93</v>
      </c>
      <c r="E94" s="6">
        <v>62.81</v>
      </c>
      <c r="F94" s="6">
        <v>38.79</v>
      </c>
      <c r="G94" s="6">
        <v>43.2</v>
      </c>
      <c r="I94" s="5">
        <f t="shared" si="7"/>
        <v>1.5183893825216677E-2</v>
      </c>
      <c r="J94" s="5">
        <f t="shared" si="8"/>
        <v>-1.3593229033085463E-2</v>
      </c>
      <c r="K94" s="5">
        <f t="shared" si="9"/>
        <v>-3.5881865857024464E-2</v>
      </c>
      <c r="L94" s="5">
        <f t="shared" si="10"/>
        <v>-2.5294847920546149E-2</v>
      </c>
      <c r="M94" s="5">
        <f t="shared" si="11"/>
        <v>-4.1038318912237415E-2</v>
      </c>
      <c r="N94" s="5">
        <f t="shared" si="12"/>
        <v>-2.9213483146067309E-2</v>
      </c>
    </row>
    <row r="95" spans="1:14">
      <c r="A95" s="7">
        <v>45357</v>
      </c>
      <c r="B95" s="6">
        <v>90.54</v>
      </c>
      <c r="C95" s="6">
        <v>38.130000000000003</v>
      </c>
      <c r="D95" s="6">
        <v>36.119999999999997</v>
      </c>
      <c r="E95" s="6">
        <v>62.86</v>
      </c>
      <c r="F95" s="6">
        <v>39.15</v>
      </c>
      <c r="G95" s="6">
        <v>43.62</v>
      </c>
      <c r="I95" s="5">
        <f t="shared" si="7"/>
        <v>3.1021493463327943E-3</v>
      </c>
      <c r="J95" s="5">
        <f t="shared" si="8"/>
        <v>-8.5803432137284696E-3</v>
      </c>
      <c r="K95" s="5">
        <f t="shared" si="9"/>
        <v>3.4068136272545013E-2</v>
      </c>
      <c r="L95" s="5">
        <f t="shared" si="10"/>
        <v>7.9605158414253196E-4</v>
      </c>
      <c r="M95" s="5">
        <f t="shared" si="11"/>
        <v>9.2807424593968069E-3</v>
      </c>
      <c r="N95" s="5">
        <f t="shared" si="12"/>
        <v>9.7222222222221877E-3</v>
      </c>
    </row>
    <row r="96" spans="1:14">
      <c r="A96" s="7">
        <v>45358</v>
      </c>
      <c r="B96" s="6">
        <v>92.81</v>
      </c>
      <c r="C96" s="6">
        <v>38.520000000000003</v>
      </c>
      <c r="D96" s="6">
        <v>36.56</v>
      </c>
      <c r="E96" s="6">
        <v>63.6</v>
      </c>
      <c r="F96" s="6">
        <v>39.36</v>
      </c>
      <c r="G96" s="6">
        <v>44.43</v>
      </c>
      <c r="I96" s="5">
        <f t="shared" si="7"/>
        <v>2.5071791473381788E-2</v>
      </c>
      <c r="J96" s="5">
        <f t="shared" si="8"/>
        <v>1.0228166797797034E-2</v>
      </c>
      <c r="K96" s="5">
        <f t="shared" si="9"/>
        <v>1.218161683277974E-2</v>
      </c>
      <c r="L96" s="5">
        <f t="shared" si="10"/>
        <v>1.1772192173083118E-2</v>
      </c>
      <c r="M96" s="5">
        <f t="shared" si="11"/>
        <v>5.3639846743294139E-3</v>
      </c>
      <c r="N96" s="5">
        <f t="shared" si="12"/>
        <v>1.8569463548830933E-2</v>
      </c>
    </row>
    <row r="97" spans="1:14">
      <c r="A97" s="7">
        <v>45359</v>
      </c>
      <c r="B97" s="6">
        <v>94.63</v>
      </c>
      <c r="C97" s="6">
        <v>39.64</v>
      </c>
      <c r="D97" s="6">
        <v>37.619999999999997</v>
      </c>
      <c r="E97" s="6">
        <v>64.41</v>
      </c>
      <c r="F97" s="6">
        <v>40.799999999999997</v>
      </c>
      <c r="G97" s="6">
        <v>44.42</v>
      </c>
      <c r="I97" s="5">
        <f t="shared" si="7"/>
        <v>1.9609955823725711E-2</v>
      </c>
      <c r="J97" s="5">
        <f t="shared" si="8"/>
        <v>2.9075804776739211E-2</v>
      </c>
      <c r="K97" s="5">
        <f t="shared" si="9"/>
        <v>2.8993435448577465E-2</v>
      </c>
      <c r="L97" s="5">
        <f t="shared" si="10"/>
        <v>1.2735849056603632E-2</v>
      </c>
      <c r="M97" s="5">
        <f t="shared" si="11"/>
        <v>3.6585365853658569E-2</v>
      </c>
      <c r="N97" s="5">
        <f t="shared" si="12"/>
        <v>-2.2507314877329154E-4</v>
      </c>
    </row>
    <row r="98" spans="1:14">
      <c r="A98" s="7">
        <v>45362</v>
      </c>
      <c r="B98" s="6">
        <v>92.07</v>
      </c>
      <c r="C98" s="6">
        <v>39.18</v>
      </c>
      <c r="D98" s="6">
        <v>37.58</v>
      </c>
      <c r="E98" s="6">
        <v>64.47</v>
      </c>
      <c r="F98" s="6">
        <v>41.12</v>
      </c>
      <c r="G98" s="6">
        <v>45.07</v>
      </c>
      <c r="I98" s="5">
        <f t="shared" si="7"/>
        <v>-2.7052731691852516E-2</v>
      </c>
      <c r="J98" s="5">
        <f t="shared" si="8"/>
        <v>-1.1604439959636781E-2</v>
      </c>
      <c r="K98" s="5">
        <f t="shared" si="9"/>
        <v>-1.0632642211589882E-3</v>
      </c>
      <c r="L98" s="5">
        <f t="shared" si="10"/>
        <v>9.3153237074994344E-4</v>
      </c>
      <c r="M98" s="5">
        <f t="shared" si="11"/>
        <v>7.8431372549019329E-3</v>
      </c>
      <c r="N98" s="5">
        <f t="shared" si="12"/>
        <v>1.4633048176497132E-2</v>
      </c>
    </row>
    <row r="99" spans="1:14">
      <c r="A99" s="7">
        <v>45363</v>
      </c>
      <c r="B99" s="6">
        <v>85.26</v>
      </c>
      <c r="C99" s="6">
        <v>39.74</v>
      </c>
      <c r="D99" s="6">
        <v>37.78</v>
      </c>
      <c r="E99" s="6">
        <v>64.73</v>
      </c>
      <c r="F99" s="6">
        <v>42.01</v>
      </c>
      <c r="G99" s="6">
        <v>45.36</v>
      </c>
      <c r="I99" s="5">
        <f t="shared" si="7"/>
        <v>-7.3965461062235116E-2</v>
      </c>
      <c r="J99" s="5">
        <f t="shared" si="8"/>
        <v>1.4293006636038941E-2</v>
      </c>
      <c r="K99" s="5">
        <f t="shared" si="9"/>
        <v>5.3219797764769705E-3</v>
      </c>
      <c r="L99" s="5">
        <f t="shared" si="10"/>
        <v>4.0328835117109385E-3</v>
      </c>
      <c r="M99" s="5">
        <f t="shared" si="11"/>
        <v>2.1643968871595254E-2</v>
      </c>
      <c r="N99" s="5">
        <f t="shared" si="12"/>
        <v>6.4344353228311668E-3</v>
      </c>
    </row>
    <row r="100" spans="1:14">
      <c r="A100" s="7">
        <v>45364</v>
      </c>
      <c r="B100" s="6">
        <v>81.38</v>
      </c>
      <c r="C100" s="6">
        <v>39.24</v>
      </c>
      <c r="D100" s="6">
        <v>37.630000000000003</v>
      </c>
      <c r="E100" s="6">
        <v>64.92</v>
      </c>
      <c r="F100" s="6">
        <v>42.14</v>
      </c>
      <c r="G100" s="6">
        <v>45.72</v>
      </c>
      <c r="I100" s="5">
        <f t="shared" si="7"/>
        <v>-4.5507858315740224E-2</v>
      </c>
      <c r="J100" s="5">
        <f t="shared" si="8"/>
        <v>-1.2581781580271789E-2</v>
      </c>
      <c r="K100" s="5">
        <f t="shared" si="9"/>
        <v>-3.9703546850184956E-3</v>
      </c>
      <c r="L100" s="5">
        <f t="shared" si="10"/>
        <v>2.9352695813378293E-3</v>
      </c>
      <c r="M100" s="5">
        <f t="shared" si="11"/>
        <v>3.0945013092120721E-3</v>
      </c>
      <c r="N100" s="5">
        <f t="shared" si="12"/>
        <v>7.9365079365079083E-3</v>
      </c>
    </row>
    <row r="101" spans="1:14">
      <c r="A101" s="7">
        <v>45365</v>
      </c>
      <c r="B101" s="6">
        <v>80.819999999999993</v>
      </c>
      <c r="C101" s="6">
        <v>40.270000000000003</v>
      </c>
      <c r="D101" s="6">
        <v>37.89</v>
      </c>
      <c r="E101" s="6">
        <v>66.260000000000005</v>
      </c>
      <c r="F101" s="6">
        <v>43.3</v>
      </c>
      <c r="G101" s="6">
        <v>46.82</v>
      </c>
      <c r="I101" s="5">
        <f t="shared" si="7"/>
        <v>-6.8812976161218842E-3</v>
      </c>
      <c r="J101" s="5">
        <f t="shared" si="8"/>
        <v>2.6248725790010141E-2</v>
      </c>
      <c r="K101" s="5">
        <f t="shared" si="9"/>
        <v>6.909380813180821E-3</v>
      </c>
      <c r="L101" s="5">
        <f t="shared" si="10"/>
        <v>2.0640788662969811E-2</v>
      </c>
      <c r="M101" s="5">
        <f t="shared" si="11"/>
        <v>2.7527289985761705E-2</v>
      </c>
      <c r="N101" s="5">
        <f t="shared" si="12"/>
        <v>2.4059492563429652E-2</v>
      </c>
    </row>
    <row r="102" spans="1:14">
      <c r="A102" s="7">
        <v>45366</v>
      </c>
      <c r="B102" s="6">
        <v>81.37</v>
      </c>
      <c r="C102" s="6">
        <v>40.11</v>
      </c>
      <c r="D102" s="6">
        <v>37.39</v>
      </c>
      <c r="E102" s="6">
        <v>66.39</v>
      </c>
      <c r="F102" s="6">
        <v>43.4</v>
      </c>
      <c r="G102" s="6">
        <v>46.66</v>
      </c>
      <c r="I102" s="5">
        <f t="shared" si="7"/>
        <v>6.8052462261818381E-3</v>
      </c>
      <c r="J102" s="5">
        <f t="shared" si="8"/>
        <v>-3.9731810280606572E-3</v>
      </c>
      <c r="K102" s="5">
        <f t="shared" si="9"/>
        <v>-1.3196093956188926E-2</v>
      </c>
      <c r="L102" s="5">
        <f t="shared" si="10"/>
        <v>1.9619680048292842E-3</v>
      </c>
      <c r="M102" s="5">
        <f t="shared" si="11"/>
        <v>2.3094688221709792E-3</v>
      </c>
      <c r="N102" s="5">
        <f t="shared" si="12"/>
        <v>-3.4173430158053186E-3</v>
      </c>
    </row>
    <row r="103" spans="1:14">
      <c r="A103" s="7">
        <v>45369</v>
      </c>
      <c r="B103" s="6">
        <v>81</v>
      </c>
      <c r="C103" s="6">
        <v>40.130000000000003</v>
      </c>
      <c r="D103" s="6">
        <v>37.71</v>
      </c>
      <c r="E103" s="6">
        <v>66.56</v>
      </c>
      <c r="F103" s="6">
        <v>43.38</v>
      </c>
      <c r="G103" s="6">
        <v>46.79</v>
      </c>
      <c r="I103" s="5">
        <f t="shared" si="7"/>
        <v>-4.5471303920364692E-3</v>
      </c>
      <c r="J103" s="5">
        <f t="shared" si="8"/>
        <v>4.9862877088013846E-4</v>
      </c>
      <c r="K103" s="5">
        <f t="shared" si="9"/>
        <v>8.5584380850494135E-3</v>
      </c>
      <c r="L103" s="5">
        <f t="shared" si="10"/>
        <v>2.5606266003916911E-3</v>
      </c>
      <c r="M103" s="5">
        <f t="shared" si="11"/>
        <v>-4.6082949308745569E-4</v>
      </c>
      <c r="N103" s="5">
        <f t="shared" si="12"/>
        <v>2.7861123017574041E-3</v>
      </c>
    </row>
    <row r="104" spans="1:14">
      <c r="A104" s="7">
        <v>45370</v>
      </c>
      <c r="B104" s="6">
        <v>81.55</v>
      </c>
      <c r="C104" s="6">
        <v>40.200000000000003</v>
      </c>
      <c r="D104" s="6">
        <v>37.19</v>
      </c>
      <c r="E104" s="6">
        <v>66.5</v>
      </c>
      <c r="F104" s="6">
        <v>43.62</v>
      </c>
      <c r="G104" s="6">
        <v>46.65</v>
      </c>
      <c r="I104" s="5">
        <f t="shared" si="7"/>
        <v>6.790123456790198E-3</v>
      </c>
      <c r="J104" s="5">
        <f t="shared" si="8"/>
        <v>1.7443309244953298E-3</v>
      </c>
      <c r="K104" s="5">
        <f t="shared" si="9"/>
        <v>-1.3789445770352793E-2</v>
      </c>
      <c r="L104" s="5">
        <f t="shared" si="10"/>
        <v>-9.0144230769229061E-4</v>
      </c>
      <c r="M104" s="5">
        <f t="shared" si="11"/>
        <v>5.5325034578146415E-3</v>
      </c>
      <c r="N104" s="5">
        <f t="shared" si="12"/>
        <v>-2.9920923274203703E-3</v>
      </c>
    </row>
    <row r="105" spans="1:14">
      <c r="A105" s="7">
        <v>45371</v>
      </c>
      <c r="B105" s="6">
        <v>82.98</v>
      </c>
      <c r="C105" s="6">
        <v>41.36</v>
      </c>
      <c r="D105" s="6">
        <v>37.68</v>
      </c>
      <c r="E105" s="6">
        <v>67.31</v>
      </c>
      <c r="F105" s="6">
        <v>44.78</v>
      </c>
      <c r="G105" s="6">
        <v>47.78</v>
      </c>
      <c r="I105" s="5">
        <f t="shared" si="7"/>
        <v>1.7535254445125714E-2</v>
      </c>
      <c r="J105" s="5">
        <f t="shared" si="8"/>
        <v>2.8855721393034717E-2</v>
      </c>
      <c r="K105" s="5">
        <f t="shared" si="9"/>
        <v>1.3175584834633103E-2</v>
      </c>
      <c r="L105" s="5">
        <f t="shared" si="10"/>
        <v>1.2180451127819625E-2</v>
      </c>
      <c r="M105" s="5">
        <f t="shared" si="11"/>
        <v>2.6593305823016999E-2</v>
      </c>
      <c r="N105" s="5">
        <f t="shared" si="12"/>
        <v>2.4222936763129699E-2</v>
      </c>
    </row>
    <row r="106" spans="1:14">
      <c r="A106" s="7">
        <v>45372</v>
      </c>
      <c r="B106" s="6">
        <v>83.88</v>
      </c>
      <c r="C106" s="6">
        <v>41.35</v>
      </c>
      <c r="D106" s="6">
        <v>37.32</v>
      </c>
      <c r="E106" s="6">
        <v>67.69</v>
      </c>
      <c r="F106" s="6">
        <v>44.7</v>
      </c>
      <c r="G106" s="6">
        <v>48.22</v>
      </c>
      <c r="I106" s="5">
        <f t="shared" si="7"/>
        <v>1.0845986984815426E-2</v>
      </c>
      <c r="J106" s="5">
        <f t="shared" si="8"/>
        <v>-2.4177949709858204E-4</v>
      </c>
      <c r="K106" s="5">
        <f t="shared" si="9"/>
        <v>-9.5541401273885329E-3</v>
      </c>
      <c r="L106" s="5">
        <f t="shared" si="10"/>
        <v>5.6455207250036832E-3</v>
      </c>
      <c r="M106" s="5">
        <f t="shared" si="11"/>
        <v>-1.7865118356408249E-3</v>
      </c>
      <c r="N106" s="5">
        <f t="shared" si="12"/>
        <v>9.2088740058602347E-3</v>
      </c>
    </row>
    <row r="107" spans="1:14">
      <c r="A107" s="7">
        <v>45373</v>
      </c>
      <c r="B107" s="6">
        <v>85.53</v>
      </c>
      <c r="C107" s="6">
        <v>41.57</v>
      </c>
      <c r="D107" s="6">
        <v>38.25</v>
      </c>
      <c r="E107" s="6">
        <v>68.650000000000006</v>
      </c>
      <c r="F107" s="6">
        <v>44.74</v>
      </c>
      <c r="G107" s="6">
        <v>48.83</v>
      </c>
      <c r="I107" s="5">
        <f t="shared" si="7"/>
        <v>1.9670958512160386E-2</v>
      </c>
      <c r="J107" s="5">
        <f t="shared" si="8"/>
        <v>5.3204353083433631E-3</v>
      </c>
      <c r="K107" s="5">
        <f t="shared" si="9"/>
        <v>2.4919614147909996E-2</v>
      </c>
      <c r="L107" s="5">
        <f t="shared" si="10"/>
        <v>1.4182301669375175E-2</v>
      </c>
      <c r="M107" s="5">
        <f t="shared" si="11"/>
        <v>8.9485458612981184E-4</v>
      </c>
      <c r="N107" s="5">
        <f t="shared" si="12"/>
        <v>1.2650352550808819E-2</v>
      </c>
    </row>
    <row r="108" spans="1:14">
      <c r="A108" s="7">
        <v>45376</v>
      </c>
      <c r="B108" s="6">
        <v>85.17</v>
      </c>
      <c r="C108" s="6">
        <v>41.28</v>
      </c>
      <c r="D108" s="6">
        <v>38.04</v>
      </c>
      <c r="E108" s="6">
        <v>67.86</v>
      </c>
      <c r="F108" s="6">
        <v>44.3</v>
      </c>
      <c r="G108" s="6">
        <v>48.7</v>
      </c>
      <c r="I108" s="5">
        <f t="shared" si="7"/>
        <v>-4.2090494563311598E-3</v>
      </c>
      <c r="J108" s="5">
        <f t="shared" si="8"/>
        <v>-6.9761847486167206E-3</v>
      </c>
      <c r="K108" s="5">
        <f t="shared" si="9"/>
        <v>-5.4901960784313752E-3</v>
      </c>
      <c r="L108" s="5">
        <f t="shared" si="10"/>
        <v>-1.1507647487254302E-2</v>
      </c>
      <c r="M108" s="5">
        <f t="shared" si="11"/>
        <v>-9.8345999105946547E-3</v>
      </c>
      <c r="N108" s="5">
        <f t="shared" si="12"/>
        <v>-2.662297767765609E-3</v>
      </c>
    </row>
    <row r="109" spans="1:14">
      <c r="A109" s="7">
        <v>45377</v>
      </c>
      <c r="B109" s="6">
        <v>86.35</v>
      </c>
      <c r="C109" s="6">
        <v>42.12</v>
      </c>
      <c r="D109" s="6">
        <v>37.67</v>
      </c>
      <c r="E109" s="6">
        <v>68.55</v>
      </c>
      <c r="F109" s="6">
        <v>45.28</v>
      </c>
      <c r="G109" s="6">
        <v>49.65</v>
      </c>
      <c r="I109" s="5">
        <f t="shared" si="7"/>
        <v>1.3854643653868681E-2</v>
      </c>
      <c r="J109" s="5">
        <f t="shared" si="8"/>
        <v>2.034883720930214E-2</v>
      </c>
      <c r="K109" s="5">
        <f t="shared" si="9"/>
        <v>-9.7266035751839564E-3</v>
      </c>
      <c r="L109" s="5">
        <f t="shared" si="10"/>
        <v>1.0167992926613634E-2</v>
      </c>
      <c r="M109" s="5">
        <f t="shared" si="11"/>
        <v>2.2121896162528243E-2</v>
      </c>
      <c r="N109" s="5">
        <f t="shared" si="12"/>
        <v>1.9507186858316095E-2</v>
      </c>
    </row>
    <row r="110" spans="1:14">
      <c r="A110" s="7">
        <v>45378</v>
      </c>
      <c r="B110" s="6">
        <v>80.5</v>
      </c>
      <c r="C110" s="6">
        <v>41.35</v>
      </c>
      <c r="D110" s="6">
        <v>37.01</v>
      </c>
      <c r="E110" s="6">
        <v>65.11</v>
      </c>
      <c r="F110" s="6">
        <v>44.75</v>
      </c>
      <c r="G110" s="6">
        <v>48.68</v>
      </c>
      <c r="I110" s="5">
        <f t="shared" si="7"/>
        <v>-6.7747539085118658E-2</v>
      </c>
      <c r="J110" s="5">
        <f t="shared" si="8"/>
        <v>-1.8281101614434858E-2</v>
      </c>
      <c r="K110" s="5">
        <f t="shared" si="9"/>
        <v>-1.7520573400584105E-2</v>
      </c>
      <c r="L110" s="5">
        <f t="shared" si="10"/>
        <v>-5.018234865061999E-2</v>
      </c>
      <c r="M110" s="5">
        <f t="shared" si="11"/>
        <v>-1.1704946996466403E-2</v>
      </c>
      <c r="N110" s="5">
        <f t="shared" si="12"/>
        <v>-1.953675730110771E-2</v>
      </c>
    </row>
    <row r="111" spans="1:14">
      <c r="A111" s="7">
        <v>45379</v>
      </c>
      <c r="B111" s="6">
        <v>82.97</v>
      </c>
      <c r="C111" s="6">
        <v>42.23</v>
      </c>
      <c r="D111" s="6">
        <v>37.450000000000003</v>
      </c>
      <c r="E111" s="6">
        <v>65.400000000000006</v>
      </c>
      <c r="F111" s="6">
        <v>45.11</v>
      </c>
      <c r="G111" s="6">
        <v>49.05</v>
      </c>
      <c r="I111" s="5">
        <f t="shared" si="7"/>
        <v>3.0683229813664559E-2</v>
      </c>
      <c r="J111" s="5">
        <f t="shared" si="8"/>
        <v>2.1281741233373452E-2</v>
      </c>
      <c r="K111" s="5">
        <f t="shared" si="9"/>
        <v>1.1888678735477054E-2</v>
      </c>
      <c r="L111" s="5">
        <f t="shared" si="10"/>
        <v>4.4540009215174869E-3</v>
      </c>
      <c r="M111" s="5">
        <f t="shared" si="11"/>
        <v>8.0446927374302479E-3</v>
      </c>
      <c r="N111" s="5">
        <f t="shared" si="12"/>
        <v>7.6006573541493871E-3</v>
      </c>
    </row>
    <row r="112" spans="1:14">
      <c r="A112" s="7">
        <v>45380</v>
      </c>
      <c r="B112" s="6">
        <v>82.97</v>
      </c>
      <c r="C112" s="6">
        <v>42.23</v>
      </c>
      <c r="D112" s="6">
        <v>37.450000000000003</v>
      </c>
      <c r="E112" s="6">
        <v>65.400000000000006</v>
      </c>
      <c r="F112" s="6">
        <v>45.11</v>
      </c>
      <c r="G112" s="6">
        <v>49.05</v>
      </c>
      <c r="I112" s="5">
        <f t="shared" si="7"/>
        <v>0</v>
      </c>
      <c r="J112" s="5">
        <f t="shared" si="8"/>
        <v>0</v>
      </c>
      <c r="K112" s="5">
        <f t="shared" si="9"/>
        <v>0</v>
      </c>
      <c r="L112" s="5">
        <f t="shared" si="10"/>
        <v>0</v>
      </c>
      <c r="M112" s="5">
        <f t="shared" si="11"/>
        <v>0</v>
      </c>
      <c r="N112" s="5">
        <f t="shared" si="12"/>
        <v>0</v>
      </c>
    </row>
    <row r="113" spans="1:14">
      <c r="A113" s="7">
        <v>45383</v>
      </c>
      <c r="B113" s="6">
        <v>83.76</v>
      </c>
      <c r="C113" s="6">
        <v>42.06</v>
      </c>
      <c r="D113" s="6">
        <v>38.46</v>
      </c>
      <c r="E113" s="6">
        <v>66.77</v>
      </c>
      <c r="F113" s="6">
        <v>45.7</v>
      </c>
      <c r="G113" s="6">
        <v>49.85</v>
      </c>
      <c r="I113" s="5">
        <f t="shared" si="7"/>
        <v>9.521513800168746E-3</v>
      </c>
      <c r="J113" s="5">
        <f t="shared" si="8"/>
        <v>-4.0255742363247693E-3</v>
      </c>
      <c r="K113" s="5">
        <f t="shared" si="9"/>
        <v>2.6969292389853017E-2</v>
      </c>
      <c r="L113" s="5">
        <f t="shared" si="10"/>
        <v>2.0948012232415714E-2</v>
      </c>
      <c r="M113" s="5">
        <f t="shared" si="11"/>
        <v>1.3079139880292745E-2</v>
      </c>
      <c r="N113" s="5">
        <f t="shared" si="12"/>
        <v>1.6309887869520923E-2</v>
      </c>
    </row>
    <row r="114" spans="1:14">
      <c r="A114" s="7">
        <v>45384</v>
      </c>
      <c r="B114" s="6">
        <v>82.52</v>
      </c>
      <c r="C114" s="6">
        <v>42.23</v>
      </c>
      <c r="D114" s="6">
        <v>40.869999999999997</v>
      </c>
      <c r="E114" s="6">
        <v>67.48</v>
      </c>
      <c r="F114" s="6">
        <v>46.43</v>
      </c>
      <c r="G114" s="6">
        <v>50.58</v>
      </c>
      <c r="I114" s="5">
        <f t="shared" si="7"/>
        <v>-1.4804202483285733E-2</v>
      </c>
      <c r="J114" s="5">
        <f t="shared" si="8"/>
        <v>4.0418449833570236E-3</v>
      </c>
      <c r="K114" s="5">
        <f t="shared" si="9"/>
        <v>6.2662506500259951E-2</v>
      </c>
      <c r="L114" s="5">
        <f t="shared" si="10"/>
        <v>1.0633518047027168E-2</v>
      </c>
      <c r="M114" s="5">
        <f t="shared" si="11"/>
        <v>1.5973741794310659E-2</v>
      </c>
      <c r="N114" s="5">
        <f t="shared" si="12"/>
        <v>1.4643931795386145E-2</v>
      </c>
    </row>
    <row r="115" spans="1:14">
      <c r="A115" s="7">
        <v>45385</v>
      </c>
      <c r="B115" s="6">
        <v>82.83</v>
      </c>
      <c r="C115" s="6">
        <v>42.67</v>
      </c>
      <c r="D115" s="6">
        <v>40.83</v>
      </c>
      <c r="E115" s="6">
        <v>66.930000000000007</v>
      </c>
      <c r="F115" s="6">
        <v>46.94</v>
      </c>
      <c r="G115" s="6">
        <v>50.83</v>
      </c>
      <c r="I115" s="5">
        <f t="shared" si="7"/>
        <v>3.7566650508968902E-3</v>
      </c>
      <c r="J115" s="5">
        <f t="shared" si="8"/>
        <v>1.0419133317546958E-2</v>
      </c>
      <c r="K115" s="5">
        <f t="shared" si="9"/>
        <v>-9.7871299241492071E-4</v>
      </c>
      <c r="L115" s="5">
        <f t="shared" si="10"/>
        <v>-8.1505631298162129E-3</v>
      </c>
      <c r="M115" s="5">
        <f t="shared" si="11"/>
        <v>1.098427740684893E-2</v>
      </c>
      <c r="N115" s="5">
        <f t="shared" si="12"/>
        <v>4.942665085013731E-3</v>
      </c>
    </row>
    <row r="116" spans="1:14">
      <c r="A116" s="7">
        <v>45386</v>
      </c>
      <c r="B116" s="6">
        <v>84.79</v>
      </c>
      <c r="C116" s="6">
        <v>43.37</v>
      </c>
      <c r="D116" s="6">
        <v>42.2</v>
      </c>
      <c r="E116" s="6">
        <v>68.47</v>
      </c>
      <c r="F116" s="6">
        <v>48.37</v>
      </c>
      <c r="G116" s="6">
        <v>52</v>
      </c>
      <c r="I116" s="5">
        <f t="shared" si="7"/>
        <v>2.3662924061330637E-2</v>
      </c>
      <c r="J116" s="5">
        <f t="shared" si="8"/>
        <v>1.6404968361846572E-2</v>
      </c>
      <c r="K116" s="5">
        <f t="shared" si="9"/>
        <v>3.3553759490570823E-2</v>
      </c>
      <c r="L116" s="5">
        <f t="shared" si="10"/>
        <v>2.300911399970107E-2</v>
      </c>
      <c r="M116" s="5">
        <f t="shared" si="11"/>
        <v>3.0464422667234814E-2</v>
      </c>
      <c r="N116" s="5">
        <f t="shared" si="12"/>
        <v>2.3017902813299296E-2</v>
      </c>
    </row>
    <row r="117" spans="1:14">
      <c r="A117" s="7">
        <v>45387</v>
      </c>
      <c r="B117" s="6">
        <v>80.83</v>
      </c>
      <c r="C117" s="6">
        <v>43.01</v>
      </c>
      <c r="D117" s="6">
        <v>39.799999999999997</v>
      </c>
      <c r="E117" s="6">
        <v>69.180000000000007</v>
      </c>
      <c r="F117" s="6">
        <v>48.42</v>
      </c>
      <c r="G117" s="6">
        <v>52.04</v>
      </c>
      <c r="I117" s="5">
        <f t="shared" si="7"/>
        <v>-4.6703620709989457E-2</v>
      </c>
      <c r="J117" s="5">
        <f t="shared" si="8"/>
        <v>-8.3006686649758077E-3</v>
      </c>
      <c r="K117" s="5">
        <f t="shared" si="9"/>
        <v>-5.6872037914692086E-2</v>
      </c>
      <c r="L117" s="5">
        <f t="shared" si="10"/>
        <v>1.0369504892653758E-2</v>
      </c>
      <c r="M117" s="5">
        <f t="shared" si="11"/>
        <v>1.0336985734960003E-3</v>
      </c>
      <c r="N117" s="5">
        <f t="shared" si="12"/>
        <v>7.6923076923085532E-4</v>
      </c>
    </row>
    <row r="118" spans="1:14">
      <c r="A118" s="7">
        <v>45390</v>
      </c>
      <c r="B118" s="6">
        <v>81.78</v>
      </c>
      <c r="C118" s="6">
        <v>43.89</v>
      </c>
      <c r="D118" s="6">
        <v>40.06</v>
      </c>
      <c r="E118" s="6">
        <v>69.97</v>
      </c>
      <c r="F118" s="6">
        <v>48.97</v>
      </c>
      <c r="G118" s="6">
        <v>52.76</v>
      </c>
      <c r="I118" s="5">
        <f t="shared" si="7"/>
        <v>1.1753061981937485E-2</v>
      </c>
      <c r="J118" s="5">
        <f t="shared" si="8"/>
        <v>2.0460358056266115E-2</v>
      </c>
      <c r="K118" s="5">
        <f t="shared" si="9"/>
        <v>6.5326633165829762E-3</v>
      </c>
      <c r="L118" s="5">
        <f t="shared" si="10"/>
        <v>1.1419485400404605E-2</v>
      </c>
      <c r="M118" s="5">
        <f t="shared" si="11"/>
        <v>1.1358942585708354E-2</v>
      </c>
      <c r="N118" s="5">
        <f t="shared" si="12"/>
        <v>1.3835511145272816E-2</v>
      </c>
    </row>
    <row r="119" spans="1:14">
      <c r="A119" s="7">
        <v>45391</v>
      </c>
      <c r="B119" s="6">
        <v>83.02</v>
      </c>
      <c r="C119" s="6">
        <v>43.26</v>
      </c>
      <c r="D119" s="6">
        <v>40.04</v>
      </c>
      <c r="E119" s="6">
        <v>68.94</v>
      </c>
      <c r="F119" s="6">
        <v>48.18</v>
      </c>
      <c r="G119" s="6">
        <v>52.01</v>
      </c>
      <c r="I119" s="5">
        <f t="shared" si="7"/>
        <v>1.5162631450232222E-2</v>
      </c>
      <c r="J119" s="5">
        <f t="shared" si="8"/>
        <v>-1.4354066985646008E-2</v>
      </c>
      <c r="K119" s="5">
        <f t="shared" si="9"/>
        <v>-4.9925112331505872E-4</v>
      </c>
      <c r="L119" s="5">
        <f t="shared" si="10"/>
        <v>-1.4720594540517329E-2</v>
      </c>
      <c r="M119" s="5">
        <f t="shared" si="11"/>
        <v>-1.6132325913824741E-2</v>
      </c>
      <c r="N119" s="5">
        <f t="shared" si="12"/>
        <v>-1.4215314632297193E-2</v>
      </c>
    </row>
    <row r="120" spans="1:14">
      <c r="A120" s="7">
        <v>45392</v>
      </c>
      <c r="B120" s="6">
        <v>82.66</v>
      </c>
      <c r="C120" s="6">
        <v>43.09</v>
      </c>
      <c r="D120" s="6">
        <v>38.81</v>
      </c>
      <c r="E120" s="6">
        <v>68.73</v>
      </c>
      <c r="F120" s="6">
        <v>47.92</v>
      </c>
      <c r="G120" s="6">
        <v>51.74</v>
      </c>
      <c r="I120" s="5">
        <f t="shared" si="7"/>
        <v>-4.336304504938604E-3</v>
      </c>
      <c r="J120" s="5">
        <f t="shared" si="8"/>
        <v>-3.9297272306979547E-3</v>
      </c>
      <c r="K120" s="5">
        <f t="shared" si="9"/>
        <v>-3.0719280719280651E-2</v>
      </c>
      <c r="L120" s="5">
        <f t="shared" si="10"/>
        <v>-3.0461270670146812E-3</v>
      </c>
      <c r="M120" s="5">
        <f t="shared" si="11"/>
        <v>-5.3964300539642851E-3</v>
      </c>
      <c r="N120" s="5">
        <f t="shared" si="12"/>
        <v>-5.191309363583807E-3</v>
      </c>
    </row>
    <row r="121" spans="1:14">
      <c r="A121" s="7">
        <v>45393</v>
      </c>
      <c r="B121" s="6">
        <v>84.05</v>
      </c>
      <c r="C121" s="6">
        <v>43</v>
      </c>
      <c r="D121" s="6">
        <v>38.64</v>
      </c>
      <c r="E121" s="6">
        <v>70.150000000000006</v>
      </c>
      <c r="F121" s="6">
        <v>48.11</v>
      </c>
      <c r="G121" s="6">
        <v>52.41</v>
      </c>
      <c r="I121" s="5">
        <f t="shared" si="7"/>
        <v>1.6815872247761821E-2</v>
      </c>
      <c r="J121" s="5">
        <f t="shared" si="8"/>
        <v>-2.0886516593178195E-3</v>
      </c>
      <c r="K121" s="5">
        <f t="shared" si="9"/>
        <v>-4.3803143519711707E-3</v>
      </c>
      <c r="L121" s="5">
        <f t="shared" si="10"/>
        <v>2.0660555798050373E-2</v>
      </c>
      <c r="M121" s="5">
        <f t="shared" si="11"/>
        <v>3.9649415692821766E-3</v>
      </c>
      <c r="N121" s="5">
        <f t="shared" si="12"/>
        <v>1.2949362195593173E-2</v>
      </c>
    </row>
    <row r="122" spans="1:14">
      <c r="A122" s="7">
        <v>45394</v>
      </c>
      <c r="B122" s="6">
        <v>83.37</v>
      </c>
      <c r="C122" s="6">
        <v>42.42</v>
      </c>
      <c r="D122" s="6">
        <v>39.83</v>
      </c>
      <c r="E122" s="6">
        <v>69.56</v>
      </c>
      <c r="F122" s="6">
        <v>47.7</v>
      </c>
      <c r="G122" s="6">
        <v>51.7</v>
      </c>
      <c r="I122" s="5">
        <f t="shared" si="7"/>
        <v>-8.0904223676382392E-3</v>
      </c>
      <c r="J122" s="5">
        <f t="shared" si="8"/>
        <v>-1.3488372093023226E-2</v>
      </c>
      <c r="K122" s="5">
        <f t="shared" si="9"/>
        <v>3.0797101449275388E-2</v>
      </c>
      <c r="L122" s="5">
        <f t="shared" si="10"/>
        <v>-8.4105488239487602E-3</v>
      </c>
      <c r="M122" s="5">
        <f t="shared" si="11"/>
        <v>-8.522136769902211E-3</v>
      </c>
      <c r="N122" s="5">
        <f t="shared" si="12"/>
        <v>-1.3547033008967646E-2</v>
      </c>
    </row>
    <row r="123" spans="1:14">
      <c r="A123" s="7">
        <v>45397</v>
      </c>
      <c r="B123" s="6">
        <v>83.61</v>
      </c>
      <c r="C123" s="6">
        <v>41.79</v>
      </c>
      <c r="D123" s="6">
        <v>39.35</v>
      </c>
      <c r="E123" s="6">
        <v>68.53</v>
      </c>
      <c r="F123" s="6">
        <v>47.04</v>
      </c>
      <c r="G123" s="6">
        <v>50.73</v>
      </c>
      <c r="I123" s="5">
        <f t="shared" si="7"/>
        <v>2.8787333573228047E-3</v>
      </c>
      <c r="J123" s="5">
        <f t="shared" si="8"/>
        <v>-1.4851485148514865E-2</v>
      </c>
      <c r="K123" s="5">
        <f t="shared" si="9"/>
        <v>-1.2051217675119186E-2</v>
      </c>
      <c r="L123" s="5">
        <f t="shared" si="10"/>
        <v>-1.480736055204146E-2</v>
      </c>
      <c r="M123" s="5">
        <f t="shared" si="11"/>
        <v>-1.3836477987421492E-2</v>
      </c>
      <c r="N123" s="5">
        <f t="shared" si="12"/>
        <v>-1.8762088974855096E-2</v>
      </c>
    </row>
    <row r="124" spans="1:14">
      <c r="A124" s="7">
        <v>45398</v>
      </c>
      <c r="B124" s="6">
        <v>84.96</v>
      </c>
      <c r="C124" s="6">
        <v>41.63</v>
      </c>
      <c r="D124" s="6">
        <v>39.06</v>
      </c>
      <c r="E124" s="6">
        <v>67.599999999999994</v>
      </c>
      <c r="F124" s="6">
        <v>46.51</v>
      </c>
      <c r="G124" s="6">
        <v>50.42</v>
      </c>
      <c r="I124" s="5">
        <f t="shared" si="7"/>
        <v>1.6146393972012785E-2</v>
      </c>
      <c r="J124" s="5">
        <f t="shared" si="8"/>
        <v>-3.8286671452499865E-3</v>
      </c>
      <c r="K124" s="5">
        <f t="shared" si="9"/>
        <v>-7.3697585768741636E-3</v>
      </c>
      <c r="L124" s="5">
        <f t="shared" si="10"/>
        <v>-1.3570698963957462E-2</v>
      </c>
      <c r="M124" s="5">
        <f t="shared" si="11"/>
        <v>-1.126700680272108E-2</v>
      </c>
      <c r="N124" s="5">
        <f t="shared" si="12"/>
        <v>-6.1107825744134425E-3</v>
      </c>
    </row>
    <row r="125" spans="1:14">
      <c r="A125" s="7">
        <v>45399</v>
      </c>
      <c r="B125" s="6">
        <v>88.4</v>
      </c>
      <c r="C125" s="6">
        <v>41.2</v>
      </c>
      <c r="D125" s="6">
        <v>39.090000000000003</v>
      </c>
      <c r="E125" s="6">
        <v>66.959999999999994</v>
      </c>
      <c r="F125" s="6">
        <v>45.95</v>
      </c>
      <c r="G125" s="6">
        <v>50.29</v>
      </c>
      <c r="I125" s="5">
        <f t="shared" si="7"/>
        <v>4.0489642184557528E-2</v>
      </c>
      <c r="J125" s="5">
        <f t="shared" si="8"/>
        <v>-1.032908959884693E-2</v>
      </c>
      <c r="K125" s="5">
        <f t="shared" si="9"/>
        <v>7.6804915514605554E-4</v>
      </c>
      <c r="L125" s="5">
        <f t="shared" si="10"/>
        <v>-9.4674556213018013E-3</v>
      </c>
      <c r="M125" s="5">
        <f t="shared" si="11"/>
        <v>-1.2040421414749369E-2</v>
      </c>
      <c r="N125" s="5">
        <f t="shared" si="12"/>
        <v>-2.5783419278064823E-3</v>
      </c>
    </row>
    <row r="126" spans="1:14">
      <c r="A126" s="7">
        <v>45400</v>
      </c>
      <c r="B126" s="6">
        <v>85.52</v>
      </c>
      <c r="C126" s="6">
        <v>40.85</v>
      </c>
      <c r="D126" s="6">
        <v>40.29</v>
      </c>
      <c r="E126" s="6">
        <v>65.650000000000006</v>
      </c>
      <c r="F126" s="6">
        <v>45.28</v>
      </c>
      <c r="G126" s="6">
        <v>49.29</v>
      </c>
      <c r="I126" s="5">
        <f t="shared" si="7"/>
        <v>-3.2579185520362097E-2</v>
      </c>
      <c r="J126" s="5">
        <f t="shared" si="8"/>
        <v>-8.4951456310680129E-3</v>
      </c>
      <c r="K126" s="5">
        <f t="shared" si="9"/>
        <v>3.0698388334612359E-2</v>
      </c>
      <c r="L126" s="5">
        <f t="shared" si="10"/>
        <v>-1.9563918757466991E-2</v>
      </c>
      <c r="M126" s="5">
        <f t="shared" si="11"/>
        <v>-1.4581066376496254E-2</v>
      </c>
      <c r="N126" s="5">
        <f t="shared" si="12"/>
        <v>-1.9884668920262527E-2</v>
      </c>
    </row>
    <row r="127" spans="1:14">
      <c r="A127" s="7">
        <v>45401</v>
      </c>
      <c r="B127" s="6">
        <v>84</v>
      </c>
      <c r="C127" s="6">
        <v>41.17</v>
      </c>
      <c r="D127" s="6">
        <v>39.46</v>
      </c>
      <c r="E127" s="6">
        <v>64.739999999999995</v>
      </c>
      <c r="F127" s="6">
        <v>45.19</v>
      </c>
      <c r="G127" s="6">
        <v>48.04</v>
      </c>
      <c r="I127" s="5">
        <f t="shared" si="7"/>
        <v>-1.7773620205799756E-2</v>
      </c>
      <c r="J127" s="5">
        <f t="shared" si="8"/>
        <v>7.8335373317013346E-3</v>
      </c>
      <c r="K127" s="5">
        <f t="shared" si="9"/>
        <v>-2.0600645321419697E-2</v>
      </c>
      <c r="L127" s="5">
        <f t="shared" si="10"/>
        <v>-1.3861386138613985E-2</v>
      </c>
      <c r="M127" s="5">
        <f t="shared" si="11"/>
        <v>-1.9876325088340474E-3</v>
      </c>
      <c r="N127" s="5">
        <f t="shared" si="12"/>
        <v>-2.5360113613309032E-2</v>
      </c>
    </row>
    <row r="128" spans="1:14">
      <c r="A128" s="7">
        <v>45404</v>
      </c>
      <c r="B128" s="6">
        <v>84.08</v>
      </c>
      <c r="C128" s="6">
        <v>41.96</v>
      </c>
      <c r="D128" s="6">
        <v>39.799999999999997</v>
      </c>
      <c r="E128" s="6">
        <v>64.61</v>
      </c>
      <c r="F128" s="6">
        <v>45.99</v>
      </c>
      <c r="G128" s="6">
        <v>48.09</v>
      </c>
      <c r="I128" s="5">
        <f t="shared" si="7"/>
        <v>9.5238095238103782E-4</v>
      </c>
      <c r="J128" s="5">
        <f t="shared" si="8"/>
        <v>1.91887296575175E-2</v>
      </c>
      <c r="K128" s="5">
        <f t="shared" si="9"/>
        <v>8.6163203243789788E-3</v>
      </c>
      <c r="L128" s="5">
        <f t="shared" si="10"/>
        <v>-2.0080321285139702E-3</v>
      </c>
      <c r="M128" s="5">
        <f t="shared" si="11"/>
        <v>1.7703031644169087E-2</v>
      </c>
      <c r="N128" s="5">
        <f t="shared" si="12"/>
        <v>1.0407993338885646E-3</v>
      </c>
    </row>
    <row r="129" spans="1:14">
      <c r="A129" s="7">
        <v>45405</v>
      </c>
      <c r="B129" s="6">
        <v>84.22</v>
      </c>
      <c r="C129" s="6">
        <v>41.23</v>
      </c>
      <c r="D129" s="6">
        <v>40.89</v>
      </c>
      <c r="E129" s="6">
        <v>64.680000000000007</v>
      </c>
      <c r="F129" s="6">
        <v>46.05</v>
      </c>
      <c r="G129" s="6">
        <v>48.85</v>
      </c>
      <c r="I129" s="5">
        <f t="shared" si="7"/>
        <v>1.6650808753568835E-3</v>
      </c>
      <c r="J129" s="5">
        <f t="shared" si="8"/>
        <v>-1.7397521448999087E-2</v>
      </c>
      <c r="K129" s="5">
        <f t="shared" si="9"/>
        <v>2.7386934673366836E-2</v>
      </c>
      <c r="L129" s="5">
        <f t="shared" si="10"/>
        <v>1.0834236186350044E-3</v>
      </c>
      <c r="M129" s="5">
        <f t="shared" si="11"/>
        <v>1.3046314416176319E-3</v>
      </c>
      <c r="N129" s="5">
        <f t="shared" si="12"/>
        <v>1.580370139322107E-2</v>
      </c>
    </row>
    <row r="130" spans="1:14">
      <c r="A130" s="7">
        <v>45406</v>
      </c>
      <c r="B130" s="6">
        <v>84.03</v>
      </c>
      <c r="C130" s="6">
        <v>42.32</v>
      </c>
      <c r="D130" s="6">
        <v>41.74</v>
      </c>
      <c r="E130" s="6">
        <v>65.14</v>
      </c>
      <c r="F130" s="6">
        <v>46.16</v>
      </c>
      <c r="G130" s="6">
        <v>49.81</v>
      </c>
      <c r="I130" s="5">
        <f t="shared" si="7"/>
        <v>-2.2559962004273793E-3</v>
      </c>
      <c r="J130" s="5">
        <f t="shared" si="8"/>
        <v>2.6437060392917822E-2</v>
      </c>
      <c r="K130" s="5">
        <f t="shared" si="9"/>
        <v>2.0787478601125065E-2</v>
      </c>
      <c r="L130" s="5">
        <f t="shared" si="10"/>
        <v>7.1119356833642122E-3</v>
      </c>
      <c r="M130" s="5">
        <f t="shared" si="11"/>
        <v>2.3887079261672994E-3</v>
      </c>
      <c r="N130" s="5">
        <f t="shared" si="12"/>
        <v>1.9651995905834108E-2</v>
      </c>
    </row>
    <row r="131" spans="1:14">
      <c r="A131" s="7">
        <v>45407</v>
      </c>
      <c r="B131" s="6">
        <v>83.43</v>
      </c>
      <c r="C131" s="6">
        <v>42.43</v>
      </c>
      <c r="D131" s="6">
        <v>41.81</v>
      </c>
      <c r="E131" s="6">
        <v>65.290000000000006</v>
      </c>
      <c r="F131" s="6">
        <v>46.22</v>
      </c>
      <c r="G131" s="6">
        <v>50.01</v>
      </c>
      <c r="I131" s="5">
        <f t="shared" si="7"/>
        <v>-7.1403070332023422E-3</v>
      </c>
      <c r="J131" s="5">
        <f t="shared" si="8"/>
        <v>2.5992438563327003E-3</v>
      </c>
      <c r="K131" s="5">
        <f t="shared" si="9"/>
        <v>1.6770483948251869E-3</v>
      </c>
      <c r="L131" s="5">
        <f t="shared" si="10"/>
        <v>2.3027325759903405E-3</v>
      </c>
      <c r="M131" s="5">
        <f t="shared" si="11"/>
        <v>1.2998266897747968E-3</v>
      </c>
      <c r="N131" s="5">
        <f t="shared" si="12"/>
        <v>4.0152579803252042E-3</v>
      </c>
    </row>
    <row r="132" spans="1:14">
      <c r="A132" s="7">
        <v>45408</v>
      </c>
      <c r="B132" s="6">
        <v>86.15</v>
      </c>
      <c r="C132" s="6">
        <v>40.44</v>
      </c>
      <c r="D132" s="6">
        <v>41.28</v>
      </c>
      <c r="E132" s="6">
        <v>65.58</v>
      </c>
      <c r="F132" s="6">
        <v>46.43</v>
      </c>
      <c r="G132" s="6">
        <v>50.44</v>
      </c>
      <c r="I132" s="5">
        <f t="shared" si="7"/>
        <v>3.260218146949545E-2</v>
      </c>
      <c r="J132" s="5">
        <f t="shared" si="8"/>
        <v>-4.690077775159085E-2</v>
      </c>
      <c r="K132" s="5">
        <f t="shared" si="9"/>
        <v>-1.2676393207366687E-2</v>
      </c>
      <c r="L132" s="5">
        <f t="shared" si="10"/>
        <v>4.4417215500074381E-3</v>
      </c>
      <c r="M132" s="5">
        <f t="shared" si="11"/>
        <v>4.5434876676764269E-3</v>
      </c>
      <c r="N132" s="5">
        <f t="shared" si="12"/>
        <v>8.598280343931286E-3</v>
      </c>
    </row>
    <row r="133" spans="1:14">
      <c r="A133" s="7">
        <v>45411</v>
      </c>
      <c r="B133" s="6">
        <v>85.73</v>
      </c>
      <c r="C133" s="6">
        <v>40.39</v>
      </c>
      <c r="D133" s="6">
        <v>41.78</v>
      </c>
      <c r="E133" s="6">
        <v>65.61</v>
      </c>
      <c r="F133" s="6">
        <v>46.44</v>
      </c>
      <c r="G133" s="6">
        <v>50.84</v>
      </c>
      <c r="I133" s="5">
        <f t="shared" si="7"/>
        <v>-4.8752176436448469E-3</v>
      </c>
      <c r="J133" s="5">
        <f t="shared" si="8"/>
        <v>-1.2363996043520675E-3</v>
      </c>
      <c r="K133" s="5">
        <f t="shared" si="9"/>
        <v>1.2112403100775104E-2</v>
      </c>
      <c r="L133" s="5">
        <f t="shared" si="10"/>
        <v>4.5745654162865357E-4</v>
      </c>
      <c r="M133" s="5">
        <f t="shared" si="11"/>
        <v>2.1537798836956945E-4</v>
      </c>
      <c r="N133" s="5">
        <f t="shared" si="12"/>
        <v>7.93021411578132E-3</v>
      </c>
    </row>
    <row r="134" spans="1:14">
      <c r="A134" s="7">
        <v>45412</v>
      </c>
      <c r="B134" s="6">
        <v>87.87</v>
      </c>
      <c r="C134" s="6">
        <v>40.82</v>
      </c>
      <c r="D134" s="6">
        <v>42.39</v>
      </c>
      <c r="E134" s="6">
        <v>66.150000000000006</v>
      </c>
      <c r="F134" s="6">
        <v>46.83</v>
      </c>
      <c r="G134" s="6">
        <v>50.84</v>
      </c>
      <c r="I134" s="5">
        <f t="shared" ref="I134:I197" si="13">B134/B133-1</f>
        <v>2.496209028344798E-2</v>
      </c>
      <c r="J134" s="5">
        <f t="shared" ref="J134:J197" si="14">C134/C133-1</f>
        <v>1.0646199554345204E-2</v>
      </c>
      <c r="K134" s="5">
        <f t="shared" ref="K134:K197" si="15">D134/D133-1</f>
        <v>1.460028721876494E-2</v>
      </c>
      <c r="L134" s="5">
        <f t="shared" ref="L134:L197" si="16">E134/E133-1</f>
        <v>8.2304526748973039E-3</v>
      </c>
      <c r="M134" s="5">
        <f t="shared" ref="M134:M197" si="17">F134/F133-1</f>
        <v>8.3979328165375566E-3</v>
      </c>
      <c r="N134" s="5">
        <f t="shared" ref="N134:N197" si="18">G134/G133-1</f>
        <v>0</v>
      </c>
    </row>
    <row r="135" spans="1:14">
      <c r="A135" s="7">
        <v>45413</v>
      </c>
      <c r="B135" s="6">
        <v>82.76</v>
      </c>
      <c r="C135" s="6">
        <v>39.33</v>
      </c>
      <c r="D135" s="6">
        <v>41.32</v>
      </c>
      <c r="E135" s="6">
        <v>62.3</v>
      </c>
      <c r="F135" s="6">
        <v>44.64</v>
      </c>
      <c r="G135" s="6">
        <v>48.49</v>
      </c>
      <c r="I135" s="5">
        <f t="shared" si="13"/>
        <v>-5.8154091271196084E-2</v>
      </c>
      <c r="J135" s="5">
        <f t="shared" si="14"/>
        <v>-3.6501714845663891E-2</v>
      </c>
      <c r="K135" s="5">
        <f t="shared" si="15"/>
        <v>-2.5241802311866013E-2</v>
      </c>
      <c r="L135" s="5">
        <f t="shared" si="16"/>
        <v>-5.8201058201058364E-2</v>
      </c>
      <c r="M135" s="5">
        <f t="shared" si="17"/>
        <v>-4.6764894298526594E-2</v>
      </c>
      <c r="N135" s="5">
        <f t="shared" si="18"/>
        <v>-4.6223446105428834E-2</v>
      </c>
    </row>
    <row r="136" spans="1:14">
      <c r="A136" s="7">
        <v>45414</v>
      </c>
      <c r="B136" s="6">
        <v>81.42</v>
      </c>
      <c r="C136" s="6">
        <v>38.21</v>
      </c>
      <c r="D136" s="6">
        <v>41.1</v>
      </c>
      <c r="E136" s="6">
        <v>61.08</v>
      </c>
      <c r="F136" s="6">
        <v>44.18</v>
      </c>
      <c r="G136" s="6">
        <v>47.12</v>
      </c>
      <c r="I136" s="5">
        <f t="shared" si="13"/>
        <v>-1.6191396810053216E-2</v>
      </c>
      <c r="J136" s="5">
        <f t="shared" si="14"/>
        <v>-2.847698957538769E-2</v>
      </c>
      <c r="K136" s="5">
        <f t="shared" si="15"/>
        <v>-5.3242981606970163E-3</v>
      </c>
      <c r="L136" s="5">
        <f t="shared" si="16"/>
        <v>-1.9582664526484717E-2</v>
      </c>
      <c r="M136" s="5">
        <f t="shared" si="17"/>
        <v>-1.0304659498207913E-2</v>
      </c>
      <c r="N136" s="5">
        <f t="shared" si="18"/>
        <v>-2.8253248092390271E-2</v>
      </c>
    </row>
    <row r="137" spans="1:14">
      <c r="A137" s="7">
        <v>45415</v>
      </c>
      <c r="B137" s="6">
        <v>82.2</v>
      </c>
      <c r="C137" s="6">
        <v>37.83</v>
      </c>
      <c r="D137" s="6">
        <v>42.64</v>
      </c>
      <c r="E137" s="6">
        <v>62.11</v>
      </c>
      <c r="F137" s="6">
        <v>44.22</v>
      </c>
      <c r="G137" s="6">
        <v>47.74</v>
      </c>
      <c r="I137" s="5">
        <f t="shared" si="13"/>
        <v>9.579955784819516E-3</v>
      </c>
      <c r="J137" s="5">
        <f t="shared" si="14"/>
        <v>-9.945040565297103E-3</v>
      </c>
      <c r="K137" s="5">
        <f t="shared" si="15"/>
        <v>3.7469586374695885E-2</v>
      </c>
      <c r="L137" s="5">
        <f t="shared" si="16"/>
        <v>1.6863130320890596E-2</v>
      </c>
      <c r="M137" s="5">
        <f t="shared" si="17"/>
        <v>9.0538705296516753E-4</v>
      </c>
      <c r="N137" s="5">
        <f t="shared" si="18"/>
        <v>1.3157894736842257E-2</v>
      </c>
    </row>
    <row r="138" spans="1:14">
      <c r="A138" s="7">
        <v>45418</v>
      </c>
      <c r="B138" s="6">
        <v>83.89</v>
      </c>
      <c r="C138" s="6">
        <v>38.47</v>
      </c>
      <c r="D138" s="6">
        <v>42.89</v>
      </c>
      <c r="E138" s="6">
        <v>63.28</v>
      </c>
      <c r="F138" s="6">
        <v>44.15</v>
      </c>
      <c r="G138" s="6">
        <v>50.13</v>
      </c>
      <c r="I138" s="5">
        <f t="shared" si="13"/>
        <v>2.0559610705596087E-2</v>
      </c>
      <c r="J138" s="5">
        <f t="shared" si="14"/>
        <v>1.6917790113666342E-2</v>
      </c>
      <c r="K138" s="5">
        <f t="shared" si="15"/>
        <v>5.8630393996248475E-3</v>
      </c>
      <c r="L138" s="5">
        <f t="shared" si="16"/>
        <v>1.8837546288842377E-2</v>
      </c>
      <c r="M138" s="5">
        <f t="shared" si="17"/>
        <v>-1.5829941203076014E-3</v>
      </c>
      <c r="N138" s="5">
        <f t="shared" si="18"/>
        <v>5.0062840385421081E-2</v>
      </c>
    </row>
    <row r="139" spans="1:14">
      <c r="A139" s="7">
        <v>45419</v>
      </c>
      <c r="B139" s="6">
        <v>83.48</v>
      </c>
      <c r="C139" s="6">
        <v>38.450000000000003</v>
      </c>
      <c r="D139" s="6">
        <v>42</v>
      </c>
      <c r="E139" s="6">
        <v>64.08</v>
      </c>
      <c r="F139" s="6">
        <v>44.48</v>
      </c>
      <c r="G139" s="6">
        <v>50.72</v>
      </c>
      <c r="I139" s="5">
        <f t="shared" si="13"/>
        <v>-4.8873524853975114E-3</v>
      </c>
      <c r="J139" s="5">
        <f t="shared" si="14"/>
        <v>-5.1988562516236403E-4</v>
      </c>
      <c r="K139" s="5">
        <f t="shared" si="15"/>
        <v>-2.0750757752389881E-2</v>
      </c>
      <c r="L139" s="5">
        <f t="shared" si="16"/>
        <v>1.2642225031605614E-2</v>
      </c>
      <c r="M139" s="5">
        <f t="shared" si="17"/>
        <v>7.4745186862967827E-3</v>
      </c>
      <c r="N139" s="5">
        <f t="shared" si="18"/>
        <v>1.1769399561140981E-2</v>
      </c>
    </row>
    <row r="140" spans="1:14">
      <c r="A140" s="7">
        <v>45420</v>
      </c>
      <c r="B140" s="6">
        <v>86.52</v>
      </c>
      <c r="C140" s="6">
        <v>38.590000000000003</v>
      </c>
      <c r="D140" s="6">
        <v>42.27</v>
      </c>
      <c r="E140" s="6">
        <v>64.099999999999994</v>
      </c>
      <c r="F140" s="6">
        <v>44.74</v>
      </c>
      <c r="G140" s="6">
        <v>51.16</v>
      </c>
      <c r="I140" s="5">
        <f t="shared" si="13"/>
        <v>3.641590800191663E-2</v>
      </c>
      <c r="J140" s="5">
        <f t="shared" si="14"/>
        <v>3.6410923276983809E-3</v>
      </c>
      <c r="K140" s="5">
        <f t="shared" si="15"/>
        <v>6.4285714285714501E-3</v>
      </c>
      <c r="L140" s="5">
        <f t="shared" si="16"/>
        <v>3.1210986267149465E-4</v>
      </c>
      <c r="M140" s="5">
        <f t="shared" si="17"/>
        <v>5.8453237410072134E-3</v>
      </c>
      <c r="N140" s="5">
        <f t="shared" si="18"/>
        <v>8.6750788643532584E-3</v>
      </c>
    </row>
    <row r="141" spans="1:14">
      <c r="A141" s="7">
        <v>45421</v>
      </c>
      <c r="B141" s="6">
        <v>85.71</v>
      </c>
      <c r="C141" s="6">
        <v>38.44</v>
      </c>
      <c r="D141" s="6">
        <v>43.77</v>
      </c>
      <c r="E141" s="6">
        <v>64.239999999999995</v>
      </c>
      <c r="F141" s="6">
        <v>44.6</v>
      </c>
      <c r="G141" s="6">
        <v>50.63</v>
      </c>
      <c r="I141" s="5">
        <f t="shared" si="13"/>
        <v>-9.3619972260748918E-3</v>
      </c>
      <c r="J141" s="5">
        <f t="shared" si="14"/>
        <v>-3.8870173620110249E-3</v>
      </c>
      <c r="K141" s="5">
        <f t="shared" si="15"/>
        <v>3.548616039744501E-2</v>
      </c>
      <c r="L141" s="5">
        <f t="shared" si="16"/>
        <v>2.1840873634946245E-3</v>
      </c>
      <c r="M141" s="5">
        <f t="shared" si="17"/>
        <v>-3.129190880643784E-3</v>
      </c>
      <c r="N141" s="5">
        <f t="shared" si="18"/>
        <v>-1.0359655981235227E-2</v>
      </c>
    </row>
    <row r="142" spans="1:14">
      <c r="A142" s="7">
        <v>45422</v>
      </c>
      <c r="B142" s="6">
        <v>87.88</v>
      </c>
      <c r="C142" s="6">
        <v>39.28</v>
      </c>
      <c r="D142" s="6">
        <v>44.1</v>
      </c>
      <c r="E142" s="6">
        <v>65</v>
      </c>
      <c r="F142" s="6">
        <v>44.95</v>
      </c>
      <c r="G142" s="6">
        <v>50.93</v>
      </c>
      <c r="I142" s="5">
        <f t="shared" si="13"/>
        <v>2.5317932563294843E-2</v>
      </c>
      <c r="J142" s="5">
        <f t="shared" si="14"/>
        <v>2.1852237252861784E-2</v>
      </c>
      <c r="K142" s="5">
        <f t="shared" si="15"/>
        <v>7.5394105551747082E-3</v>
      </c>
      <c r="L142" s="5">
        <f t="shared" si="16"/>
        <v>1.1830635118306398E-2</v>
      </c>
      <c r="M142" s="5">
        <f t="shared" si="17"/>
        <v>7.8475336322869627E-3</v>
      </c>
      <c r="N142" s="5">
        <f t="shared" si="18"/>
        <v>5.9253407070904984E-3</v>
      </c>
    </row>
    <row r="143" spans="1:14">
      <c r="A143" s="7">
        <v>45425</v>
      </c>
      <c r="B143" s="6">
        <v>86.51</v>
      </c>
      <c r="C143" s="6">
        <v>38.75</v>
      </c>
      <c r="D143" s="6">
        <v>43.17</v>
      </c>
      <c r="E143" s="6">
        <v>63.97</v>
      </c>
      <c r="F143" s="6">
        <v>44.24</v>
      </c>
      <c r="G143" s="6">
        <v>49.16</v>
      </c>
      <c r="I143" s="5">
        <f t="shared" si="13"/>
        <v>-1.5589440145653E-2</v>
      </c>
      <c r="J143" s="5">
        <f t="shared" si="14"/>
        <v>-1.3492871690427677E-2</v>
      </c>
      <c r="K143" s="5">
        <f t="shared" si="15"/>
        <v>-2.1088435374149617E-2</v>
      </c>
      <c r="L143" s="5">
        <f t="shared" si="16"/>
        <v>-1.5846153846153843E-2</v>
      </c>
      <c r="M143" s="5">
        <f t="shared" si="17"/>
        <v>-1.5795328142380494E-2</v>
      </c>
      <c r="N143" s="5">
        <f t="shared" si="18"/>
        <v>-3.4753583349695694E-2</v>
      </c>
    </row>
    <row r="144" spans="1:14">
      <c r="A144" s="7">
        <v>45426</v>
      </c>
      <c r="B144" s="6">
        <v>86.99</v>
      </c>
      <c r="C144" s="6">
        <v>38.729999999999997</v>
      </c>
      <c r="D144" s="6">
        <v>43.29</v>
      </c>
      <c r="E144" s="6">
        <v>62.87</v>
      </c>
      <c r="F144" s="6">
        <v>43.91</v>
      </c>
      <c r="G144" s="6">
        <v>48.95</v>
      </c>
      <c r="I144" s="5">
        <f t="shared" si="13"/>
        <v>5.548491503872377E-3</v>
      </c>
      <c r="J144" s="5">
        <f t="shared" si="14"/>
        <v>-5.1612903225817242E-4</v>
      </c>
      <c r="K144" s="5">
        <f t="shared" si="15"/>
        <v>2.7797081306462079E-3</v>
      </c>
      <c r="L144" s="5">
        <f t="shared" si="16"/>
        <v>-1.7195560418946432E-2</v>
      </c>
      <c r="M144" s="5">
        <f t="shared" si="17"/>
        <v>-7.4593128390597618E-3</v>
      </c>
      <c r="N144" s="5">
        <f t="shared" si="18"/>
        <v>-4.2717656631406919E-3</v>
      </c>
    </row>
    <row r="145" spans="1:14">
      <c r="A145" s="7">
        <v>45427</v>
      </c>
      <c r="B145" s="6">
        <v>87.12</v>
      </c>
      <c r="C145" s="6">
        <v>39.03</v>
      </c>
      <c r="D145" s="6">
        <v>44.02</v>
      </c>
      <c r="E145" s="6">
        <v>63.48</v>
      </c>
      <c r="F145" s="6">
        <v>43.93</v>
      </c>
      <c r="G145" s="6">
        <v>49.52</v>
      </c>
      <c r="I145" s="5">
        <f t="shared" si="13"/>
        <v>1.4944246465111721E-3</v>
      </c>
      <c r="J145" s="5">
        <f t="shared" si="14"/>
        <v>7.7459333849729806E-3</v>
      </c>
      <c r="K145" s="5">
        <f t="shared" si="15"/>
        <v>1.6863016863017055E-2</v>
      </c>
      <c r="L145" s="5">
        <f t="shared" si="16"/>
        <v>9.7025608398282337E-3</v>
      </c>
      <c r="M145" s="5">
        <f t="shared" si="17"/>
        <v>4.5547711227511556E-4</v>
      </c>
      <c r="N145" s="5">
        <f t="shared" si="18"/>
        <v>1.1644535240040943E-2</v>
      </c>
    </row>
    <row r="146" spans="1:14">
      <c r="A146" s="7">
        <v>45428</v>
      </c>
      <c r="B146" s="6">
        <v>90.53</v>
      </c>
      <c r="C146" s="6">
        <v>38.5</v>
      </c>
      <c r="D146" s="6">
        <v>44.32</v>
      </c>
      <c r="E146" s="6">
        <v>63.32</v>
      </c>
      <c r="F146" s="6">
        <v>43.88</v>
      </c>
      <c r="G146" s="6">
        <v>48.8</v>
      </c>
      <c r="I146" s="5">
        <f t="shared" si="13"/>
        <v>3.9141414141414144E-2</v>
      </c>
      <c r="J146" s="5">
        <f t="shared" si="14"/>
        <v>-1.3579297975915949E-2</v>
      </c>
      <c r="K146" s="5">
        <f t="shared" si="15"/>
        <v>6.8150840527032575E-3</v>
      </c>
      <c r="L146" s="5">
        <f t="shared" si="16"/>
        <v>-2.520478890989275E-3</v>
      </c>
      <c r="M146" s="5">
        <f t="shared" si="17"/>
        <v>-1.1381743683132051E-3</v>
      </c>
      <c r="N146" s="5">
        <f t="shared" si="18"/>
        <v>-1.4539579967689953E-2</v>
      </c>
    </row>
    <row r="147" spans="1:14">
      <c r="A147" s="7">
        <v>45429</v>
      </c>
      <c r="B147" s="6">
        <v>88.09</v>
      </c>
      <c r="C147" s="6">
        <v>38.21</v>
      </c>
      <c r="D147" s="6">
        <v>43.9</v>
      </c>
      <c r="E147" s="6">
        <v>61.65</v>
      </c>
      <c r="F147" s="6">
        <v>43.21</v>
      </c>
      <c r="G147" s="6">
        <v>48.45</v>
      </c>
      <c r="I147" s="5">
        <f t="shared" si="13"/>
        <v>-2.6952391472439996E-2</v>
      </c>
      <c r="J147" s="5">
        <f t="shared" si="14"/>
        <v>-7.5324675324675017E-3</v>
      </c>
      <c r="K147" s="5">
        <f t="shared" si="15"/>
        <v>-9.4765342960289045E-3</v>
      </c>
      <c r="L147" s="5">
        <f t="shared" si="16"/>
        <v>-2.6373973468098555E-2</v>
      </c>
      <c r="M147" s="5">
        <f t="shared" si="17"/>
        <v>-1.5268915223336399E-2</v>
      </c>
      <c r="N147" s="5">
        <f t="shared" si="18"/>
        <v>-7.1721311475408944E-3</v>
      </c>
    </row>
    <row r="148" spans="1:14">
      <c r="A148" s="7">
        <v>45432</v>
      </c>
      <c r="B148" s="6">
        <v>90.69</v>
      </c>
      <c r="C148" s="6">
        <v>38.49</v>
      </c>
      <c r="D148" s="6">
        <v>43.73</v>
      </c>
      <c r="E148" s="6">
        <v>62.08</v>
      </c>
      <c r="F148" s="6">
        <v>43.08</v>
      </c>
      <c r="G148" s="6">
        <v>48.95</v>
      </c>
      <c r="I148" s="5">
        <f t="shared" si="13"/>
        <v>2.951526847542274E-2</v>
      </c>
      <c r="J148" s="5">
        <f t="shared" si="14"/>
        <v>7.3279246270609999E-3</v>
      </c>
      <c r="K148" s="5">
        <f t="shared" si="15"/>
        <v>-3.8724373576309867E-3</v>
      </c>
      <c r="L148" s="5">
        <f t="shared" si="16"/>
        <v>6.974858069748624E-3</v>
      </c>
      <c r="M148" s="5">
        <f t="shared" si="17"/>
        <v>-3.008562832677697E-3</v>
      </c>
      <c r="N148" s="5">
        <f t="shared" si="18"/>
        <v>1.031991744066052E-2</v>
      </c>
    </row>
    <row r="149" spans="1:14">
      <c r="A149" s="7">
        <v>45433</v>
      </c>
      <c r="B149" s="6">
        <v>93.92</v>
      </c>
      <c r="C149" s="6">
        <v>38.74</v>
      </c>
      <c r="D149" s="6">
        <v>44.15</v>
      </c>
      <c r="E149" s="6">
        <v>62.41</v>
      </c>
      <c r="F149" s="6">
        <v>42.8</v>
      </c>
      <c r="G149" s="6">
        <v>49.46</v>
      </c>
      <c r="I149" s="5">
        <f t="shared" si="13"/>
        <v>3.5615834160326321E-2</v>
      </c>
      <c r="J149" s="5">
        <f t="shared" si="14"/>
        <v>6.4951935567680863E-3</v>
      </c>
      <c r="K149" s="5">
        <f t="shared" si="15"/>
        <v>9.604390578550337E-3</v>
      </c>
      <c r="L149" s="5">
        <f t="shared" si="16"/>
        <v>5.3157216494845727E-3</v>
      </c>
      <c r="M149" s="5">
        <f t="shared" si="17"/>
        <v>-6.4995357474466608E-3</v>
      </c>
      <c r="N149" s="5">
        <f t="shared" si="18"/>
        <v>1.0418794688457522E-2</v>
      </c>
    </row>
    <row r="150" spans="1:14">
      <c r="A150" s="7">
        <v>45434</v>
      </c>
      <c r="B150" s="6">
        <v>97.99</v>
      </c>
      <c r="C150" s="6">
        <v>38.86</v>
      </c>
      <c r="D150" s="6">
        <v>44.81</v>
      </c>
      <c r="E150" s="6">
        <v>62.5</v>
      </c>
      <c r="F150" s="6">
        <v>43.01</v>
      </c>
      <c r="G150" s="6">
        <v>49.6</v>
      </c>
      <c r="I150" s="5">
        <f t="shared" si="13"/>
        <v>4.333475298126066E-2</v>
      </c>
      <c r="J150" s="5">
        <f t="shared" si="14"/>
        <v>3.0975735673721694E-3</v>
      </c>
      <c r="K150" s="5">
        <f t="shared" si="15"/>
        <v>1.4949037372593565E-2</v>
      </c>
      <c r="L150" s="5">
        <f t="shared" si="16"/>
        <v>1.4420765902900534E-3</v>
      </c>
      <c r="M150" s="5">
        <f t="shared" si="17"/>
        <v>4.9065420560747697E-3</v>
      </c>
      <c r="N150" s="5">
        <f t="shared" si="18"/>
        <v>2.8305701577031606E-3</v>
      </c>
    </row>
    <row r="151" spans="1:14">
      <c r="A151" s="7">
        <v>45435</v>
      </c>
      <c r="B151" s="6">
        <v>97.09</v>
      </c>
      <c r="C151" s="6">
        <v>37.450000000000003</v>
      </c>
      <c r="D151" s="6">
        <v>45.1</v>
      </c>
      <c r="E151" s="6">
        <v>60.63</v>
      </c>
      <c r="F151" s="6">
        <v>42.31</v>
      </c>
      <c r="G151" s="6">
        <v>48.37</v>
      </c>
      <c r="I151" s="5">
        <f t="shared" si="13"/>
        <v>-9.1846106745585576E-3</v>
      </c>
      <c r="J151" s="5">
        <f t="shared" si="14"/>
        <v>-3.6284096757591255E-2</v>
      </c>
      <c r="K151" s="5">
        <f t="shared" si="15"/>
        <v>6.4717696942646619E-3</v>
      </c>
      <c r="L151" s="5">
        <f t="shared" si="16"/>
        <v>-2.9919999999999947E-2</v>
      </c>
      <c r="M151" s="5">
        <f t="shared" si="17"/>
        <v>-1.6275284817484192E-2</v>
      </c>
      <c r="N151" s="5">
        <f t="shared" si="18"/>
        <v>-2.4798387096774288E-2</v>
      </c>
    </row>
    <row r="152" spans="1:14">
      <c r="A152" s="7">
        <v>45436</v>
      </c>
      <c r="B152" s="6">
        <v>95.57</v>
      </c>
      <c r="C152" s="6">
        <v>37.1</v>
      </c>
      <c r="D152" s="6">
        <v>46.01</v>
      </c>
      <c r="E152" s="6">
        <v>60.06</v>
      </c>
      <c r="F152" s="6">
        <v>41.86</v>
      </c>
      <c r="G152" s="6">
        <v>48.05</v>
      </c>
      <c r="I152" s="5">
        <f t="shared" si="13"/>
        <v>-1.5655577299413026E-2</v>
      </c>
      <c r="J152" s="5">
        <f t="shared" si="14"/>
        <v>-9.3457943925233655E-3</v>
      </c>
      <c r="K152" s="5">
        <f t="shared" si="15"/>
        <v>2.0177383592017595E-2</v>
      </c>
      <c r="L152" s="5">
        <f t="shared" si="16"/>
        <v>-9.401286491835692E-3</v>
      </c>
      <c r="M152" s="5">
        <f t="shared" si="17"/>
        <v>-1.0635783502718099E-2</v>
      </c>
      <c r="N152" s="5">
        <f t="shared" si="18"/>
        <v>-6.6156708703741796E-3</v>
      </c>
    </row>
    <row r="153" spans="1:14">
      <c r="A153" s="7">
        <v>45439</v>
      </c>
      <c r="B153" s="6">
        <v>95.57</v>
      </c>
      <c r="C153" s="6">
        <v>37.1</v>
      </c>
      <c r="D153" s="6">
        <v>46.01</v>
      </c>
      <c r="E153" s="6">
        <v>60.06</v>
      </c>
      <c r="F153" s="6">
        <v>41.86</v>
      </c>
      <c r="G153" s="6">
        <v>48.05</v>
      </c>
      <c r="I153" s="5">
        <f t="shared" si="13"/>
        <v>0</v>
      </c>
      <c r="J153" s="5">
        <f t="shared" si="14"/>
        <v>0</v>
      </c>
      <c r="K153" s="5">
        <f t="shared" si="15"/>
        <v>0</v>
      </c>
      <c r="L153" s="5">
        <f t="shared" si="16"/>
        <v>0</v>
      </c>
      <c r="M153" s="5">
        <f t="shared" si="17"/>
        <v>0</v>
      </c>
      <c r="N153" s="5">
        <f t="shared" si="18"/>
        <v>0</v>
      </c>
    </row>
    <row r="154" spans="1:14">
      <c r="A154" s="7">
        <v>45440</v>
      </c>
      <c r="B154" s="6">
        <v>97.01</v>
      </c>
      <c r="C154" s="6">
        <v>37.15</v>
      </c>
      <c r="D154" s="6">
        <v>48.07</v>
      </c>
      <c r="E154" s="6">
        <v>60.59</v>
      </c>
      <c r="F154" s="6">
        <v>41.99</v>
      </c>
      <c r="G154" s="6">
        <v>48.06</v>
      </c>
      <c r="I154" s="5">
        <f t="shared" si="13"/>
        <v>1.5067489798053835E-2</v>
      </c>
      <c r="J154" s="5">
        <f t="shared" si="14"/>
        <v>1.3477088948785632E-3</v>
      </c>
      <c r="K154" s="5">
        <f t="shared" si="15"/>
        <v>4.4772875461856154E-2</v>
      </c>
      <c r="L154" s="5">
        <f t="shared" si="16"/>
        <v>8.8245088245089143E-3</v>
      </c>
      <c r="M154" s="5">
        <f t="shared" si="17"/>
        <v>3.1055900621117516E-3</v>
      </c>
      <c r="N154" s="5">
        <f t="shared" si="18"/>
        <v>2.0811654526542434E-4</v>
      </c>
    </row>
    <row r="155" spans="1:14">
      <c r="A155" s="7">
        <v>45441</v>
      </c>
      <c r="B155" s="6">
        <v>98.01</v>
      </c>
      <c r="C155" s="6">
        <v>37.64</v>
      </c>
      <c r="D155" s="6">
        <v>48.03</v>
      </c>
      <c r="E155" s="6">
        <v>62.04</v>
      </c>
      <c r="F155" s="6">
        <v>42.43</v>
      </c>
      <c r="G155" s="6">
        <v>48.95</v>
      </c>
      <c r="I155" s="5">
        <f t="shared" si="13"/>
        <v>1.0308215647871322E-2</v>
      </c>
      <c r="J155" s="5">
        <f t="shared" si="14"/>
        <v>1.3189771197846589E-2</v>
      </c>
      <c r="K155" s="5">
        <f t="shared" si="15"/>
        <v>-8.3211982525477346E-4</v>
      </c>
      <c r="L155" s="5">
        <f t="shared" si="16"/>
        <v>2.3931341805578432E-2</v>
      </c>
      <c r="M155" s="5">
        <f t="shared" si="17"/>
        <v>1.0478685401285937E-2</v>
      </c>
      <c r="N155" s="5">
        <f t="shared" si="18"/>
        <v>1.8518518518518601E-2</v>
      </c>
    </row>
    <row r="156" spans="1:14">
      <c r="A156" s="7">
        <v>45442</v>
      </c>
      <c r="B156" s="6">
        <v>95.38</v>
      </c>
      <c r="C156" s="6">
        <v>36.61</v>
      </c>
      <c r="D156" s="6">
        <v>48.09</v>
      </c>
      <c r="E156" s="6">
        <v>61.72</v>
      </c>
      <c r="F156" s="6">
        <v>41.81</v>
      </c>
      <c r="G156" s="6">
        <v>48.83</v>
      </c>
      <c r="I156" s="5">
        <f t="shared" si="13"/>
        <v>-2.6833996530966298E-2</v>
      </c>
      <c r="J156" s="5">
        <f t="shared" si="14"/>
        <v>-2.7364505844845954E-2</v>
      </c>
      <c r="K156" s="5">
        <f t="shared" si="15"/>
        <v>1.2492192379762734E-3</v>
      </c>
      <c r="L156" s="5">
        <f t="shared" si="16"/>
        <v>-5.1579626047710825E-3</v>
      </c>
      <c r="M156" s="5">
        <f t="shared" si="17"/>
        <v>-1.4612302616073491E-2</v>
      </c>
      <c r="N156" s="5">
        <f t="shared" si="18"/>
        <v>-2.4514811031666195E-3</v>
      </c>
    </row>
    <row r="157" spans="1:14">
      <c r="A157" s="7">
        <v>45443</v>
      </c>
      <c r="B157" s="6">
        <v>98.97</v>
      </c>
      <c r="C157" s="6">
        <v>36.93</v>
      </c>
      <c r="D157" s="6">
        <v>51.17</v>
      </c>
      <c r="E157" s="6">
        <v>62.17</v>
      </c>
      <c r="F157" s="6">
        <v>41.89</v>
      </c>
      <c r="G157" s="6">
        <v>49.25</v>
      </c>
      <c r="I157" s="5">
        <f t="shared" si="13"/>
        <v>3.7638918012161904E-2</v>
      </c>
      <c r="J157" s="5">
        <f t="shared" si="14"/>
        <v>8.7407812073203583E-3</v>
      </c>
      <c r="K157" s="5">
        <f t="shared" si="15"/>
        <v>6.4046579330422126E-2</v>
      </c>
      <c r="L157" s="5">
        <f t="shared" si="16"/>
        <v>7.2909915748542442E-3</v>
      </c>
      <c r="M157" s="5">
        <f t="shared" si="17"/>
        <v>1.9134178426214454E-3</v>
      </c>
      <c r="N157" s="5">
        <f t="shared" si="18"/>
        <v>8.6012697112431979E-3</v>
      </c>
    </row>
    <row r="158" spans="1:14">
      <c r="A158" s="7">
        <v>45446</v>
      </c>
      <c r="B158" s="6">
        <v>103.67</v>
      </c>
      <c r="C158" s="6">
        <v>38.06</v>
      </c>
      <c r="D158" s="6">
        <v>50.61</v>
      </c>
      <c r="E158" s="6">
        <v>63.45</v>
      </c>
      <c r="F158" s="6">
        <v>42.79</v>
      </c>
      <c r="G158" s="6">
        <v>50.43</v>
      </c>
      <c r="I158" s="5">
        <f t="shared" si="13"/>
        <v>4.7489138122663421E-2</v>
      </c>
      <c r="J158" s="5">
        <f t="shared" si="14"/>
        <v>3.0598429461142773E-2</v>
      </c>
      <c r="K158" s="5">
        <f t="shared" si="15"/>
        <v>-1.094391244870041E-2</v>
      </c>
      <c r="L158" s="5">
        <f t="shared" si="16"/>
        <v>2.0588708380247622E-2</v>
      </c>
      <c r="M158" s="5">
        <f t="shared" si="17"/>
        <v>2.1484841250895226E-2</v>
      </c>
      <c r="N158" s="5">
        <f t="shared" si="18"/>
        <v>2.3959390862944074E-2</v>
      </c>
    </row>
    <row r="159" spans="1:14">
      <c r="A159" s="7">
        <v>45447</v>
      </c>
      <c r="B159" s="6">
        <v>105.7</v>
      </c>
      <c r="C159" s="6">
        <v>36.119999999999997</v>
      </c>
      <c r="D159" s="6">
        <v>50.34</v>
      </c>
      <c r="E159" s="6">
        <v>59.21</v>
      </c>
      <c r="F159" s="6">
        <v>40.659999999999997</v>
      </c>
      <c r="G159" s="6">
        <v>47.52</v>
      </c>
      <c r="I159" s="5">
        <f t="shared" si="13"/>
        <v>1.9581363943281582E-2</v>
      </c>
      <c r="J159" s="5">
        <f t="shared" si="14"/>
        <v>-5.0972149238045272E-2</v>
      </c>
      <c r="K159" s="5">
        <f t="shared" si="15"/>
        <v>-5.3349140486068647E-3</v>
      </c>
      <c r="L159" s="5">
        <f t="shared" si="16"/>
        <v>-6.6824271079590214E-2</v>
      </c>
      <c r="M159" s="5">
        <f t="shared" si="17"/>
        <v>-4.9777985510633393E-2</v>
      </c>
      <c r="N159" s="5">
        <f t="shared" si="18"/>
        <v>-5.7703747769184965E-2</v>
      </c>
    </row>
    <row r="160" spans="1:14">
      <c r="A160" s="7">
        <v>45448</v>
      </c>
      <c r="B160" s="6">
        <v>98.9</v>
      </c>
      <c r="C160" s="6">
        <v>34.9</v>
      </c>
      <c r="D160" s="6">
        <v>48.56</v>
      </c>
      <c r="E160" s="6">
        <v>57.85</v>
      </c>
      <c r="F160" s="6">
        <v>39.979999999999997</v>
      </c>
      <c r="G160" s="6">
        <v>46.52</v>
      </c>
      <c r="I160" s="5">
        <f t="shared" si="13"/>
        <v>-6.4333017975402029E-2</v>
      </c>
      <c r="J160" s="5">
        <f t="shared" si="14"/>
        <v>-3.3776301218161664E-2</v>
      </c>
      <c r="K160" s="5">
        <f t="shared" si="15"/>
        <v>-3.5359555025824441E-2</v>
      </c>
      <c r="L160" s="5">
        <f t="shared" si="16"/>
        <v>-2.296909305860495E-2</v>
      </c>
      <c r="M160" s="5">
        <f t="shared" si="17"/>
        <v>-1.6724053123462812E-2</v>
      </c>
      <c r="N160" s="5">
        <f t="shared" si="18"/>
        <v>-2.1043771043771087E-2</v>
      </c>
    </row>
    <row r="161" spans="1:14">
      <c r="A161" s="7">
        <v>45449</v>
      </c>
      <c r="B161" s="6">
        <v>98.12</v>
      </c>
      <c r="C161" s="6">
        <v>35.299999999999997</v>
      </c>
      <c r="D161" s="6">
        <v>50.3</v>
      </c>
      <c r="E161" s="6">
        <v>57.8</v>
      </c>
      <c r="F161" s="6">
        <v>39.840000000000003</v>
      </c>
      <c r="G161" s="6">
        <v>46.76</v>
      </c>
      <c r="I161" s="5">
        <f t="shared" si="13"/>
        <v>-7.8867542972699267E-3</v>
      </c>
      <c r="J161" s="5">
        <f t="shared" si="14"/>
        <v>1.1461318051575908E-2</v>
      </c>
      <c r="K161" s="5">
        <f t="shared" si="15"/>
        <v>3.5831960461284895E-2</v>
      </c>
      <c r="L161" s="5">
        <f t="shared" si="16"/>
        <v>-8.6430423509087362E-4</v>
      </c>
      <c r="M161" s="5">
        <f t="shared" si="17"/>
        <v>-3.5017508754375815E-3</v>
      </c>
      <c r="N161" s="5">
        <f t="shared" si="18"/>
        <v>5.1590713671538779E-3</v>
      </c>
    </row>
    <row r="162" spans="1:14">
      <c r="A162" s="7">
        <v>45450</v>
      </c>
      <c r="B162" s="6">
        <v>99.84</v>
      </c>
      <c r="C162" s="6">
        <v>35.32</v>
      </c>
      <c r="D162" s="6">
        <v>44.95</v>
      </c>
      <c r="E162" s="6">
        <v>58.43</v>
      </c>
      <c r="F162" s="6">
        <v>40.020000000000003</v>
      </c>
      <c r="G162" s="6">
        <v>47.35</v>
      </c>
      <c r="I162" s="5">
        <f t="shared" si="13"/>
        <v>1.7529555646147665E-2</v>
      </c>
      <c r="J162" s="5">
        <f t="shared" si="14"/>
        <v>5.6657223796041656E-4</v>
      </c>
      <c r="K162" s="5">
        <f t="shared" si="15"/>
        <v>-0.10636182902584479</v>
      </c>
      <c r="L162" s="5">
        <f t="shared" si="16"/>
        <v>1.0899653979238755E-2</v>
      </c>
      <c r="M162" s="5">
        <f t="shared" si="17"/>
        <v>4.5180722891566827E-3</v>
      </c>
      <c r="N162" s="5">
        <f t="shared" si="18"/>
        <v>1.2617621899059017E-2</v>
      </c>
    </row>
    <row r="163" spans="1:14">
      <c r="A163" s="7">
        <v>45453</v>
      </c>
      <c r="B163" s="6">
        <v>98.23</v>
      </c>
      <c r="C163" s="6">
        <v>34.69</v>
      </c>
      <c r="D163" s="6">
        <v>44.27</v>
      </c>
      <c r="E163" s="6">
        <v>58.05</v>
      </c>
      <c r="F163" s="6">
        <v>39.67</v>
      </c>
      <c r="G163" s="6">
        <v>47.02</v>
      </c>
      <c r="I163" s="5">
        <f t="shared" si="13"/>
        <v>-1.6125801282051322E-2</v>
      </c>
      <c r="J163" s="5">
        <f t="shared" si="14"/>
        <v>-1.783691959229905E-2</v>
      </c>
      <c r="K163" s="5">
        <f t="shared" si="15"/>
        <v>-1.5127919911012255E-2</v>
      </c>
      <c r="L163" s="5">
        <f t="shared" si="16"/>
        <v>-6.5035084716755787E-3</v>
      </c>
      <c r="M163" s="5">
        <f t="shared" si="17"/>
        <v>-8.7456271864068125E-3</v>
      </c>
      <c r="N163" s="5">
        <f t="shared" si="18"/>
        <v>-6.9693769799366034E-3</v>
      </c>
    </row>
    <row r="164" spans="1:14">
      <c r="A164" s="7">
        <v>45454</v>
      </c>
      <c r="B164" s="6">
        <v>98.21</v>
      </c>
      <c r="C164" s="6">
        <v>35.549999999999997</v>
      </c>
      <c r="D164" s="6">
        <v>43.9</v>
      </c>
      <c r="E164" s="6">
        <v>59.93</v>
      </c>
      <c r="F164" s="6">
        <v>40.44</v>
      </c>
      <c r="G164" s="6">
        <v>48.26</v>
      </c>
      <c r="I164" s="5">
        <f t="shared" si="13"/>
        <v>-2.0360378703054849E-4</v>
      </c>
      <c r="J164" s="5">
        <f t="shared" si="14"/>
        <v>2.4791006053617837E-2</v>
      </c>
      <c r="K164" s="5">
        <f t="shared" si="15"/>
        <v>-8.3578043822002401E-3</v>
      </c>
      <c r="L164" s="5">
        <f t="shared" si="16"/>
        <v>3.238587424633943E-2</v>
      </c>
      <c r="M164" s="5">
        <f t="shared" si="17"/>
        <v>1.9410133602218105E-2</v>
      </c>
      <c r="N164" s="5">
        <f t="shared" si="18"/>
        <v>2.6371756699276716E-2</v>
      </c>
    </row>
    <row r="165" spans="1:14">
      <c r="A165" s="7">
        <v>45455</v>
      </c>
      <c r="B165" s="6">
        <v>97.55</v>
      </c>
      <c r="C165" s="6">
        <v>35.56</v>
      </c>
      <c r="D165" s="6">
        <v>42.43</v>
      </c>
      <c r="E165" s="6">
        <v>59.61</v>
      </c>
      <c r="F165" s="6">
        <v>40.65</v>
      </c>
      <c r="G165" s="6">
        <v>48.44</v>
      </c>
      <c r="I165" s="5">
        <f t="shared" si="13"/>
        <v>-6.7202932491599032E-3</v>
      </c>
      <c r="J165" s="5">
        <f t="shared" si="14"/>
        <v>2.8129395218012831E-4</v>
      </c>
      <c r="K165" s="5">
        <f t="shared" si="15"/>
        <v>-3.3485193621867859E-2</v>
      </c>
      <c r="L165" s="5">
        <f t="shared" si="16"/>
        <v>-5.3395628232938419E-3</v>
      </c>
      <c r="M165" s="5">
        <f t="shared" si="17"/>
        <v>5.1928783382788612E-3</v>
      </c>
      <c r="N165" s="5">
        <f t="shared" si="18"/>
        <v>3.7297969332781289E-3</v>
      </c>
    </row>
    <row r="166" spans="1:14">
      <c r="A166" s="7">
        <v>45456</v>
      </c>
      <c r="B166" s="6">
        <v>98.9</v>
      </c>
      <c r="C166" s="6">
        <v>35.229999999999997</v>
      </c>
      <c r="D166" s="6">
        <v>43.38</v>
      </c>
      <c r="E166" s="6">
        <v>59.21</v>
      </c>
      <c r="F166" s="6">
        <v>40.340000000000003</v>
      </c>
      <c r="G166" s="6">
        <v>48.9</v>
      </c>
      <c r="I166" s="5">
        <f t="shared" si="13"/>
        <v>1.3839056893900636E-2</v>
      </c>
      <c r="J166" s="5">
        <f t="shared" si="14"/>
        <v>-9.2800899887515165E-3</v>
      </c>
      <c r="K166" s="5">
        <f t="shared" si="15"/>
        <v>2.2389818524628957E-2</v>
      </c>
      <c r="L166" s="5">
        <f t="shared" si="16"/>
        <v>-6.7102835094782209E-3</v>
      </c>
      <c r="M166" s="5">
        <f t="shared" si="17"/>
        <v>-7.6260762607625043E-3</v>
      </c>
      <c r="N166" s="5">
        <f t="shared" si="18"/>
        <v>9.4962840627581535E-3</v>
      </c>
    </row>
    <row r="167" spans="1:14">
      <c r="A167" s="7">
        <v>45457</v>
      </c>
      <c r="B167" s="6">
        <v>98.95</v>
      </c>
      <c r="C167" s="6">
        <v>34.159999999999997</v>
      </c>
      <c r="D167" s="6">
        <v>42.32</v>
      </c>
      <c r="E167" s="6">
        <v>57.09</v>
      </c>
      <c r="F167" s="6">
        <v>38.950000000000003</v>
      </c>
      <c r="G167" s="6">
        <v>47.2</v>
      </c>
      <c r="I167" s="5">
        <f t="shared" si="13"/>
        <v>5.0556117290190272E-4</v>
      </c>
      <c r="J167" s="5">
        <f t="shared" si="14"/>
        <v>-3.0371842179960251E-2</v>
      </c>
      <c r="K167" s="5">
        <f t="shared" si="15"/>
        <v>-2.4435223605348111E-2</v>
      </c>
      <c r="L167" s="5">
        <f t="shared" si="16"/>
        <v>-3.5804762709001792E-2</v>
      </c>
      <c r="M167" s="5">
        <f t="shared" si="17"/>
        <v>-3.4457114526524557E-2</v>
      </c>
      <c r="N167" s="5">
        <f t="shared" si="18"/>
        <v>-3.4764826175869068E-2</v>
      </c>
    </row>
    <row r="168" spans="1:14">
      <c r="A168" s="7">
        <v>45460</v>
      </c>
      <c r="B168" s="6">
        <v>97.39</v>
      </c>
      <c r="C168" s="6">
        <v>32.72</v>
      </c>
      <c r="D168" s="6">
        <v>40.65</v>
      </c>
      <c r="E168" s="6">
        <v>55.86</v>
      </c>
      <c r="F168" s="6">
        <v>38.299999999999997</v>
      </c>
      <c r="G168" s="6">
        <v>45.82</v>
      </c>
      <c r="I168" s="5">
        <f t="shared" si="13"/>
        <v>-1.5765538150581127E-2</v>
      </c>
      <c r="J168" s="5">
        <f t="shared" si="14"/>
        <v>-4.2154566744730615E-2</v>
      </c>
      <c r="K168" s="5">
        <f t="shared" si="15"/>
        <v>-3.9461247637051056E-2</v>
      </c>
      <c r="L168" s="5">
        <f t="shared" si="16"/>
        <v>-2.1544929059379991E-2</v>
      </c>
      <c r="M168" s="5">
        <f t="shared" si="17"/>
        <v>-1.6688061617458394E-2</v>
      </c>
      <c r="N168" s="5">
        <f t="shared" si="18"/>
        <v>-2.9237288135593231E-2</v>
      </c>
    </row>
    <row r="169" spans="1:14">
      <c r="A169" s="7">
        <v>45461</v>
      </c>
      <c r="B169" s="6">
        <v>95.73</v>
      </c>
      <c r="C169" s="6">
        <v>32.99</v>
      </c>
      <c r="D169" s="6">
        <v>41.29</v>
      </c>
      <c r="E169" s="6">
        <v>56.17</v>
      </c>
      <c r="F169" s="6">
        <v>38.72</v>
      </c>
      <c r="G169" s="6">
        <v>46.27</v>
      </c>
      <c r="I169" s="5">
        <f t="shared" si="13"/>
        <v>-1.7044871136666973E-2</v>
      </c>
      <c r="J169" s="5">
        <f t="shared" si="14"/>
        <v>8.2518337408314935E-3</v>
      </c>
      <c r="K169" s="5">
        <f t="shared" si="15"/>
        <v>1.5744157441574425E-2</v>
      </c>
      <c r="L169" s="5">
        <f t="shared" si="16"/>
        <v>5.549588256355209E-3</v>
      </c>
      <c r="M169" s="5">
        <f t="shared" si="17"/>
        <v>1.0966057441253341E-2</v>
      </c>
      <c r="N169" s="5">
        <f t="shared" si="18"/>
        <v>9.8210388476649424E-3</v>
      </c>
    </row>
    <row r="170" spans="1:14">
      <c r="A170" s="7">
        <v>45462</v>
      </c>
      <c r="B170" s="6">
        <v>95.73</v>
      </c>
      <c r="C170" s="6">
        <v>32.99</v>
      </c>
      <c r="D170" s="6">
        <v>41.29</v>
      </c>
      <c r="E170" s="6">
        <v>56.17</v>
      </c>
      <c r="F170" s="6">
        <v>38.72</v>
      </c>
      <c r="G170" s="6">
        <v>46.27</v>
      </c>
      <c r="I170" s="5">
        <f t="shared" si="13"/>
        <v>0</v>
      </c>
      <c r="J170" s="5">
        <f t="shared" si="14"/>
        <v>0</v>
      </c>
      <c r="K170" s="5">
        <f t="shared" si="15"/>
        <v>0</v>
      </c>
      <c r="L170" s="5">
        <f t="shared" si="16"/>
        <v>0</v>
      </c>
      <c r="M170" s="5">
        <f t="shared" si="17"/>
        <v>0</v>
      </c>
      <c r="N170" s="5">
        <f t="shared" si="18"/>
        <v>0</v>
      </c>
    </row>
    <row r="171" spans="1:14">
      <c r="A171" s="7">
        <v>45463</v>
      </c>
      <c r="B171" s="6">
        <v>97.18</v>
      </c>
      <c r="C171" s="6">
        <v>33.35</v>
      </c>
      <c r="D171" s="6">
        <v>42.98</v>
      </c>
      <c r="E171" s="6">
        <v>57.06</v>
      </c>
      <c r="F171" s="6">
        <v>38.85</v>
      </c>
      <c r="G171" s="6">
        <v>47.52</v>
      </c>
      <c r="I171" s="5">
        <f t="shared" si="13"/>
        <v>1.5146766948709978E-2</v>
      </c>
      <c r="J171" s="5">
        <f t="shared" si="14"/>
        <v>1.0912397696271503E-2</v>
      </c>
      <c r="K171" s="5">
        <f t="shared" si="15"/>
        <v>4.0930007265681745E-2</v>
      </c>
      <c r="L171" s="5">
        <f t="shared" si="16"/>
        <v>1.5844756987715813E-2</v>
      </c>
      <c r="M171" s="5">
        <f t="shared" si="17"/>
        <v>3.3574380165291018E-3</v>
      </c>
      <c r="N171" s="5">
        <f t="shared" si="18"/>
        <v>2.7015344715798584E-2</v>
      </c>
    </row>
    <row r="172" spans="1:14">
      <c r="A172" s="7">
        <v>45464</v>
      </c>
      <c r="B172" s="6">
        <v>97.94</v>
      </c>
      <c r="C172" s="6">
        <v>33.840000000000003</v>
      </c>
      <c r="D172" s="6">
        <v>42.65</v>
      </c>
      <c r="E172" s="6">
        <v>57.64</v>
      </c>
      <c r="F172" s="6">
        <v>39.71</v>
      </c>
      <c r="G172" s="6">
        <v>48.25</v>
      </c>
      <c r="I172" s="5">
        <f t="shared" si="13"/>
        <v>7.8205392055976652E-3</v>
      </c>
      <c r="J172" s="5">
        <f t="shared" si="14"/>
        <v>1.4692653673163525E-2</v>
      </c>
      <c r="K172" s="5">
        <f t="shared" si="15"/>
        <v>-7.677989762680304E-3</v>
      </c>
      <c r="L172" s="5">
        <f t="shared" si="16"/>
        <v>1.0164738871363488E-2</v>
      </c>
      <c r="M172" s="5">
        <f t="shared" si="17"/>
        <v>2.2136422136422196E-2</v>
      </c>
      <c r="N172" s="5">
        <f t="shared" si="18"/>
        <v>1.5361952861952854E-2</v>
      </c>
    </row>
    <row r="173" spans="1:14">
      <c r="A173" s="7">
        <v>45467</v>
      </c>
      <c r="B173" s="6">
        <v>96.88</v>
      </c>
      <c r="C173" s="6">
        <v>33.979999999999997</v>
      </c>
      <c r="D173" s="6">
        <v>42.67</v>
      </c>
      <c r="E173" s="6">
        <v>57.1</v>
      </c>
      <c r="F173" s="6">
        <v>39.51</v>
      </c>
      <c r="G173" s="6">
        <v>48.13</v>
      </c>
      <c r="I173" s="5">
        <f t="shared" si="13"/>
        <v>-1.0822952828262178E-2</v>
      </c>
      <c r="J173" s="5">
        <f t="shared" si="14"/>
        <v>4.137115839243366E-3</v>
      </c>
      <c r="K173" s="5">
        <f t="shared" si="15"/>
        <v>4.6893317702245696E-4</v>
      </c>
      <c r="L173" s="5">
        <f t="shared" si="16"/>
        <v>-9.3684941013184586E-3</v>
      </c>
      <c r="M173" s="5">
        <f t="shared" si="17"/>
        <v>-5.0365147318056636E-3</v>
      </c>
      <c r="N173" s="5">
        <f t="shared" si="18"/>
        <v>-2.4870466321242901E-3</v>
      </c>
    </row>
    <row r="174" spans="1:14">
      <c r="A174" s="7">
        <v>45468</v>
      </c>
      <c r="B174" s="6">
        <v>99.91</v>
      </c>
      <c r="C174" s="6">
        <v>34.74</v>
      </c>
      <c r="D174" s="6">
        <v>42.09</v>
      </c>
      <c r="E174" s="6">
        <v>59.28</v>
      </c>
      <c r="F174" s="6">
        <v>41.09</v>
      </c>
      <c r="G174" s="6">
        <v>49.85</v>
      </c>
      <c r="I174" s="5">
        <f t="shared" si="13"/>
        <v>3.1275805119735711E-2</v>
      </c>
      <c r="J174" s="5">
        <f t="shared" si="14"/>
        <v>2.2366097704532129E-2</v>
      </c>
      <c r="K174" s="5">
        <f t="shared" si="15"/>
        <v>-1.3592688071244363E-2</v>
      </c>
      <c r="L174" s="5">
        <f t="shared" si="16"/>
        <v>3.8178633975481713E-2</v>
      </c>
      <c r="M174" s="5">
        <f t="shared" si="17"/>
        <v>3.9989875980764422E-2</v>
      </c>
      <c r="N174" s="5">
        <f t="shared" si="18"/>
        <v>3.5736546852275008E-2</v>
      </c>
    </row>
    <row r="175" spans="1:14">
      <c r="A175" s="7">
        <v>45469</v>
      </c>
      <c r="B175" s="6">
        <v>99.41</v>
      </c>
      <c r="C175" s="6">
        <v>35.090000000000003</v>
      </c>
      <c r="D175" s="6">
        <v>42.55</v>
      </c>
      <c r="E175" s="6">
        <v>59.34</v>
      </c>
      <c r="F175" s="6">
        <v>40.97</v>
      </c>
      <c r="G175" s="6">
        <v>49.39</v>
      </c>
      <c r="I175" s="5">
        <f t="shared" si="13"/>
        <v>-5.0045040536482732E-3</v>
      </c>
      <c r="J175" s="5">
        <f t="shared" si="14"/>
        <v>1.0074841681059432E-2</v>
      </c>
      <c r="K175" s="5">
        <f t="shared" si="15"/>
        <v>1.092896174863367E-2</v>
      </c>
      <c r="L175" s="5">
        <f t="shared" si="16"/>
        <v>1.0121457489880026E-3</v>
      </c>
      <c r="M175" s="5">
        <f t="shared" si="17"/>
        <v>-2.9204185933318083E-3</v>
      </c>
      <c r="N175" s="5">
        <f t="shared" si="18"/>
        <v>-9.2276830491474504E-3</v>
      </c>
    </row>
    <row r="176" spans="1:14">
      <c r="A176" s="7">
        <v>45470</v>
      </c>
      <c r="B176" s="6">
        <v>100.88</v>
      </c>
      <c r="C176" s="6">
        <v>35.200000000000003</v>
      </c>
      <c r="D176" s="6">
        <v>42.47</v>
      </c>
      <c r="E176" s="6">
        <v>58.68</v>
      </c>
      <c r="F176" s="6">
        <v>40.96</v>
      </c>
      <c r="G176" s="6">
        <v>48.42</v>
      </c>
      <c r="I176" s="5">
        <f t="shared" si="13"/>
        <v>1.4787244743989625E-2</v>
      </c>
      <c r="J176" s="5">
        <f t="shared" si="14"/>
        <v>3.1347962382444194E-3</v>
      </c>
      <c r="K176" s="5">
        <f t="shared" si="15"/>
        <v>-1.8801410105757643E-3</v>
      </c>
      <c r="L176" s="5">
        <f t="shared" si="16"/>
        <v>-1.1122345803842304E-2</v>
      </c>
      <c r="M176" s="5">
        <f t="shared" si="17"/>
        <v>-2.4408103490358712E-4</v>
      </c>
      <c r="N176" s="5">
        <f t="shared" si="18"/>
        <v>-1.963960315853408E-2</v>
      </c>
    </row>
    <row r="177" spans="1:14">
      <c r="A177" s="7">
        <v>45471</v>
      </c>
      <c r="B177" s="6">
        <v>96.37</v>
      </c>
      <c r="C177" s="6">
        <v>35.590000000000003</v>
      </c>
      <c r="D177" s="6">
        <v>41.8</v>
      </c>
      <c r="E177" s="6">
        <v>59.63</v>
      </c>
      <c r="F177" s="6">
        <v>41.18</v>
      </c>
      <c r="G177" s="6">
        <v>43.35</v>
      </c>
      <c r="I177" s="5">
        <f t="shared" si="13"/>
        <v>-4.4706582077716051E-2</v>
      </c>
      <c r="J177" s="5">
        <f t="shared" si="14"/>
        <v>1.107954545454537E-2</v>
      </c>
      <c r="K177" s="5">
        <f t="shared" si="15"/>
        <v>-1.5775841770661714E-2</v>
      </c>
      <c r="L177" s="5">
        <f t="shared" si="16"/>
        <v>1.6189502385821397E-2</v>
      </c>
      <c r="M177" s="5">
        <f t="shared" si="17"/>
        <v>5.37109375E-3</v>
      </c>
      <c r="N177" s="5">
        <f t="shared" si="18"/>
        <v>-0.10470879801734823</v>
      </c>
    </row>
    <row r="178" spans="1:14">
      <c r="A178" s="7">
        <v>45474</v>
      </c>
      <c r="B178" s="6">
        <v>102.03</v>
      </c>
      <c r="C178" s="6">
        <v>36.14</v>
      </c>
      <c r="D178" s="6">
        <v>41.96</v>
      </c>
      <c r="E178" s="6">
        <v>59.6</v>
      </c>
      <c r="F178" s="6">
        <v>41.24</v>
      </c>
      <c r="G178" s="6">
        <v>43.23</v>
      </c>
      <c r="I178" s="5">
        <f t="shared" si="13"/>
        <v>5.8731970530248034E-2</v>
      </c>
      <c r="J178" s="5">
        <f t="shared" si="14"/>
        <v>1.5453779151446856E-2</v>
      </c>
      <c r="K178" s="5">
        <f t="shared" si="15"/>
        <v>3.827751196172402E-3</v>
      </c>
      <c r="L178" s="5">
        <f t="shared" si="16"/>
        <v>-5.0310246520213209E-4</v>
      </c>
      <c r="M178" s="5">
        <f t="shared" si="17"/>
        <v>1.4570179698882857E-3</v>
      </c>
      <c r="N178" s="5">
        <f t="shared" si="18"/>
        <v>-2.7681660899655514E-3</v>
      </c>
    </row>
    <row r="179" spans="1:14">
      <c r="A179" s="7">
        <v>45475</v>
      </c>
      <c r="B179" s="6">
        <v>107.31</v>
      </c>
      <c r="C179" s="6">
        <v>35.74</v>
      </c>
      <c r="D179" s="6">
        <v>41.67</v>
      </c>
      <c r="E179" s="6">
        <v>59.68</v>
      </c>
      <c r="F179" s="6">
        <v>41.07</v>
      </c>
      <c r="G179" s="6">
        <v>43.66</v>
      </c>
      <c r="I179" s="5">
        <f t="shared" si="13"/>
        <v>5.1749485445457211E-2</v>
      </c>
      <c r="J179" s="5">
        <f t="shared" si="14"/>
        <v>-1.1068068622025362E-2</v>
      </c>
      <c r="K179" s="5">
        <f t="shared" si="15"/>
        <v>-6.9113441372735673E-3</v>
      </c>
      <c r="L179" s="5">
        <f t="shared" si="16"/>
        <v>1.3422818791946067E-3</v>
      </c>
      <c r="M179" s="5">
        <f t="shared" si="17"/>
        <v>-4.1222114451988645E-3</v>
      </c>
      <c r="N179" s="5">
        <f t="shared" si="18"/>
        <v>9.9467962063382043E-3</v>
      </c>
    </row>
    <row r="180" spans="1:14">
      <c r="A180" s="7">
        <v>45476</v>
      </c>
      <c r="B180" s="6">
        <v>103.22</v>
      </c>
      <c r="C180" s="6">
        <v>35.69</v>
      </c>
      <c r="D180" s="6">
        <v>42.08</v>
      </c>
      <c r="E180" s="6">
        <v>59.93</v>
      </c>
      <c r="F180" s="6">
        <v>41.05</v>
      </c>
      <c r="G180" s="6">
        <v>44.35</v>
      </c>
      <c r="I180" s="5">
        <f t="shared" si="13"/>
        <v>-3.8113875687261212E-2</v>
      </c>
      <c r="J180" s="5">
        <f t="shared" si="14"/>
        <v>-1.3989927252379131E-3</v>
      </c>
      <c r="K180" s="5">
        <f t="shared" si="15"/>
        <v>9.8392128629709585E-3</v>
      </c>
      <c r="L180" s="5">
        <f t="shared" si="16"/>
        <v>4.189008042895459E-3</v>
      </c>
      <c r="M180" s="5">
        <f t="shared" si="17"/>
        <v>-4.8697345994652697E-4</v>
      </c>
      <c r="N180" s="5">
        <f t="shared" si="18"/>
        <v>1.5803939532753164E-2</v>
      </c>
    </row>
    <row r="181" spans="1:14">
      <c r="A181" s="7">
        <v>45477</v>
      </c>
      <c r="B181" s="6">
        <v>103.22</v>
      </c>
      <c r="C181" s="6">
        <v>35.69</v>
      </c>
      <c r="D181" s="6">
        <v>42.08</v>
      </c>
      <c r="E181" s="6">
        <v>59.93</v>
      </c>
      <c r="F181" s="6">
        <v>41.05</v>
      </c>
      <c r="G181" s="6">
        <v>44.35</v>
      </c>
      <c r="I181" s="5">
        <f t="shared" si="13"/>
        <v>0</v>
      </c>
      <c r="J181" s="5">
        <f t="shared" si="14"/>
        <v>0</v>
      </c>
      <c r="K181" s="5">
        <f t="shared" si="15"/>
        <v>0</v>
      </c>
      <c r="L181" s="5">
        <f t="shared" si="16"/>
        <v>0</v>
      </c>
      <c r="M181" s="5">
        <f t="shared" si="17"/>
        <v>0</v>
      </c>
      <c r="N181" s="5">
        <f t="shared" si="18"/>
        <v>0</v>
      </c>
    </row>
    <row r="182" spans="1:14">
      <c r="A182" s="7">
        <v>45478</v>
      </c>
      <c r="B182" s="6">
        <v>102.83</v>
      </c>
      <c r="C182" s="6">
        <v>36.04</v>
      </c>
      <c r="D182" s="6">
        <v>43.55</v>
      </c>
      <c r="E182" s="6">
        <v>60.51</v>
      </c>
      <c r="F182" s="6">
        <v>41.24</v>
      </c>
      <c r="G182" s="6">
        <v>45.32</v>
      </c>
      <c r="I182" s="5">
        <f t="shared" si="13"/>
        <v>-3.7783375314861534E-3</v>
      </c>
      <c r="J182" s="5">
        <f t="shared" si="14"/>
        <v>9.8066685346036575E-3</v>
      </c>
      <c r="K182" s="5">
        <f t="shared" si="15"/>
        <v>3.4933460076045586E-2</v>
      </c>
      <c r="L182" s="5">
        <f t="shared" si="16"/>
        <v>9.6779576172201232E-3</v>
      </c>
      <c r="M182" s="5">
        <f t="shared" si="17"/>
        <v>4.6285018270402212E-3</v>
      </c>
      <c r="N182" s="5">
        <f t="shared" si="18"/>
        <v>2.1871476888387864E-2</v>
      </c>
    </row>
    <row r="183" spans="1:14">
      <c r="A183" s="7">
        <v>45481</v>
      </c>
      <c r="B183" s="6">
        <v>101.23</v>
      </c>
      <c r="C183" s="6">
        <v>35.35</v>
      </c>
      <c r="D183" s="6">
        <v>43.68</v>
      </c>
      <c r="E183" s="6">
        <v>58.2</v>
      </c>
      <c r="F183" s="6">
        <v>40.130000000000003</v>
      </c>
      <c r="G183" s="6">
        <v>43.63</v>
      </c>
      <c r="I183" s="5">
        <f t="shared" si="13"/>
        <v>-1.5559661577360662E-2</v>
      </c>
      <c r="J183" s="5">
        <f t="shared" si="14"/>
        <v>-1.9145394006659155E-2</v>
      </c>
      <c r="K183" s="5">
        <f t="shared" si="15"/>
        <v>2.9850746268658135E-3</v>
      </c>
      <c r="L183" s="5">
        <f t="shared" si="16"/>
        <v>-3.8175508180466E-2</v>
      </c>
      <c r="M183" s="5">
        <f t="shared" si="17"/>
        <v>-2.6915615906886514E-2</v>
      </c>
      <c r="N183" s="5">
        <f t="shared" si="18"/>
        <v>-3.7290379523389205E-2</v>
      </c>
    </row>
    <row r="184" spans="1:14">
      <c r="A184" s="7">
        <v>45482</v>
      </c>
      <c r="B184" s="6">
        <v>101.15</v>
      </c>
      <c r="C184" s="6">
        <v>35.590000000000003</v>
      </c>
      <c r="D184" s="6">
        <v>41.67</v>
      </c>
      <c r="E184" s="6">
        <v>59.04</v>
      </c>
      <c r="F184" s="6">
        <v>40.229999999999997</v>
      </c>
      <c r="G184" s="6">
        <v>44.25</v>
      </c>
      <c r="I184" s="5">
        <f t="shared" si="13"/>
        <v>-7.9027956139487987E-4</v>
      </c>
      <c r="J184" s="5">
        <f t="shared" si="14"/>
        <v>6.7892503536068904E-3</v>
      </c>
      <c r="K184" s="5">
        <f t="shared" si="15"/>
        <v>-4.6016483516483464E-2</v>
      </c>
      <c r="L184" s="5">
        <f t="shared" si="16"/>
        <v>1.4432989690721598E-2</v>
      </c>
      <c r="M184" s="5">
        <f t="shared" si="17"/>
        <v>2.4919013207076457E-3</v>
      </c>
      <c r="N184" s="5">
        <f t="shared" si="18"/>
        <v>1.4210405684162319E-2</v>
      </c>
    </row>
    <row r="185" spans="1:14">
      <c r="A185" s="7">
        <v>45483</v>
      </c>
      <c r="B185" s="6">
        <v>99.96</v>
      </c>
      <c r="C185" s="6">
        <v>35.68</v>
      </c>
      <c r="D185" s="6">
        <v>41.5</v>
      </c>
      <c r="E185" s="6">
        <v>58.54</v>
      </c>
      <c r="F185" s="6">
        <v>39.79</v>
      </c>
      <c r="G185" s="6">
        <v>43.44</v>
      </c>
      <c r="I185" s="5">
        <f t="shared" si="13"/>
        <v>-1.176470588235301E-2</v>
      </c>
      <c r="J185" s="5">
        <f t="shared" si="14"/>
        <v>2.5288002247820796E-3</v>
      </c>
      <c r="K185" s="5">
        <f t="shared" si="15"/>
        <v>-4.0796736261099475E-3</v>
      </c>
      <c r="L185" s="5">
        <f t="shared" si="16"/>
        <v>-8.4688346883469157E-3</v>
      </c>
      <c r="M185" s="5">
        <f t="shared" si="17"/>
        <v>-1.0937111608252503E-2</v>
      </c>
      <c r="N185" s="5">
        <f t="shared" si="18"/>
        <v>-1.8305084745762756E-2</v>
      </c>
    </row>
    <row r="186" spans="1:14">
      <c r="A186" s="7">
        <v>45484</v>
      </c>
      <c r="B186" s="6">
        <v>98.68</v>
      </c>
      <c r="C186" s="6">
        <v>36.32</v>
      </c>
      <c r="D186" s="6">
        <v>41.62</v>
      </c>
      <c r="E186" s="6">
        <v>60.08</v>
      </c>
      <c r="F186" s="6">
        <v>40.29</v>
      </c>
      <c r="G186" s="6">
        <v>43.9</v>
      </c>
      <c r="I186" s="5">
        <f t="shared" si="13"/>
        <v>-1.2805122048819451E-2</v>
      </c>
      <c r="J186" s="5">
        <f t="shared" si="14"/>
        <v>1.7937219730941756E-2</v>
      </c>
      <c r="K186" s="5">
        <f t="shared" si="15"/>
        <v>2.8915662650601526E-3</v>
      </c>
      <c r="L186" s="5">
        <f t="shared" si="16"/>
        <v>2.6306798770071804E-2</v>
      </c>
      <c r="M186" s="5">
        <f t="shared" si="17"/>
        <v>1.256597134958537E-2</v>
      </c>
      <c r="N186" s="5">
        <f t="shared" si="18"/>
        <v>1.0589318600368269E-2</v>
      </c>
    </row>
    <row r="187" spans="1:14">
      <c r="A187" s="7">
        <v>45485</v>
      </c>
      <c r="B187" s="6">
        <v>100.7</v>
      </c>
      <c r="C187" s="6">
        <v>37.19</v>
      </c>
      <c r="D187" s="6">
        <v>41.12</v>
      </c>
      <c r="E187" s="6">
        <v>61.65</v>
      </c>
      <c r="F187" s="6">
        <v>41.27</v>
      </c>
      <c r="G187" s="6">
        <v>45.14</v>
      </c>
      <c r="I187" s="5">
        <f t="shared" si="13"/>
        <v>2.0470206728820495E-2</v>
      </c>
      <c r="J187" s="5">
        <f t="shared" si="14"/>
        <v>2.3953744493391937E-2</v>
      </c>
      <c r="K187" s="5">
        <f t="shared" si="15"/>
        <v>-1.2013455069677992E-2</v>
      </c>
      <c r="L187" s="5">
        <f t="shared" si="16"/>
        <v>2.6131824234354228E-2</v>
      </c>
      <c r="M187" s="5">
        <f t="shared" si="17"/>
        <v>2.4323653512037913E-2</v>
      </c>
      <c r="N187" s="5">
        <f t="shared" si="18"/>
        <v>2.8246013667426073E-2</v>
      </c>
    </row>
    <row r="188" spans="1:14">
      <c r="A188" s="7">
        <v>45488</v>
      </c>
      <c r="B188" s="6">
        <v>101.3</v>
      </c>
      <c r="C188" s="6">
        <v>37.6</v>
      </c>
      <c r="D188" s="6">
        <v>39.85</v>
      </c>
      <c r="E188" s="6">
        <v>61.97</v>
      </c>
      <c r="F188" s="6">
        <v>41.38</v>
      </c>
      <c r="G188" s="6">
        <v>44.94</v>
      </c>
      <c r="I188" s="5">
        <f t="shared" si="13"/>
        <v>5.9582919563057057E-3</v>
      </c>
      <c r="J188" s="5">
        <f t="shared" si="14"/>
        <v>1.1024468943264365E-2</v>
      </c>
      <c r="K188" s="5">
        <f t="shared" si="15"/>
        <v>-3.0885214007781991E-2</v>
      </c>
      <c r="L188" s="5">
        <f t="shared" si="16"/>
        <v>5.1905920519059734E-3</v>
      </c>
      <c r="M188" s="5">
        <f t="shared" si="17"/>
        <v>2.6653743639446503E-3</v>
      </c>
      <c r="N188" s="5">
        <f t="shared" si="18"/>
        <v>-4.4306601683651303E-3</v>
      </c>
    </row>
    <row r="189" spans="1:14">
      <c r="A189" s="7">
        <v>45489</v>
      </c>
      <c r="B189" s="6">
        <v>105.39</v>
      </c>
      <c r="C189" s="6">
        <v>39.67</v>
      </c>
      <c r="D189" s="6">
        <v>40.08</v>
      </c>
      <c r="E189" s="6">
        <v>64.459999999999994</v>
      </c>
      <c r="F189" s="6">
        <v>42.32</v>
      </c>
      <c r="G189" s="6">
        <v>46.15</v>
      </c>
      <c r="I189" s="5">
        <f t="shared" si="13"/>
        <v>4.0375123395854029E-2</v>
      </c>
      <c r="J189" s="5">
        <f t="shared" si="14"/>
        <v>5.5053191489361719E-2</v>
      </c>
      <c r="K189" s="5">
        <f t="shared" si="15"/>
        <v>5.7716436637389457E-3</v>
      </c>
      <c r="L189" s="5">
        <f t="shared" si="16"/>
        <v>4.0180732612554282E-2</v>
      </c>
      <c r="M189" s="5">
        <f t="shared" si="17"/>
        <v>2.2716288061865653E-2</v>
      </c>
      <c r="N189" s="5">
        <f t="shared" si="18"/>
        <v>2.6924788607031624E-2</v>
      </c>
    </row>
    <row r="190" spans="1:14">
      <c r="A190" s="7">
        <v>45490</v>
      </c>
      <c r="B190" s="6">
        <v>106.64</v>
      </c>
      <c r="C190" s="6">
        <v>40.9</v>
      </c>
      <c r="D190" s="6">
        <v>40.54</v>
      </c>
      <c r="E190" s="6">
        <v>64.849999999999994</v>
      </c>
      <c r="F190" s="6">
        <v>41.88</v>
      </c>
      <c r="G190" s="6">
        <v>46.78</v>
      </c>
      <c r="I190" s="5">
        <f t="shared" si="13"/>
        <v>1.1860707847044294E-2</v>
      </c>
      <c r="J190" s="5">
        <f t="shared" si="14"/>
        <v>3.1005797832114768E-2</v>
      </c>
      <c r="K190" s="5">
        <f t="shared" si="15"/>
        <v>1.1477045908183658E-2</v>
      </c>
      <c r="L190" s="5">
        <f t="shared" si="16"/>
        <v>6.050263729444616E-3</v>
      </c>
      <c r="M190" s="5">
        <f t="shared" si="17"/>
        <v>-1.0396975425330801E-2</v>
      </c>
      <c r="N190" s="5">
        <f t="shared" si="18"/>
        <v>1.3651137594799634E-2</v>
      </c>
    </row>
    <row r="191" spans="1:14">
      <c r="A191" s="7">
        <v>45491</v>
      </c>
      <c r="B191" s="6">
        <v>102.15</v>
      </c>
      <c r="C191" s="6">
        <v>41.17</v>
      </c>
      <c r="D191" s="6">
        <v>39.71</v>
      </c>
      <c r="E191" s="6">
        <v>65.22</v>
      </c>
      <c r="F191" s="6">
        <v>42.07</v>
      </c>
      <c r="G191" s="6">
        <v>46.82</v>
      </c>
      <c r="I191" s="5">
        <f t="shared" si="13"/>
        <v>-4.2104276069017232E-2</v>
      </c>
      <c r="J191" s="5">
        <f t="shared" si="14"/>
        <v>6.6014669926650615E-3</v>
      </c>
      <c r="K191" s="5">
        <f t="shared" si="15"/>
        <v>-2.0473606314750814E-2</v>
      </c>
      <c r="L191" s="5">
        <f t="shared" si="16"/>
        <v>5.7054741711644041E-3</v>
      </c>
      <c r="M191" s="5">
        <f t="shared" si="17"/>
        <v>4.5367717287487785E-3</v>
      </c>
      <c r="N191" s="5">
        <f t="shared" si="18"/>
        <v>8.550662676356513E-4</v>
      </c>
    </row>
    <row r="192" spans="1:14">
      <c r="A192" s="7">
        <v>45492</v>
      </c>
      <c r="B192" s="6">
        <v>99.98</v>
      </c>
      <c r="C192" s="6">
        <v>39.229999999999997</v>
      </c>
      <c r="D192" s="6">
        <v>39.33</v>
      </c>
      <c r="E192" s="6">
        <v>65.03</v>
      </c>
      <c r="F192" s="6">
        <v>41.98</v>
      </c>
      <c r="G192" s="6">
        <v>47.26</v>
      </c>
      <c r="I192" s="5">
        <f t="shared" si="13"/>
        <v>-2.1243269701419543E-2</v>
      </c>
      <c r="J192" s="5">
        <f t="shared" si="14"/>
        <v>-4.7121690551372497E-2</v>
      </c>
      <c r="K192" s="5">
        <f t="shared" si="15"/>
        <v>-9.5693779904306719E-3</v>
      </c>
      <c r="L192" s="5">
        <f t="shared" si="16"/>
        <v>-2.9132168046611673E-3</v>
      </c>
      <c r="M192" s="5">
        <f t="shared" si="17"/>
        <v>-2.1392916567626319E-3</v>
      </c>
      <c r="N192" s="5">
        <f t="shared" si="18"/>
        <v>9.3976932934642932E-3</v>
      </c>
    </row>
    <row r="193" spans="1:14">
      <c r="A193" s="7">
        <v>45495</v>
      </c>
      <c r="B193" s="6">
        <v>100.14</v>
      </c>
      <c r="C193" s="6">
        <v>38.21</v>
      </c>
      <c r="D193" s="6">
        <v>39.28</v>
      </c>
      <c r="E193" s="6">
        <v>64.06</v>
      </c>
      <c r="F193" s="6">
        <v>41.66</v>
      </c>
      <c r="G193" s="6">
        <v>46.65</v>
      </c>
      <c r="I193" s="5">
        <f t="shared" si="13"/>
        <v>1.6003200640126725E-3</v>
      </c>
      <c r="J193" s="5">
        <f t="shared" si="14"/>
        <v>-2.6000509813917771E-2</v>
      </c>
      <c r="K193" s="5">
        <f t="shared" si="15"/>
        <v>-1.2712941774726261E-3</v>
      </c>
      <c r="L193" s="5">
        <f t="shared" si="16"/>
        <v>-1.4916192526526206E-2</v>
      </c>
      <c r="M193" s="5">
        <f t="shared" si="17"/>
        <v>-7.6226774654597484E-3</v>
      </c>
      <c r="N193" s="5">
        <f t="shared" si="18"/>
        <v>-1.2907321201861999E-2</v>
      </c>
    </row>
    <row r="194" spans="1:14">
      <c r="A194" s="7">
        <v>45496</v>
      </c>
      <c r="B194" s="6">
        <v>99.16</v>
      </c>
      <c r="C194" s="6">
        <v>37.78</v>
      </c>
      <c r="D194" s="6">
        <v>40</v>
      </c>
      <c r="E194" s="6">
        <v>62.69</v>
      </c>
      <c r="F194" s="6">
        <v>40.83</v>
      </c>
      <c r="G194" s="6">
        <v>46.4</v>
      </c>
      <c r="I194" s="5">
        <f t="shared" si="13"/>
        <v>-9.786299181146485E-3</v>
      </c>
      <c r="J194" s="5">
        <f t="shared" si="14"/>
        <v>-1.1253598534415099E-2</v>
      </c>
      <c r="K194" s="5">
        <f t="shared" si="15"/>
        <v>1.8329938900203624E-2</v>
      </c>
      <c r="L194" s="5">
        <f t="shared" si="16"/>
        <v>-2.1386200437090275E-2</v>
      </c>
      <c r="M194" s="5">
        <f t="shared" si="17"/>
        <v>-1.9923187710033541E-2</v>
      </c>
      <c r="N194" s="5">
        <f t="shared" si="18"/>
        <v>-5.3590568060021271E-3</v>
      </c>
    </row>
    <row r="195" spans="1:14">
      <c r="A195" s="7">
        <v>45497</v>
      </c>
      <c r="B195" s="6">
        <v>99.58</v>
      </c>
      <c r="C195" s="6">
        <v>37.74</v>
      </c>
      <c r="D195" s="6">
        <v>40.17</v>
      </c>
      <c r="E195" s="6">
        <v>60.92</v>
      </c>
      <c r="F195" s="6">
        <v>40.36</v>
      </c>
      <c r="G195" s="6">
        <v>44.98</v>
      </c>
      <c r="I195" s="5">
        <f t="shared" si="13"/>
        <v>4.2355788624446333E-3</v>
      </c>
      <c r="J195" s="5">
        <f t="shared" si="14"/>
        <v>-1.0587612493382359E-3</v>
      </c>
      <c r="K195" s="5">
        <f t="shared" si="15"/>
        <v>4.250000000000087E-3</v>
      </c>
      <c r="L195" s="5">
        <f t="shared" si="16"/>
        <v>-2.8234168128888126E-2</v>
      </c>
      <c r="M195" s="5">
        <f t="shared" si="17"/>
        <v>-1.1511143766838039E-2</v>
      </c>
      <c r="N195" s="5">
        <f t="shared" si="18"/>
        <v>-3.0603448275862144E-2</v>
      </c>
    </row>
    <row r="196" spans="1:14">
      <c r="A196" s="7">
        <v>45498</v>
      </c>
      <c r="B196" s="6">
        <v>97.15</v>
      </c>
      <c r="C196" s="6">
        <v>37.75</v>
      </c>
      <c r="D196" s="6">
        <v>40.5</v>
      </c>
      <c r="E196" s="6">
        <v>61.68</v>
      </c>
      <c r="F196" s="6">
        <v>39.79</v>
      </c>
      <c r="G196" s="6">
        <v>44.5</v>
      </c>
      <c r="I196" s="5">
        <f t="shared" si="13"/>
        <v>-2.4402490459931592E-2</v>
      </c>
      <c r="J196" s="5">
        <f t="shared" si="14"/>
        <v>2.6497085320609237E-4</v>
      </c>
      <c r="K196" s="5">
        <f t="shared" si="15"/>
        <v>8.2150858849887598E-3</v>
      </c>
      <c r="L196" s="5">
        <f t="shared" si="16"/>
        <v>1.2475377544320487E-2</v>
      </c>
      <c r="M196" s="5">
        <f t="shared" si="17"/>
        <v>-1.4122893954410354E-2</v>
      </c>
      <c r="N196" s="5">
        <f t="shared" si="18"/>
        <v>-1.0671409515340069E-2</v>
      </c>
    </row>
    <row r="197" spans="1:14">
      <c r="A197" s="7">
        <v>45499</v>
      </c>
      <c r="B197" s="6">
        <v>96.1</v>
      </c>
      <c r="C197" s="6">
        <v>41.06</v>
      </c>
      <c r="D197" s="6">
        <v>39.51</v>
      </c>
      <c r="E197" s="6">
        <v>61.69</v>
      </c>
      <c r="F197" s="6">
        <v>40.19</v>
      </c>
      <c r="G197" s="6">
        <v>45.6</v>
      </c>
      <c r="I197" s="5">
        <f t="shared" si="13"/>
        <v>-1.0808028821410298E-2</v>
      </c>
      <c r="J197" s="5">
        <f t="shared" si="14"/>
        <v>8.7682119205298115E-2</v>
      </c>
      <c r="K197" s="5">
        <f t="shared" si="15"/>
        <v>-2.4444444444444491E-2</v>
      </c>
      <c r="L197" s="5">
        <f t="shared" si="16"/>
        <v>1.6212710765239891E-4</v>
      </c>
      <c r="M197" s="5">
        <f t="shared" si="17"/>
        <v>1.0052777079668118E-2</v>
      </c>
      <c r="N197" s="5">
        <f t="shared" si="18"/>
        <v>2.4719101123595433E-2</v>
      </c>
    </row>
    <row r="198" spans="1:14">
      <c r="A198" s="7">
        <v>45502</v>
      </c>
      <c r="B198" s="6">
        <v>98.69</v>
      </c>
      <c r="C198" s="6">
        <v>40.090000000000003</v>
      </c>
      <c r="D198" s="6">
        <v>41.43</v>
      </c>
      <c r="E198" s="6">
        <v>61.44</v>
      </c>
      <c r="F198" s="6">
        <v>40.26</v>
      </c>
      <c r="G198" s="6">
        <v>45.91</v>
      </c>
      <c r="I198" s="5">
        <f t="shared" ref="I198:I261" si="19">B198/B197-1</f>
        <v>2.695109261186257E-2</v>
      </c>
      <c r="J198" s="5">
        <f t="shared" ref="J198:J261" si="20">C198/C197-1</f>
        <v>-2.3623964929371577E-2</v>
      </c>
      <c r="K198" s="5">
        <f t="shared" ref="K198:K261" si="21">D198/D197-1</f>
        <v>4.8595292331055528E-2</v>
      </c>
      <c r="L198" s="5">
        <f t="shared" ref="L198:L261" si="22">E198/E197-1</f>
        <v>-4.0525206678554415E-3</v>
      </c>
      <c r="M198" s="5">
        <f t="shared" ref="M198:M261" si="23">F198/F197-1</f>
        <v>1.7417267977108963E-3</v>
      </c>
      <c r="N198" s="5">
        <f t="shared" ref="N198:N261" si="24">G198/G197-1</f>
        <v>6.7982456140349701E-3</v>
      </c>
    </row>
    <row r="199" spans="1:14">
      <c r="A199" s="7">
        <v>45503</v>
      </c>
      <c r="B199" s="6">
        <v>97.67</v>
      </c>
      <c r="C199" s="6">
        <v>39.18</v>
      </c>
      <c r="D199" s="6">
        <v>40.29</v>
      </c>
      <c r="E199" s="6">
        <v>60.14</v>
      </c>
      <c r="F199" s="6">
        <v>40.07</v>
      </c>
      <c r="G199" s="6">
        <v>45.42</v>
      </c>
      <c r="I199" s="5">
        <f t="shared" si="19"/>
        <v>-1.0335393656905389E-2</v>
      </c>
      <c r="J199" s="5">
        <f t="shared" si="20"/>
        <v>-2.2698927413320136E-2</v>
      </c>
      <c r="K199" s="5">
        <f t="shared" si="21"/>
        <v>-2.7516292541636456E-2</v>
      </c>
      <c r="L199" s="5">
        <f t="shared" si="22"/>
        <v>-2.115885416666663E-2</v>
      </c>
      <c r="M199" s="5">
        <f t="shared" si="23"/>
        <v>-4.7193243914555039E-3</v>
      </c>
      <c r="N199" s="5">
        <f t="shared" si="24"/>
        <v>-1.0673055979089408E-2</v>
      </c>
    </row>
    <row r="200" spans="1:14">
      <c r="A200" s="7">
        <v>45504</v>
      </c>
      <c r="B200" s="6">
        <v>96.9</v>
      </c>
      <c r="C200" s="6">
        <v>39.369999999999997</v>
      </c>
      <c r="D200" s="6">
        <v>39.83</v>
      </c>
      <c r="E200" s="6">
        <v>60.35</v>
      </c>
      <c r="F200" s="6">
        <v>40.51</v>
      </c>
      <c r="G200" s="6">
        <v>45.49</v>
      </c>
      <c r="I200" s="5">
        <f t="shared" si="19"/>
        <v>-7.8836899764512802E-3</v>
      </c>
      <c r="J200" s="5">
        <f t="shared" si="20"/>
        <v>4.8494129657987717E-3</v>
      </c>
      <c r="K200" s="5">
        <f t="shared" si="21"/>
        <v>-1.1417225117895335E-2</v>
      </c>
      <c r="L200" s="5">
        <f t="shared" si="22"/>
        <v>3.4918523445295335E-3</v>
      </c>
      <c r="M200" s="5">
        <f t="shared" si="23"/>
        <v>1.0980783628649737E-2</v>
      </c>
      <c r="N200" s="5">
        <f t="shared" si="24"/>
        <v>1.5411712901804986E-3</v>
      </c>
    </row>
    <row r="201" spans="1:14">
      <c r="A201" s="7">
        <v>45505</v>
      </c>
      <c r="B201" s="6">
        <v>99.81</v>
      </c>
      <c r="C201" s="6">
        <v>40.42</v>
      </c>
      <c r="D201" s="6">
        <v>40.86</v>
      </c>
      <c r="E201" s="6">
        <v>61.48</v>
      </c>
      <c r="F201" s="6">
        <v>41.38</v>
      </c>
      <c r="G201" s="6">
        <v>46.2</v>
      </c>
      <c r="I201" s="5">
        <f t="shared" si="19"/>
        <v>3.003095975232184E-2</v>
      </c>
      <c r="J201" s="5">
        <f t="shared" si="20"/>
        <v>2.6670053340106747E-2</v>
      </c>
      <c r="K201" s="5">
        <f t="shared" si="21"/>
        <v>2.5859904594526695E-2</v>
      </c>
      <c r="L201" s="5">
        <f t="shared" si="22"/>
        <v>1.8724109362054708E-2</v>
      </c>
      <c r="M201" s="5">
        <f t="shared" si="23"/>
        <v>2.1476178721303585E-2</v>
      </c>
      <c r="N201" s="5">
        <f t="shared" si="24"/>
        <v>1.5607825895801231E-2</v>
      </c>
    </row>
    <row r="202" spans="1:14">
      <c r="A202" s="7">
        <v>45506</v>
      </c>
      <c r="B202" s="6">
        <v>96.89</v>
      </c>
      <c r="C202" s="6">
        <v>38.520000000000003</v>
      </c>
      <c r="D202" s="6">
        <v>39.700000000000003</v>
      </c>
      <c r="E202" s="6">
        <v>59.14</v>
      </c>
      <c r="F202" s="6">
        <v>39.770000000000003</v>
      </c>
      <c r="G202" s="6">
        <v>44.13</v>
      </c>
      <c r="I202" s="5">
        <f t="shared" si="19"/>
        <v>-2.9255585612664059E-2</v>
      </c>
      <c r="J202" s="5">
        <f t="shared" si="20"/>
        <v>-4.7006432459178571E-2</v>
      </c>
      <c r="K202" s="5">
        <f t="shared" si="21"/>
        <v>-2.8389623103279416E-2</v>
      </c>
      <c r="L202" s="5">
        <f t="shared" si="22"/>
        <v>-3.8061158100195169E-2</v>
      </c>
      <c r="M202" s="5">
        <f t="shared" si="23"/>
        <v>-3.8907684871918757E-2</v>
      </c>
      <c r="N202" s="5">
        <f t="shared" si="24"/>
        <v>-4.4805194805194848E-2</v>
      </c>
    </row>
    <row r="203" spans="1:14">
      <c r="A203" s="7">
        <v>45509</v>
      </c>
      <c r="B203" s="6">
        <v>92.07</v>
      </c>
      <c r="C203" s="6">
        <v>36.39</v>
      </c>
      <c r="D203" s="6">
        <v>38.07</v>
      </c>
      <c r="E203" s="6">
        <v>54.58</v>
      </c>
      <c r="F203" s="6">
        <v>37.520000000000003</v>
      </c>
      <c r="G203" s="6">
        <v>40.9</v>
      </c>
      <c r="I203" s="5">
        <f t="shared" si="19"/>
        <v>-4.9747135927340369E-2</v>
      </c>
      <c r="J203" s="5">
        <f t="shared" si="20"/>
        <v>-5.5295950155763274E-2</v>
      </c>
      <c r="K203" s="5">
        <f t="shared" si="21"/>
        <v>-4.105793450881623E-2</v>
      </c>
      <c r="L203" s="5">
        <f t="shared" si="22"/>
        <v>-7.710517416300311E-2</v>
      </c>
      <c r="M203" s="5">
        <f t="shared" si="23"/>
        <v>-5.6575308021121429E-2</v>
      </c>
      <c r="N203" s="5">
        <f t="shared" si="24"/>
        <v>-7.319283933831866E-2</v>
      </c>
    </row>
    <row r="204" spans="1:14">
      <c r="A204" s="7">
        <v>45510</v>
      </c>
      <c r="B204" s="6">
        <v>89.17</v>
      </c>
      <c r="C204" s="6">
        <v>34.39</v>
      </c>
      <c r="D204" s="6">
        <v>37.159999999999997</v>
      </c>
      <c r="E204" s="6">
        <v>52.93</v>
      </c>
      <c r="F204" s="6">
        <v>36.64</v>
      </c>
      <c r="G204" s="6">
        <v>38.770000000000003</v>
      </c>
      <c r="I204" s="5">
        <f t="shared" si="19"/>
        <v>-3.1497773433257215E-2</v>
      </c>
      <c r="J204" s="5">
        <f t="shared" si="20"/>
        <v>-5.4960153888430896E-2</v>
      </c>
      <c r="K204" s="5">
        <f t="shared" si="21"/>
        <v>-2.3903335960073657E-2</v>
      </c>
      <c r="L204" s="5">
        <f t="shared" si="22"/>
        <v>-3.0230853792598045E-2</v>
      </c>
      <c r="M204" s="5">
        <f t="shared" si="23"/>
        <v>-2.3454157782516027E-2</v>
      </c>
      <c r="N204" s="5">
        <f t="shared" si="24"/>
        <v>-5.2078239608801868E-2</v>
      </c>
    </row>
    <row r="205" spans="1:14">
      <c r="A205" s="7">
        <v>45511</v>
      </c>
      <c r="B205" s="6">
        <v>89.5</v>
      </c>
      <c r="C205" s="6">
        <v>33.85</v>
      </c>
      <c r="D205" s="6">
        <v>37.770000000000003</v>
      </c>
      <c r="E205" s="6">
        <v>53.2</v>
      </c>
      <c r="F205" s="6">
        <v>36.200000000000003</v>
      </c>
      <c r="G205" s="6">
        <v>38.9</v>
      </c>
      <c r="I205" s="5">
        <f t="shared" si="19"/>
        <v>3.7007962319164367E-3</v>
      </c>
      <c r="J205" s="5">
        <f t="shared" si="20"/>
        <v>-1.5702239022971742E-2</v>
      </c>
      <c r="K205" s="5">
        <f t="shared" si="21"/>
        <v>1.641550053821339E-2</v>
      </c>
      <c r="L205" s="5">
        <f t="shared" si="22"/>
        <v>5.1010768940109585E-3</v>
      </c>
      <c r="M205" s="5">
        <f t="shared" si="23"/>
        <v>-1.2008733624454093E-2</v>
      </c>
      <c r="N205" s="5">
        <f t="shared" si="24"/>
        <v>3.3531080732522867E-3</v>
      </c>
    </row>
    <row r="206" spans="1:14">
      <c r="A206" s="7">
        <v>45512</v>
      </c>
      <c r="B206" s="6">
        <v>88.45</v>
      </c>
      <c r="C206" s="6">
        <v>34</v>
      </c>
      <c r="D206" s="6">
        <v>37.369999999999997</v>
      </c>
      <c r="E206" s="6">
        <v>53.65</v>
      </c>
      <c r="F206" s="6">
        <v>36.71</v>
      </c>
      <c r="G206" s="6">
        <v>38.979999999999997</v>
      </c>
      <c r="I206" s="5">
        <f t="shared" si="19"/>
        <v>-1.173184357541901E-2</v>
      </c>
      <c r="J206" s="5">
        <f t="shared" si="20"/>
        <v>4.4313146233381229E-3</v>
      </c>
      <c r="K206" s="5">
        <f t="shared" si="21"/>
        <v>-1.0590415673815357E-2</v>
      </c>
      <c r="L206" s="5">
        <f t="shared" si="22"/>
        <v>8.4586466165412766E-3</v>
      </c>
      <c r="M206" s="5">
        <f t="shared" si="23"/>
        <v>1.4088397790055218E-2</v>
      </c>
      <c r="N206" s="5">
        <f t="shared" si="24"/>
        <v>2.0565552699227663E-3</v>
      </c>
    </row>
    <row r="207" spans="1:14">
      <c r="A207" s="7">
        <v>45513</v>
      </c>
      <c r="B207" s="6">
        <v>92.46</v>
      </c>
      <c r="C207" s="6">
        <v>34.72</v>
      </c>
      <c r="D207" s="6">
        <v>36</v>
      </c>
      <c r="E207" s="6">
        <v>55.48</v>
      </c>
      <c r="F207" s="6">
        <v>37.04</v>
      </c>
      <c r="G207" s="6">
        <v>43.24</v>
      </c>
      <c r="I207" s="5">
        <f t="shared" si="19"/>
        <v>4.5336348219332745E-2</v>
      </c>
      <c r="J207" s="5">
        <f t="shared" si="20"/>
        <v>2.1176470588235352E-2</v>
      </c>
      <c r="K207" s="5">
        <f t="shared" si="21"/>
        <v>-3.6660422799036585E-2</v>
      </c>
      <c r="L207" s="5">
        <f t="shared" si="22"/>
        <v>3.410997204100652E-2</v>
      </c>
      <c r="M207" s="5">
        <f t="shared" si="23"/>
        <v>8.9893761917732018E-3</v>
      </c>
      <c r="N207" s="5">
        <f t="shared" si="24"/>
        <v>0.10928681375064153</v>
      </c>
    </row>
    <row r="208" spans="1:14">
      <c r="A208" s="7">
        <v>45516</v>
      </c>
      <c r="B208" s="6">
        <v>96.08</v>
      </c>
      <c r="C208" s="6">
        <v>34.82</v>
      </c>
      <c r="D208" s="6">
        <v>35.72</v>
      </c>
      <c r="E208" s="6">
        <v>55.68</v>
      </c>
      <c r="F208" s="6">
        <v>36.979999999999997</v>
      </c>
      <c r="G208" s="6">
        <v>43.11</v>
      </c>
      <c r="I208" s="5">
        <f t="shared" si="19"/>
        <v>3.9152065758165655E-2</v>
      </c>
      <c r="J208" s="5">
        <f t="shared" si="20"/>
        <v>2.8801843317973752E-3</v>
      </c>
      <c r="K208" s="5">
        <f t="shared" si="21"/>
        <v>-7.7777777777777724E-3</v>
      </c>
      <c r="L208" s="5">
        <f t="shared" si="22"/>
        <v>3.6049026676279183E-3</v>
      </c>
      <c r="M208" s="5">
        <f t="shared" si="23"/>
        <v>-1.6198704103672634E-3</v>
      </c>
      <c r="N208" s="5">
        <f t="shared" si="24"/>
        <v>-3.0064754856614639E-3</v>
      </c>
    </row>
    <row r="209" spans="1:14">
      <c r="A209" s="7">
        <v>45517</v>
      </c>
      <c r="B209" s="6">
        <v>95.49</v>
      </c>
      <c r="C209" s="6">
        <v>35.020000000000003</v>
      </c>
      <c r="D209" s="6">
        <v>35.729999999999997</v>
      </c>
      <c r="E209" s="6">
        <v>56.07</v>
      </c>
      <c r="F209" s="6">
        <v>37.520000000000003</v>
      </c>
      <c r="G209" s="6">
        <v>44.34</v>
      </c>
      <c r="I209" s="5">
        <f t="shared" si="19"/>
        <v>-6.1407160699417096E-3</v>
      </c>
      <c r="J209" s="5">
        <f t="shared" si="20"/>
        <v>5.7438253877082346E-3</v>
      </c>
      <c r="K209" s="5">
        <f t="shared" si="21"/>
        <v>2.7995520716683764E-4</v>
      </c>
      <c r="L209" s="5">
        <f t="shared" si="22"/>
        <v>7.0043103448276245E-3</v>
      </c>
      <c r="M209" s="5">
        <f t="shared" si="23"/>
        <v>1.460248783126028E-2</v>
      </c>
      <c r="N209" s="5">
        <f t="shared" si="24"/>
        <v>2.8531663187195688E-2</v>
      </c>
    </row>
    <row r="210" spans="1:14">
      <c r="A210" s="7">
        <v>45518</v>
      </c>
      <c r="B210" s="6">
        <v>95.6</v>
      </c>
      <c r="C210" s="6">
        <v>34.24</v>
      </c>
      <c r="D210" s="6">
        <v>36.03</v>
      </c>
      <c r="E210" s="6">
        <v>55.63</v>
      </c>
      <c r="F210" s="6">
        <v>36.99</v>
      </c>
      <c r="G210" s="6">
        <v>44.91</v>
      </c>
      <c r="I210" s="5">
        <f t="shared" si="19"/>
        <v>1.1519530840926606E-3</v>
      </c>
      <c r="J210" s="5">
        <f t="shared" si="20"/>
        <v>-2.2272986864648847E-2</v>
      </c>
      <c r="K210" s="5">
        <f t="shared" si="21"/>
        <v>8.396305625524958E-3</v>
      </c>
      <c r="L210" s="5">
        <f t="shared" si="22"/>
        <v>-7.8473336900303226E-3</v>
      </c>
      <c r="M210" s="5">
        <f t="shared" si="23"/>
        <v>-1.4125799573560749E-2</v>
      </c>
      <c r="N210" s="5">
        <f t="shared" si="24"/>
        <v>1.2855209742895557E-2</v>
      </c>
    </row>
    <row r="211" spans="1:14">
      <c r="A211" s="7">
        <v>45519</v>
      </c>
      <c r="B211" s="6">
        <v>93.11</v>
      </c>
      <c r="C211" s="6">
        <v>34.08</v>
      </c>
      <c r="D211" s="6">
        <v>36.869999999999997</v>
      </c>
      <c r="E211" s="6">
        <v>55.62</v>
      </c>
      <c r="F211" s="6">
        <v>36.75</v>
      </c>
      <c r="G211" s="6">
        <v>44.96</v>
      </c>
      <c r="I211" s="5">
        <f t="shared" si="19"/>
        <v>-2.604602510460241E-2</v>
      </c>
      <c r="J211" s="5">
        <f t="shared" si="20"/>
        <v>-4.6728971962617383E-3</v>
      </c>
      <c r="K211" s="5">
        <f t="shared" si="21"/>
        <v>2.3313905079100694E-2</v>
      </c>
      <c r="L211" s="5">
        <f t="shared" si="22"/>
        <v>-1.7975912277556905E-4</v>
      </c>
      <c r="M211" s="5">
        <f t="shared" si="23"/>
        <v>-6.4882400648824667E-3</v>
      </c>
      <c r="N211" s="5">
        <f t="shared" si="24"/>
        <v>1.1133377866845429E-3</v>
      </c>
    </row>
    <row r="212" spans="1:14">
      <c r="A212" s="7">
        <v>45520</v>
      </c>
      <c r="B212" s="6">
        <v>93.67</v>
      </c>
      <c r="C212" s="6">
        <v>34.67</v>
      </c>
      <c r="D212" s="6">
        <v>37.6</v>
      </c>
      <c r="E212" s="6">
        <v>57.4</v>
      </c>
      <c r="F212" s="6">
        <v>37.57</v>
      </c>
      <c r="G212" s="6">
        <v>46.72</v>
      </c>
      <c r="I212" s="5">
        <f t="shared" si="19"/>
        <v>6.014391579851841E-3</v>
      </c>
      <c r="J212" s="5">
        <f t="shared" si="20"/>
        <v>1.7312206572769995E-2</v>
      </c>
      <c r="K212" s="5">
        <f t="shared" si="21"/>
        <v>1.9799294819636604E-2</v>
      </c>
      <c r="L212" s="5">
        <f t="shared" si="22"/>
        <v>3.2002876663070889E-2</v>
      </c>
      <c r="M212" s="5">
        <f t="shared" si="23"/>
        <v>2.2312925170067999E-2</v>
      </c>
      <c r="N212" s="5">
        <f t="shared" si="24"/>
        <v>3.9145907473309594E-2</v>
      </c>
    </row>
    <row r="213" spans="1:14">
      <c r="A213" s="7">
        <v>45523</v>
      </c>
      <c r="B213" s="6">
        <v>95.81</v>
      </c>
      <c r="C213" s="6">
        <v>34.090000000000003</v>
      </c>
      <c r="D213" s="6">
        <v>38.409999999999997</v>
      </c>
      <c r="E213" s="6">
        <v>56.51</v>
      </c>
      <c r="F213" s="6">
        <v>37.43</v>
      </c>
      <c r="G213" s="6">
        <v>45.4</v>
      </c>
      <c r="I213" s="5">
        <f t="shared" si="19"/>
        <v>2.2846162058289821E-2</v>
      </c>
      <c r="J213" s="5">
        <f t="shared" si="20"/>
        <v>-1.6729160657628972E-2</v>
      </c>
      <c r="K213" s="5">
        <f t="shared" si="21"/>
        <v>2.1542553191489233E-2</v>
      </c>
      <c r="L213" s="5">
        <f t="shared" si="22"/>
        <v>-1.5505226480836298E-2</v>
      </c>
      <c r="M213" s="5">
        <f t="shared" si="23"/>
        <v>-3.7263774287995544E-3</v>
      </c>
      <c r="N213" s="5">
        <f t="shared" si="24"/>
        <v>-2.8253424657534221E-2</v>
      </c>
    </row>
    <row r="214" spans="1:14">
      <c r="A214" s="7">
        <v>45524</v>
      </c>
      <c r="B214" s="6">
        <v>95.81</v>
      </c>
      <c r="C214" s="6">
        <v>34.49</v>
      </c>
      <c r="D214" s="6">
        <v>37.799999999999997</v>
      </c>
      <c r="E214" s="6">
        <v>57.1</v>
      </c>
      <c r="F214" s="6">
        <v>37.93</v>
      </c>
      <c r="G214" s="6">
        <v>45.43</v>
      </c>
      <c r="I214" s="5">
        <f t="shared" si="19"/>
        <v>0</v>
      </c>
      <c r="J214" s="5">
        <f t="shared" si="20"/>
        <v>1.1733646230566164E-2</v>
      </c>
      <c r="K214" s="5">
        <f t="shared" si="21"/>
        <v>-1.5881280916428042E-2</v>
      </c>
      <c r="L214" s="5">
        <f t="shared" si="22"/>
        <v>1.0440629976995242E-2</v>
      </c>
      <c r="M214" s="5">
        <f t="shared" si="23"/>
        <v>1.3358268768367543E-2</v>
      </c>
      <c r="N214" s="5">
        <f t="shared" si="24"/>
        <v>6.6079295154186646E-4</v>
      </c>
    </row>
    <row r="215" spans="1:14">
      <c r="A215" s="7">
        <v>45525</v>
      </c>
      <c r="B215" s="6">
        <v>94.73</v>
      </c>
      <c r="C215" s="6">
        <v>32.78</v>
      </c>
      <c r="D215" s="6">
        <v>36.81</v>
      </c>
      <c r="E215" s="6">
        <v>55.93</v>
      </c>
      <c r="F215" s="6">
        <v>36.799999999999997</v>
      </c>
      <c r="G215" s="6">
        <v>44.16</v>
      </c>
      <c r="I215" s="5">
        <f t="shared" si="19"/>
        <v>-1.1272309779772449E-2</v>
      </c>
      <c r="J215" s="5">
        <f t="shared" si="20"/>
        <v>-4.9579588286459919E-2</v>
      </c>
      <c r="K215" s="5">
        <f t="shared" si="21"/>
        <v>-2.6190476190476097E-2</v>
      </c>
      <c r="L215" s="5">
        <f t="shared" si="22"/>
        <v>-2.0490367775831908E-2</v>
      </c>
      <c r="M215" s="5">
        <f t="shared" si="23"/>
        <v>-2.9791721592407172E-2</v>
      </c>
      <c r="N215" s="5">
        <f t="shared" si="24"/>
        <v>-2.7955095751705961E-2</v>
      </c>
    </row>
    <row r="216" spans="1:14">
      <c r="A216" s="7">
        <v>45526</v>
      </c>
      <c r="B216" s="6">
        <v>95.54</v>
      </c>
      <c r="C216" s="6">
        <v>32.82</v>
      </c>
      <c r="D216" s="6">
        <v>37.15</v>
      </c>
      <c r="E216" s="6">
        <v>55.95</v>
      </c>
      <c r="F216" s="6">
        <v>36.89</v>
      </c>
      <c r="G216" s="6">
        <v>44.41</v>
      </c>
      <c r="I216" s="5">
        <f t="shared" si="19"/>
        <v>8.5506175446004029E-3</v>
      </c>
      <c r="J216" s="5">
        <f t="shared" si="20"/>
        <v>1.2202562538132788E-3</v>
      </c>
      <c r="K216" s="5">
        <f t="shared" si="21"/>
        <v>9.2366204835641064E-3</v>
      </c>
      <c r="L216" s="5">
        <f t="shared" si="22"/>
        <v>3.5758984444855813E-4</v>
      </c>
      <c r="M216" s="5">
        <f t="shared" si="23"/>
        <v>2.4456521739131265E-3</v>
      </c>
      <c r="N216" s="5">
        <f t="shared" si="24"/>
        <v>5.6612318840578713E-3</v>
      </c>
    </row>
    <row r="217" spans="1:14">
      <c r="A217" s="7">
        <v>45527</v>
      </c>
      <c r="B217" s="6">
        <v>91.43</v>
      </c>
      <c r="C217" s="6">
        <v>32.4</v>
      </c>
      <c r="D217" s="6">
        <v>36.950000000000003</v>
      </c>
      <c r="E217" s="6">
        <v>55.76</v>
      </c>
      <c r="F217" s="6">
        <v>37.340000000000003</v>
      </c>
      <c r="G217" s="6">
        <v>44.3</v>
      </c>
      <c r="I217" s="5">
        <f t="shared" si="19"/>
        <v>-4.3018630939920421E-2</v>
      </c>
      <c r="J217" s="5">
        <f t="shared" si="20"/>
        <v>-1.2797074954296161E-2</v>
      </c>
      <c r="K217" s="5">
        <f t="shared" si="21"/>
        <v>-5.3835800807535694E-3</v>
      </c>
      <c r="L217" s="5">
        <f t="shared" si="22"/>
        <v>-3.395889186774026E-3</v>
      </c>
      <c r="M217" s="5">
        <f t="shared" si="23"/>
        <v>1.2198427758200125E-2</v>
      </c>
      <c r="N217" s="5">
        <f t="shared" si="24"/>
        <v>-2.4769196126998017E-3</v>
      </c>
    </row>
    <row r="218" spans="1:14">
      <c r="A218" s="7">
        <v>45530</v>
      </c>
      <c r="B218" s="6">
        <v>94.87</v>
      </c>
      <c r="C218" s="6">
        <v>33.450000000000003</v>
      </c>
      <c r="D218" s="6">
        <v>38.299999999999997</v>
      </c>
      <c r="E218" s="6">
        <v>57.27</v>
      </c>
      <c r="F218" s="6">
        <v>38.26</v>
      </c>
      <c r="G218" s="6">
        <v>45.81</v>
      </c>
      <c r="I218" s="5">
        <f t="shared" si="19"/>
        <v>3.7624412118560713E-2</v>
      </c>
      <c r="J218" s="5">
        <f t="shared" si="20"/>
        <v>3.240740740740744E-2</v>
      </c>
      <c r="K218" s="5">
        <f t="shared" si="21"/>
        <v>3.65358592692826E-2</v>
      </c>
      <c r="L218" s="5">
        <f t="shared" si="22"/>
        <v>2.7080344332855111E-2</v>
      </c>
      <c r="M218" s="5">
        <f t="shared" si="23"/>
        <v>2.4638457418318049E-2</v>
      </c>
      <c r="N218" s="5">
        <f t="shared" si="24"/>
        <v>3.4085778781038467E-2</v>
      </c>
    </row>
    <row r="219" spans="1:14">
      <c r="A219" s="7">
        <v>45531</v>
      </c>
      <c r="B219" s="6">
        <v>93.54</v>
      </c>
      <c r="C219" s="6">
        <v>33.83</v>
      </c>
      <c r="D219" s="6">
        <v>38.51</v>
      </c>
      <c r="E219" s="6">
        <v>58.13</v>
      </c>
      <c r="F219" s="6">
        <v>38.67</v>
      </c>
      <c r="G219" s="6">
        <v>46.95</v>
      </c>
      <c r="I219" s="5">
        <f t="shared" si="19"/>
        <v>-1.4019184146727093E-2</v>
      </c>
      <c r="J219" s="5">
        <f t="shared" si="20"/>
        <v>1.1360239162929719E-2</v>
      </c>
      <c r="K219" s="5">
        <f t="shared" si="21"/>
        <v>5.4830287206266703E-3</v>
      </c>
      <c r="L219" s="5">
        <f t="shared" si="22"/>
        <v>1.5016588091496308E-2</v>
      </c>
      <c r="M219" s="5">
        <f t="shared" si="23"/>
        <v>1.0716152639832721E-2</v>
      </c>
      <c r="N219" s="5">
        <f t="shared" si="24"/>
        <v>2.4885396201702603E-2</v>
      </c>
    </row>
    <row r="220" spans="1:14">
      <c r="A220" s="7">
        <v>45532</v>
      </c>
      <c r="B220" s="6">
        <v>96.03</v>
      </c>
      <c r="C220" s="6">
        <v>33.42</v>
      </c>
      <c r="D220" s="6">
        <v>38.89</v>
      </c>
      <c r="E220" s="6">
        <v>57.18</v>
      </c>
      <c r="F220" s="6">
        <v>37.89</v>
      </c>
      <c r="G220" s="6">
        <v>46.16</v>
      </c>
      <c r="I220" s="5">
        <f t="shared" si="19"/>
        <v>2.6619627966645298E-2</v>
      </c>
      <c r="J220" s="5">
        <f t="shared" si="20"/>
        <v>-1.211942063257454E-2</v>
      </c>
      <c r="K220" s="5">
        <f t="shared" si="21"/>
        <v>9.8675668657492999E-3</v>
      </c>
      <c r="L220" s="5">
        <f t="shared" si="22"/>
        <v>-1.6342680199552762E-2</v>
      </c>
      <c r="M220" s="5">
        <f t="shared" si="23"/>
        <v>-2.0170674941815347E-2</v>
      </c>
      <c r="N220" s="5">
        <f t="shared" si="24"/>
        <v>-1.6826411075612446E-2</v>
      </c>
    </row>
    <row r="221" spans="1:14">
      <c r="A221" s="7">
        <v>45533</v>
      </c>
      <c r="B221" s="6">
        <v>98.98</v>
      </c>
      <c r="C221" s="6">
        <v>32.65</v>
      </c>
      <c r="D221" s="6">
        <v>37.53</v>
      </c>
      <c r="E221" s="6">
        <v>57.33</v>
      </c>
      <c r="F221" s="6">
        <v>37.33</v>
      </c>
      <c r="G221" s="6">
        <v>46.07</v>
      </c>
      <c r="I221" s="5">
        <f t="shared" si="19"/>
        <v>3.0719566802041021E-2</v>
      </c>
      <c r="J221" s="5">
        <f t="shared" si="20"/>
        <v>-2.3040095751047374E-2</v>
      </c>
      <c r="K221" s="5">
        <f t="shared" si="21"/>
        <v>-3.4970429416302351E-2</v>
      </c>
      <c r="L221" s="5">
        <f t="shared" si="22"/>
        <v>2.6232948583420068E-3</v>
      </c>
      <c r="M221" s="5">
        <f t="shared" si="23"/>
        <v>-1.4779625230931681E-2</v>
      </c>
      <c r="N221" s="5">
        <f t="shared" si="24"/>
        <v>-1.9497400346619731E-3</v>
      </c>
    </row>
    <row r="222" spans="1:14">
      <c r="A222" s="7">
        <v>45534</v>
      </c>
      <c r="B222" s="6">
        <v>101.61</v>
      </c>
      <c r="C222" s="6">
        <v>33.19</v>
      </c>
      <c r="D222" s="6">
        <v>38.25</v>
      </c>
      <c r="E222" s="6">
        <v>58.13</v>
      </c>
      <c r="F222" s="6">
        <v>37.83</v>
      </c>
      <c r="G222" s="6">
        <v>46.96</v>
      </c>
      <c r="I222" s="5">
        <f t="shared" si="19"/>
        <v>2.6571024449383751E-2</v>
      </c>
      <c r="J222" s="5">
        <f t="shared" si="20"/>
        <v>1.6539050535987698E-2</v>
      </c>
      <c r="K222" s="5">
        <f t="shared" si="21"/>
        <v>1.9184652278177339E-2</v>
      </c>
      <c r="L222" s="5">
        <f t="shared" si="22"/>
        <v>1.3954299668585524E-2</v>
      </c>
      <c r="M222" s="5">
        <f t="shared" si="23"/>
        <v>1.3394053040449938E-2</v>
      </c>
      <c r="N222" s="5">
        <f t="shared" si="24"/>
        <v>1.9318428478402483E-2</v>
      </c>
    </row>
    <row r="223" spans="1:14">
      <c r="A223" s="7">
        <v>45537</v>
      </c>
      <c r="B223" s="6">
        <v>101.61</v>
      </c>
      <c r="C223" s="6">
        <v>33.19</v>
      </c>
      <c r="D223" s="6">
        <v>38.25</v>
      </c>
      <c r="E223" s="6">
        <v>58.13</v>
      </c>
      <c r="F223" s="6">
        <v>37.83</v>
      </c>
      <c r="G223" s="6">
        <v>46.96</v>
      </c>
      <c r="I223" s="5">
        <f t="shared" si="19"/>
        <v>0</v>
      </c>
      <c r="J223" s="5">
        <f t="shared" si="20"/>
        <v>0</v>
      </c>
      <c r="K223" s="5">
        <f t="shared" si="21"/>
        <v>0</v>
      </c>
      <c r="L223" s="5">
        <f t="shared" si="22"/>
        <v>0</v>
      </c>
      <c r="M223" s="5">
        <f t="shared" si="23"/>
        <v>0</v>
      </c>
      <c r="N223" s="5">
        <f t="shared" si="24"/>
        <v>0</v>
      </c>
    </row>
    <row r="224" spans="1:14">
      <c r="A224" s="7">
        <v>45538</v>
      </c>
      <c r="B224" s="6">
        <v>102.28</v>
      </c>
      <c r="C224" s="6">
        <v>32.630000000000003</v>
      </c>
      <c r="D224" s="6">
        <v>38.99</v>
      </c>
      <c r="E224" s="6">
        <v>56.72</v>
      </c>
      <c r="F224" s="6">
        <v>37.28</v>
      </c>
      <c r="G224" s="6">
        <v>45.63</v>
      </c>
      <c r="I224" s="5">
        <f t="shared" si="19"/>
        <v>6.5938391890563164E-3</v>
      </c>
      <c r="J224" s="5">
        <f t="shared" si="20"/>
        <v>-1.6872551973485805E-2</v>
      </c>
      <c r="K224" s="5">
        <f t="shared" si="21"/>
        <v>1.934640522875819E-2</v>
      </c>
      <c r="L224" s="5">
        <f t="shared" si="22"/>
        <v>-2.425597798038881E-2</v>
      </c>
      <c r="M224" s="5">
        <f t="shared" si="23"/>
        <v>-1.4538725878932013E-2</v>
      </c>
      <c r="N224" s="5">
        <f t="shared" si="24"/>
        <v>-2.8321976149914829E-2</v>
      </c>
    </row>
    <row r="225" spans="1:14">
      <c r="A225" s="7">
        <v>45539</v>
      </c>
      <c r="B225" s="6">
        <v>95.71</v>
      </c>
      <c r="C225" s="6">
        <v>31.75</v>
      </c>
      <c r="D225" s="6">
        <v>37.46</v>
      </c>
      <c r="E225" s="6">
        <v>53.31</v>
      </c>
      <c r="F225" s="6">
        <v>35.67</v>
      </c>
      <c r="G225" s="6">
        <v>42.89</v>
      </c>
      <c r="I225" s="5">
        <f t="shared" si="19"/>
        <v>-6.4235432147047411E-2</v>
      </c>
      <c r="J225" s="5">
        <f t="shared" si="20"/>
        <v>-2.6969046889365744E-2</v>
      </c>
      <c r="K225" s="5">
        <f t="shared" si="21"/>
        <v>-3.9240830982303132E-2</v>
      </c>
      <c r="L225" s="5">
        <f t="shared" si="22"/>
        <v>-6.0119887165021146E-2</v>
      </c>
      <c r="M225" s="5">
        <f t="shared" si="23"/>
        <v>-4.31866952789699E-2</v>
      </c>
      <c r="N225" s="5">
        <f t="shared" si="24"/>
        <v>-6.0048213894367763E-2</v>
      </c>
    </row>
    <row r="226" spans="1:14">
      <c r="A226" s="7">
        <v>45540</v>
      </c>
      <c r="B226" s="6">
        <v>94.65</v>
      </c>
      <c r="C226" s="6">
        <v>30.96</v>
      </c>
      <c r="D226" s="6">
        <v>36.130000000000003</v>
      </c>
      <c r="E226" s="6">
        <v>52.03</v>
      </c>
      <c r="F226" s="6">
        <v>35.369999999999997</v>
      </c>
      <c r="G226" s="6">
        <v>41.76</v>
      </c>
      <c r="I226" s="5">
        <f t="shared" si="19"/>
        <v>-1.107512276669087E-2</v>
      </c>
      <c r="J226" s="5">
        <f t="shared" si="20"/>
        <v>-2.4881889763779474E-2</v>
      </c>
      <c r="K226" s="5">
        <f t="shared" si="21"/>
        <v>-3.5504538174052303E-2</v>
      </c>
      <c r="L226" s="5">
        <f t="shared" si="22"/>
        <v>-2.4010504595760707E-2</v>
      </c>
      <c r="M226" s="5">
        <f t="shared" si="23"/>
        <v>-8.410428931875602E-3</v>
      </c>
      <c r="N226" s="5">
        <f t="shared" si="24"/>
        <v>-2.6346467708090571E-2</v>
      </c>
    </row>
    <row r="227" spans="1:14">
      <c r="A227" s="7">
        <v>45541</v>
      </c>
      <c r="B227" s="6">
        <v>93.24</v>
      </c>
      <c r="C227" s="6">
        <v>30.66</v>
      </c>
      <c r="D227" s="6">
        <v>35.729999999999997</v>
      </c>
      <c r="E227" s="6">
        <v>51.47</v>
      </c>
      <c r="F227" s="6">
        <v>35.19</v>
      </c>
      <c r="G227" s="6">
        <v>41.44</v>
      </c>
      <c r="I227" s="5">
        <f t="shared" si="19"/>
        <v>-1.489698890649771E-2</v>
      </c>
      <c r="J227" s="5">
        <f t="shared" si="20"/>
        <v>-9.6899224806201723E-3</v>
      </c>
      <c r="K227" s="5">
        <f t="shared" si="21"/>
        <v>-1.1071132023249497E-2</v>
      </c>
      <c r="L227" s="5">
        <f t="shared" si="22"/>
        <v>-1.0763021333845879E-2</v>
      </c>
      <c r="M227" s="5">
        <f t="shared" si="23"/>
        <v>-5.0890585241730735E-3</v>
      </c>
      <c r="N227" s="5">
        <f t="shared" si="24"/>
        <v>-7.6628352490420992E-3</v>
      </c>
    </row>
    <row r="228" spans="1:14">
      <c r="A228" s="7">
        <v>45544</v>
      </c>
      <c r="B228" s="6">
        <v>91.4</v>
      </c>
      <c r="C228" s="6">
        <v>30.34</v>
      </c>
      <c r="D228" s="6">
        <v>35.85</v>
      </c>
      <c r="E228" s="6">
        <v>50.66</v>
      </c>
      <c r="F228" s="6">
        <v>34.58</v>
      </c>
      <c r="G228" s="6">
        <v>40.130000000000003</v>
      </c>
      <c r="I228" s="5">
        <f t="shared" si="19"/>
        <v>-1.973401973401967E-2</v>
      </c>
      <c r="J228" s="5">
        <f t="shared" si="20"/>
        <v>-1.0437051532941943E-2</v>
      </c>
      <c r="K228" s="5">
        <f t="shared" si="21"/>
        <v>3.3585222502099388E-3</v>
      </c>
      <c r="L228" s="5">
        <f t="shared" si="22"/>
        <v>-1.5737322712259583E-2</v>
      </c>
      <c r="M228" s="5">
        <f t="shared" si="23"/>
        <v>-1.7334470019891968E-2</v>
      </c>
      <c r="N228" s="5">
        <f t="shared" si="24"/>
        <v>-3.1611969111968952E-2</v>
      </c>
    </row>
    <row r="229" spans="1:14">
      <c r="A229" s="7">
        <v>45545</v>
      </c>
      <c r="B229" s="6">
        <v>91.21</v>
      </c>
      <c r="C229" s="6">
        <v>30.9</v>
      </c>
      <c r="D229" s="6">
        <v>35.6</v>
      </c>
      <c r="E229" s="6">
        <v>49.87</v>
      </c>
      <c r="F229" s="6">
        <v>34.53</v>
      </c>
      <c r="G229" s="6">
        <v>39.56</v>
      </c>
      <c r="I229" s="5">
        <f t="shared" si="19"/>
        <v>-2.0787746170679577E-3</v>
      </c>
      <c r="J229" s="5">
        <f t="shared" si="20"/>
        <v>1.8457481872115933E-2</v>
      </c>
      <c r="K229" s="5">
        <f t="shared" si="21"/>
        <v>-6.9735006973500324E-3</v>
      </c>
      <c r="L229" s="5">
        <f t="shared" si="22"/>
        <v>-1.5594157125937591E-2</v>
      </c>
      <c r="M229" s="5">
        <f t="shared" si="23"/>
        <v>-1.4459224985540198E-3</v>
      </c>
      <c r="N229" s="5">
        <f t="shared" si="24"/>
        <v>-1.4203837528033891E-2</v>
      </c>
    </row>
    <row r="230" spans="1:14">
      <c r="A230" s="7">
        <v>45546</v>
      </c>
      <c r="B230" s="6">
        <v>89.68</v>
      </c>
      <c r="C230" s="6">
        <v>30.35</v>
      </c>
      <c r="D230" s="6">
        <v>33.96</v>
      </c>
      <c r="E230" s="6">
        <v>49.21</v>
      </c>
      <c r="F230" s="6">
        <v>33.97</v>
      </c>
      <c r="G230" s="6">
        <v>38.86</v>
      </c>
      <c r="I230" s="5">
        <f t="shared" si="19"/>
        <v>-1.6774476482841694E-2</v>
      </c>
      <c r="J230" s="5">
        <f t="shared" si="20"/>
        <v>-1.7799352750809017E-2</v>
      </c>
      <c r="K230" s="5">
        <f t="shared" si="21"/>
        <v>-4.6067415730337125E-2</v>
      </c>
      <c r="L230" s="5">
        <f t="shared" si="22"/>
        <v>-1.3234409464607966E-2</v>
      </c>
      <c r="M230" s="5">
        <f t="shared" si="23"/>
        <v>-1.6217781639154438E-2</v>
      </c>
      <c r="N230" s="5">
        <f t="shared" si="24"/>
        <v>-1.7694641051567261E-2</v>
      </c>
    </row>
    <row r="231" spans="1:14">
      <c r="A231" s="7">
        <v>45547</v>
      </c>
      <c r="B231" s="6">
        <v>91.15</v>
      </c>
      <c r="C231" s="6">
        <v>30.78</v>
      </c>
      <c r="D231" s="6">
        <v>34.35</v>
      </c>
      <c r="E231" s="6">
        <v>49.49</v>
      </c>
      <c r="F231" s="6">
        <v>34.04</v>
      </c>
      <c r="G231" s="6">
        <v>39.08</v>
      </c>
      <c r="I231" s="5">
        <f t="shared" si="19"/>
        <v>1.6391614629794882E-2</v>
      </c>
      <c r="J231" s="5">
        <f t="shared" si="20"/>
        <v>1.4168039538714927E-2</v>
      </c>
      <c r="K231" s="5">
        <f t="shared" si="21"/>
        <v>1.148409893992941E-2</v>
      </c>
      <c r="L231" s="5">
        <f t="shared" si="22"/>
        <v>5.6899004267425557E-3</v>
      </c>
      <c r="M231" s="5">
        <f t="shared" si="23"/>
        <v>2.0606417427142532E-3</v>
      </c>
      <c r="N231" s="5">
        <f t="shared" si="24"/>
        <v>5.6613484302625583E-3</v>
      </c>
    </row>
    <row r="232" spans="1:14">
      <c r="A232" s="7">
        <v>45548</v>
      </c>
      <c r="B232" s="6">
        <v>93.63</v>
      </c>
      <c r="C232" s="6">
        <v>30.61</v>
      </c>
      <c r="D232" s="6">
        <v>34.64</v>
      </c>
      <c r="E232" s="6">
        <v>49.66</v>
      </c>
      <c r="F232" s="6">
        <v>33.909999999999997</v>
      </c>
      <c r="G232" s="6">
        <v>38.78</v>
      </c>
      <c r="I232" s="5">
        <f t="shared" si="19"/>
        <v>2.720789906747112E-2</v>
      </c>
      <c r="J232" s="5">
        <f t="shared" si="20"/>
        <v>-5.5230669265757815E-3</v>
      </c>
      <c r="K232" s="5">
        <f t="shared" si="21"/>
        <v>8.4425036390101127E-3</v>
      </c>
      <c r="L232" s="5">
        <f t="shared" si="22"/>
        <v>3.43503738128903E-3</v>
      </c>
      <c r="M232" s="5">
        <f t="shared" si="23"/>
        <v>-3.8190364277321809E-3</v>
      </c>
      <c r="N232" s="5">
        <f t="shared" si="24"/>
        <v>-7.6765609007164448E-3</v>
      </c>
    </row>
    <row r="233" spans="1:14">
      <c r="A233" s="7">
        <v>45551</v>
      </c>
      <c r="B233" s="6">
        <v>96.41</v>
      </c>
      <c r="C233" s="6">
        <v>29.85</v>
      </c>
      <c r="D233" s="6">
        <v>34.47</v>
      </c>
      <c r="E233" s="6">
        <v>49.84</v>
      </c>
      <c r="F233" s="6">
        <v>34.17</v>
      </c>
      <c r="G233" s="6">
        <v>39.159999999999997</v>
      </c>
      <c r="I233" s="5">
        <f t="shared" si="19"/>
        <v>2.9691338246288668E-2</v>
      </c>
      <c r="J233" s="5">
        <f t="shared" si="20"/>
        <v>-2.482848742241095E-2</v>
      </c>
      <c r="K233" s="5">
        <f t="shared" si="21"/>
        <v>-4.9076212471131919E-3</v>
      </c>
      <c r="L233" s="5">
        <f t="shared" si="22"/>
        <v>3.6246476037053998E-3</v>
      </c>
      <c r="M233" s="5">
        <f t="shared" si="23"/>
        <v>7.6673547626071592E-3</v>
      </c>
      <c r="N233" s="5">
        <f t="shared" si="24"/>
        <v>9.7988653945331183E-3</v>
      </c>
    </row>
    <row r="234" spans="1:14">
      <c r="A234" s="7">
        <v>45552</v>
      </c>
      <c r="B234" s="6">
        <v>97.04</v>
      </c>
      <c r="C234" s="6">
        <v>30.89</v>
      </c>
      <c r="D234" s="6">
        <v>35.11</v>
      </c>
      <c r="E234" s="6">
        <v>50.4</v>
      </c>
      <c r="F234" s="6">
        <v>34.340000000000003</v>
      </c>
      <c r="G234" s="6">
        <v>39.82</v>
      </c>
      <c r="I234" s="5">
        <f t="shared" si="19"/>
        <v>6.5345918473187492E-3</v>
      </c>
      <c r="J234" s="5">
        <f t="shared" si="20"/>
        <v>3.4840871021775577E-2</v>
      </c>
      <c r="K234" s="5">
        <f t="shared" si="21"/>
        <v>1.8566869741804437E-2</v>
      </c>
      <c r="L234" s="5">
        <f t="shared" si="22"/>
        <v>1.1235955056179581E-2</v>
      </c>
      <c r="M234" s="5">
        <f t="shared" si="23"/>
        <v>4.9751243781095411E-3</v>
      </c>
      <c r="N234" s="5">
        <f t="shared" si="24"/>
        <v>1.6853932584269815E-2</v>
      </c>
    </row>
    <row r="235" spans="1:14">
      <c r="A235" s="7">
        <v>45553</v>
      </c>
      <c r="B235" s="6">
        <v>95.73</v>
      </c>
      <c r="C235" s="6">
        <v>31.93</v>
      </c>
      <c r="D235" s="6">
        <v>35.619999999999997</v>
      </c>
      <c r="E235" s="6">
        <v>51.96</v>
      </c>
      <c r="F235" s="6">
        <v>35.36</v>
      </c>
      <c r="G235" s="6">
        <v>40.5</v>
      </c>
      <c r="I235" s="5">
        <f t="shared" si="19"/>
        <v>-1.3499587798845858E-2</v>
      </c>
      <c r="J235" s="5">
        <f t="shared" si="20"/>
        <v>3.366785367432823E-2</v>
      </c>
      <c r="K235" s="5">
        <f t="shared" si="21"/>
        <v>1.4525776132155999E-2</v>
      </c>
      <c r="L235" s="5">
        <f t="shared" si="22"/>
        <v>3.0952380952381064E-2</v>
      </c>
      <c r="M235" s="5">
        <f t="shared" si="23"/>
        <v>2.9702970297029507E-2</v>
      </c>
      <c r="N235" s="5">
        <f t="shared" si="24"/>
        <v>1.7076845806127672E-2</v>
      </c>
    </row>
    <row r="236" spans="1:14">
      <c r="A236" s="7">
        <v>45554</v>
      </c>
      <c r="B236" s="6">
        <v>94.33</v>
      </c>
      <c r="C236" s="6">
        <v>31.34</v>
      </c>
      <c r="D236" s="6">
        <v>35.22</v>
      </c>
      <c r="E236" s="6">
        <v>51.7</v>
      </c>
      <c r="F236" s="6">
        <v>35.299999999999997</v>
      </c>
      <c r="G236" s="6">
        <v>40.950000000000003</v>
      </c>
      <c r="I236" s="5">
        <f t="shared" si="19"/>
        <v>-1.4624464640133783E-2</v>
      </c>
      <c r="J236" s="5">
        <f t="shared" si="20"/>
        <v>-1.8477920450986507E-2</v>
      </c>
      <c r="K236" s="5">
        <f t="shared" si="21"/>
        <v>-1.1229646266142534E-2</v>
      </c>
      <c r="L236" s="5">
        <f t="shared" si="22"/>
        <v>-5.0038491147035291E-3</v>
      </c>
      <c r="M236" s="5">
        <f t="shared" si="23"/>
        <v>-1.6968325791856254E-3</v>
      </c>
      <c r="N236" s="5">
        <f t="shared" si="24"/>
        <v>1.1111111111111072E-2</v>
      </c>
    </row>
    <row r="237" spans="1:14">
      <c r="A237" s="7">
        <v>45555</v>
      </c>
      <c r="B237" s="6">
        <v>97.7</v>
      </c>
      <c r="C237" s="6">
        <v>32.24</v>
      </c>
      <c r="D237" s="6">
        <v>35.39</v>
      </c>
      <c r="E237" s="6">
        <v>52.2</v>
      </c>
      <c r="F237" s="6">
        <v>36.020000000000003</v>
      </c>
      <c r="G237" s="6">
        <v>41.49</v>
      </c>
      <c r="I237" s="5">
        <f t="shared" si="19"/>
        <v>3.5725644015689673E-2</v>
      </c>
      <c r="J237" s="5">
        <f t="shared" si="20"/>
        <v>2.8717294192724951E-2</v>
      </c>
      <c r="K237" s="5">
        <f t="shared" si="21"/>
        <v>4.8268029528677481E-3</v>
      </c>
      <c r="L237" s="5">
        <f t="shared" si="22"/>
        <v>9.6711798839459462E-3</v>
      </c>
      <c r="M237" s="5">
        <f t="shared" si="23"/>
        <v>2.0396600566572332E-2</v>
      </c>
      <c r="N237" s="5">
        <f t="shared" si="24"/>
        <v>1.318681318681314E-2</v>
      </c>
    </row>
    <row r="238" spans="1:14">
      <c r="A238" s="7">
        <v>45558</v>
      </c>
      <c r="B238" s="6">
        <v>97.33</v>
      </c>
      <c r="C238" s="6">
        <v>32.619999999999997</v>
      </c>
      <c r="D238" s="6">
        <v>34.590000000000003</v>
      </c>
      <c r="E238" s="6">
        <v>52.2</v>
      </c>
      <c r="F238" s="6">
        <v>35.619999999999997</v>
      </c>
      <c r="G238" s="6">
        <v>41.53</v>
      </c>
      <c r="I238" s="5">
        <f t="shared" si="19"/>
        <v>-3.7871033776868401E-3</v>
      </c>
      <c r="J238" s="5">
        <f t="shared" si="20"/>
        <v>1.1786600496277666E-2</v>
      </c>
      <c r="K238" s="5">
        <f t="shared" si="21"/>
        <v>-2.2605255721955264E-2</v>
      </c>
      <c r="L238" s="5">
        <f>E238/E237-1</f>
        <v>0</v>
      </c>
      <c r="M238" s="5">
        <f t="shared" si="23"/>
        <v>-1.1104941699056292E-2</v>
      </c>
      <c r="N238" s="5">
        <f t="shared" si="24"/>
        <v>9.6408773198364273E-4</v>
      </c>
    </row>
    <row r="239" spans="1:14">
      <c r="A239" s="7">
        <v>45559</v>
      </c>
      <c r="B239" s="6">
        <v>96.71</v>
      </c>
      <c r="C239" s="6">
        <v>32.99</v>
      </c>
      <c r="D239" s="6">
        <v>34.39</v>
      </c>
      <c r="E239" s="6">
        <v>52.53</v>
      </c>
      <c r="F239" s="6">
        <v>35.82</v>
      </c>
      <c r="G239" s="6">
        <v>42.1</v>
      </c>
      <c r="I239" s="5">
        <f t="shared" si="19"/>
        <v>-6.3700811671633106E-3</v>
      </c>
      <c r="J239" s="5">
        <f t="shared" si="20"/>
        <v>1.134273451870027E-2</v>
      </c>
      <c r="K239" s="5">
        <f t="shared" si="21"/>
        <v>-5.7820179242557002E-3</v>
      </c>
      <c r="L239" s="5">
        <f t="shared" si="22"/>
        <v>6.3218390804598013E-3</v>
      </c>
      <c r="M239" s="5">
        <f t="shared" si="23"/>
        <v>5.6148231330714893E-3</v>
      </c>
      <c r="N239" s="5">
        <f t="shared" si="24"/>
        <v>1.3725018059234317E-2</v>
      </c>
    </row>
    <row r="240" spans="1:14">
      <c r="A240" s="7">
        <v>45560</v>
      </c>
      <c r="B240" s="6">
        <v>102.36</v>
      </c>
      <c r="C240" s="6">
        <v>32.86</v>
      </c>
      <c r="D240" s="6">
        <v>34.89</v>
      </c>
      <c r="E240" s="6">
        <v>51.95</v>
      </c>
      <c r="F240" s="6">
        <v>35.64</v>
      </c>
      <c r="G240" s="6">
        <v>42.5</v>
      </c>
      <c r="I240" s="5">
        <f t="shared" si="19"/>
        <v>5.8422086650811833E-2</v>
      </c>
      <c r="J240" s="5">
        <f t="shared" si="20"/>
        <v>-3.9405880569870488E-3</v>
      </c>
      <c r="K240" s="5">
        <f t="shared" si="21"/>
        <v>1.4539110206455375E-2</v>
      </c>
      <c r="L240" s="5">
        <f t="shared" si="22"/>
        <v>-1.1041309727774617E-2</v>
      </c>
      <c r="M240" s="5">
        <f t="shared" si="23"/>
        <v>-5.0251256281407253E-3</v>
      </c>
      <c r="N240" s="5">
        <f t="shared" si="24"/>
        <v>9.5011876484560887E-3</v>
      </c>
    </row>
    <row r="241" spans="1:14">
      <c r="A241" s="7">
        <v>45561</v>
      </c>
      <c r="B241" s="6">
        <v>100.84</v>
      </c>
      <c r="C241" s="6">
        <v>31.15</v>
      </c>
      <c r="D241" s="6">
        <v>33.049999999999997</v>
      </c>
      <c r="E241" s="6">
        <v>50.56</v>
      </c>
      <c r="F241" s="6">
        <v>34.409999999999997</v>
      </c>
      <c r="G241" s="6">
        <v>41.06</v>
      </c>
      <c r="I241" s="5">
        <f t="shared" si="19"/>
        <v>-1.4849550605705364E-2</v>
      </c>
      <c r="J241" s="5">
        <f t="shared" si="20"/>
        <v>-5.2038953134510124E-2</v>
      </c>
      <c r="K241" s="5">
        <f t="shared" si="21"/>
        <v>-5.2737173975351159E-2</v>
      </c>
      <c r="L241" s="5">
        <f t="shared" si="22"/>
        <v>-2.6756496631376359E-2</v>
      </c>
      <c r="M241" s="5">
        <f t="shared" si="23"/>
        <v>-3.4511784511784604E-2</v>
      </c>
      <c r="N241" s="5">
        <f t="shared" si="24"/>
        <v>-3.3882352941176364E-2</v>
      </c>
    </row>
    <row r="242" spans="1:14">
      <c r="A242" s="7">
        <v>45562</v>
      </c>
      <c r="B242" s="6">
        <v>104.13</v>
      </c>
      <c r="C242" s="6">
        <v>29.65</v>
      </c>
      <c r="D242" s="6">
        <v>33.979999999999997</v>
      </c>
      <c r="E242" s="6">
        <v>47.4</v>
      </c>
      <c r="F242" s="6">
        <v>32.79</v>
      </c>
      <c r="G242" s="6">
        <v>38.07</v>
      </c>
      <c r="I242" s="5">
        <f t="shared" si="19"/>
        <v>3.2625942086473625E-2</v>
      </c>
      <c r="J242" s="5">
        <f t="shared" si="20"/>
        <v>-4.8154093097913298E-2</v>
      </c>
      <c r="K242" s="5">
        <f t="shared" si="21"/>
        <v>2.8139183055975847E-2</v>
      </c>
      <c r="L242" s="5">
        <f t="shared" si="22"/>
        <v>-6.2500000000000111E-2</v>
      </c>
      <c r="M242" s="5">
        <f t="shared" si="23"/>
        <v>-4.7079337401917942E-2</v>
      </c>
      <c r="N242" s="5">
        <f t="shared" si="24"/>
        <v>-7.2820263029712673E-2</v>
      </c>
    </row>
    <row r="243" spans="1:14">
      <c r="A243" s="7">
        <v>45565</v>
      </c>
      <c r="B243" s="6">
        <v>104.33</v>
      </c>
      <c r="C243" s="6">
        <v>30</v>
      </c>
      <c r="D243" s="6">
        <v>33.97</v>
      </c>
      <c r="E243" s="6">
        <v>49.36</v>
      </c>
      <c r="F243" s="6">
        <v>33.729999999999997</v>
      </c>
      <c r="G243" s="6">
        <v>39.81</v>
      </c>
      <c r="I243" s="5">
        <f t="shared" si="19"/>
        <v>1.9206760779795218E-3</v>
      </c>
      <c r="J243" s="5">
        <f t="shared" si="20"/>
        <v>1.180438448566612E-2</v>
      </c>
      <c r="K243" s="5">
        <f t="shared" si="21"/>
        <v>-2.942907592701216E-4</v>
      </c>
      <c r="L243" s="5">
        <f t="shared" si="22"/>
        <v>4.1350210970464207E-2</v>
      </c>
      <c r="M243" s="5">
        <f t="shared" si="23"/>
        <v>2.8667276608722148E-2</v>
      </c>
      <c r="N243" s="5">
        <f t="shared" si="24"/>
        <v>4.5705279747833005E-2</v>
      </c>
    </row>
    <row r="244" spans="1:14">
      <c r="A244" s="7">
        <v>45566</v>
      </c>
      <c r="B244" s="6">
        <v>104.65</v>
      </c>
      <c r="C244" s="6">
        <v>30.42</v>
      </c>
      <c r="D244" s="6">
        <v>34.42</v>
      </c>
      <c r="E244" s="6">
        <v>49.42</v>
      </c>
      <c r="F244" s="6">
        <v>33.74</v>
      </c>
      <c r="G244" s="6">
        <v>39.97</v>
      </c>
      <c r="I244" s="5">
        <f t="shared" si="19"/>
        <v>3.0671906450685515E-3</v>
      </c>
      <c r="J244" s="5">
        <f t="shared" si="20"/>
        <v>1.4000000000000012E-2</v>
      </c>
      <c r="K244" s="5">
        <f t="shared" si="21"/>
        <v>1.3246982631734072E-2</v>
      </c>
      <c r="L244" s="5">
        <f t="shared" si="22"/>
        <v>1.2155591572122759E-3</v>
      </c>
      <c r="M244" s="5">
        <f t="shared" si="23"/>
        <v>2.9647198339777248E-4</v>
      </c>
      <c r="N244" s="5">
        <f t="shared" si="24"/>
        <v>4.0190906807333615E-3</v>
      </c>
    </row>
    <row r="245" spans="1:14">
      <c r="A245" s="7">
        <v>45567</v>
      </c>
      <c r="B245" s="6">
        <v>102.99</v>
      </c>
      <c r="C245" s="6">
        <v>31.58</v>
      </c>
      <c r="D245" s="6">
        <v>35.909999999999997</v>
      </c>
      <c r="E245" s="6">
        <v>50.49</v>
      </c>
      <c r="F245" s="6">
        <v>34.51</v>
      </c>
      <c r="G245" s="6">
        <v>41.33</v>
      </c>
      <c r="I245" s="5">
        <f t="shared" si="19"/>
        <v>-1.5862398471094274E-2</v>
      </c>
      <c r="J245" s="5">
        <f t="shared" si="20"/>
        <v>3.8132807363576493E-2</v>
      </c>
      <c r="K245" s="5">
        <f t="shared" si="21"/>
        <v>4.3288785589773227E-2</v>
      </c>
      <c r="L245" s="5">
        <f t="shared" si="22"/>
        <v>2.1651153379198762E-2</v>
      </c>
      <c r="M245" s="5">
        <f t="shared" si="23"/>
        <v>2.2821576763485396E-2</v>
      </c>
      <c r="N245" s="5">
        <f t="shared" si="24"/>
        <v>3.4025519139354587E-2</v>
      </c>
    </row>
    <row r="246" spans="1:14">
      <c r="A246" s="7">
        <v>45568</v>
      </c>
      <c r="B246" s="6">
        <v>101.36</v>
      </c>
      <c r="C246" s="6">
        <v>32.24</v>
      </c>
      <c r="D246" s="6">
        <v>36.35</v>
      </c>
      <c r="E246" s="6">
        <v>51.14</v>
      </c>
      <c r="F246" s="6">
        <v>34.630000000000003</v>
      </c>
      <c r="G246" s="6">
        <v>41.93</v>
      </c>
      <c r="I246" s="5">
        <f t="shared" si="19"/>
        <v>-1.5826779298961036E-2</v>
      </c>
      <c r="J246" s="5">
        <f t="shared" si="20"/>
        <v>2.0899303356554988E-2</v>
      </c>
      <c r="K246" s="5">
        <f t="shared" si="21"/>
        <v>1.2252854358117737E-2</v>
      </c>
      <c r="L246" s="5">
        <f t="shared" si="22"/>
        <v>1.2873836403248129E-2</v>
      </c>
      <c r="M246" s="5">
        <f t="shared" si="23"/>
        <v>3.4772529701536659E-3</v>
      </c>
      <c r="N246" s="5">
        <f t="shared" si="24"/>
        <v>1.4517299782240478E-2</v>
      </c>
    </row>
    <row r="247" spans="1:14">
      <c r="A247" s="7">
        <v>45569</v>
      </c>
      <c r="B247" s="6">
        <v>102.12</v>
      </c>
      <c r="C247" s="6">
        <v>33.43</v>
      </c>
      <c r="D247" s="6">
        <v>36.130000000000003</v>
      </c>
      <c r="E247" s="6">
        <v>53.43</v>
      </c>
      <c r="F247" s="6">
        <v>35.61</v>
      </c>
      <c r="G247" s="6">
        <v>44.1</v>
      </c>
      <c r="I247" s="5">
        <f t="shared" si="19"/>
        <v>7.4980268350435253E-3</v>
      </c>
      <c r="J247" s="5">
        <f t="shared" si="20"/>
        <v>3.6910669975185995E-2</v>
      </c>
      <c r="K247" s="5">
        <f t="shared" si="21"/>
        <v>-6.0522696011003907E-3</v>
      </c>
      <c r="L247" s="5">
        <f t="shared" si="22"/>
        <v>4.477903793508009E-2</v>
      </c>
      <c r="M247" s="5">
        <f t="shared" si="23"/>
        <v>2.829916257580134E-2</v>
      </c>
      <c r="N247" s="5">
        <f t="shared" si="24"/>
        <v>5.175292153589317E-2</v>
      </c>
    </row>
    <row r="248" spans="1:14">
      <c r="A248" s="7">
        <v>45572</v>
      </c>
      <c r="B248" s="6">
        <v>104.57</v>
      </c>
      <c r="C248" s="6">
        <v>34.29</v>
      </c>
      <c r="D248" s="6">
        <v>35.81</v>
      </c>
      <c r="E248" s="6">
        <v>54.08</v>
      </c>
      <c r="F248" s="6">
        <v>36.049999999999997</v>
      </c>
      <c r="G248" s="6">
        <v>45.08</v>
      </c>
      <c r="I248" s="5">
        <f t="shared" si="19"/>
        <v>2.3991382687034823E-2</v>
      </c>
      <c r="J248" s="5">
        <f t="shared" si="20"/>
        <v>2.5725396350583241E-2</v>
      </c>
      <c r="K248" s="5">
        <f t="shared" si="21"/>
        <v>-8.856905618599531E-3</v>
      </c>
      <c r="L248" s="5">
        <f t="shared" si="22"/>
        <v>1.2165450121654375E-2</v>
      </c>
      <c r="M248" s="5">
        <f t="shared" si="23"/>
        <v>1.2356079752878335E-2</v>
      </c>
      <c r="N248" s="5">
        <f t="shared" si="24"/>
        <v>2.2222222222222143E-2</v>
      </c>
    </row>
    <row r="249" spans="1:14">
      <c r="A249" s="7">
        <v>45573</v>
      </c>
      <c r="B249" s="6">
        <v>107.64</v>
      </c>
      <c r="C249" s="6">
        <v>35.43</v>
      </c>
      <c r="D249" s="6">
        <v>35.93</v>
      </c>
      <c r="E249" s="6">
        <v>55.03</v>
      </c>
      <c r="F249" s="6">
        <v>36.090000000000003</v>
      </c>
      <c r="G249" s="6">
        <v>45.83</v>
      </c>
      <c r="I249" s="5">
        <f t="shared" si="19"/>
        <v>2.9358324567275496E-2</v>
      </c>
      <c r="J249" s="5">
        <f t="shared" si="20"/>
        <v>3.3245844269466307E-2</v>
      </c>
      <c r="K249" s="5">
        <f t="shared" si="21"/>
        <v>3.3510192683607887E-3</v>
      </c>
      <c r="L249" s="5">
        <f t="shared" si="22"/>
        <v>1.7566568047337361E-2</v>
      </c>
      <c r="M249" s="5">
        <f t="shared" si="23"/>
        <v>1.1095700416090537E-3</v>
      </c>
      <c r="N249" s="5">
        <f t="shared" si="24"/>
        <v>1.6637089618456002E-2</v>
      </c>
    </row>
    <row r="250" spans="1:14">
      <c r="A250" s="7">
        <v>45574</v>
      </c>
      <c r="B250" s="6">
        <v>105.65</v>
      </c>
      <c r="C250" s="6">
        <v>34.47</v>
      </c>
      <c r="D250" s="6">
        <v>35.46</v>
      </c>
      <c r="E250" s="6">
        <v>53.17</v>
      </c>
      <c r="F250" s="6">
        <v>34.78</v>
      </c>
      <c r="G250" s="6">
        <v>44.16</v>
      </c>
      <c r="I250" s="5">
        <f t="shared" si="19"/>
        <v>-1.8487551096246668E-2</v>
      </c>
      <c r="J250" s="5">
        <f t="shared" si="20"/>
        <v>-2.7095681625740942E-2</v>
      </c>
      <c r="K250" s="5">
        <f t="shared" si="21"/>
        <v>-1.3080990815474536E-2</v>
      </c>
      <c r="L250" s="5">
        <f t="shared" si="22"/>
        <v>-3.379974559331278E-2</v>
      </c>
      <c r="M250" s="5">
        <f t="shared" si="23"/>
        <v>-3.6298143530063776E-2</v>
      </c>
      <c r="N250" s="5">
        <f t="shared" si="24"/>
        <v>-3.6439013746454307E-2</v>
      </c>
    </row>
    <row r="251" spans="1:14">
      <c r="A251" s="7">
        <v>45575</v>
      </c>
      <c r="B251" s="6">
        <v>106.95</v>
      </c>
      <c r="C251" s="6">
        <v>34.56</v>
      </c>
      <c r="D251" s="6">
        <v>34.69</v>
      </c>
      <c r="E251" s="6">
        <v>53.05</v>
      </c>
      <c r="F251" s="6">
        <v>35.03</v>
      </c>
      <c r="G251" s="6">
        <v>44.36</v>
      </c>
      <c r="I251" s="5">
        <f t="shared" si="19"/>
        <v>1.2304779933743459E-2</v>
      </c>
      <c r="J251" s="5">
        <f t="shared" si="20"/>
        <v>2.6109660574413773E-3</v>
      </c>
      <c r="K251" s="5">
        <f t="shared" si="21"/>
        <v>-2.1714608009024361E-2</v>
      </c>
      <c r="L251" s="5">
        <f t="shared" si="22"/>
        <v>-2.2569117923642024E-3</v>
      </c>
      <c r="M251" s="5">
        <f t="shared" si="23"/>
        <v>7.1880391029326418E-3</v>
      </c>
      <c r="N251" s="5">
        <f t="shared" si="24"/>
        <v>4.5289855072463414E-3</v>
      </c>
    </row>
    <row r="252" spans="1:14">
      <c r="A252" s="7">
        <v>45576</v>
      </c>
      <c r="B252" s="6">
        <v>109.3</v>
      </c>
      <c r="C252" s="6">
        <v>35.130000000000003</v>
      </c>
      <c r="D252" s="6">
        <v>34.65</v>
      </c>
      <c r="E252" s="6">
        <v>54.2</v>
      </c>
      <c r="F252" s="6">
        <v>35.51</v>
      </c>
      <c r="G252" s="6">
        <v>44.89</v>
      </c>
      <c r="I252" s="5">
        <f t="shared" si="19"/>
        <v>2.1972884525479186E-2</v>
      </c>
      <c r="J252" s="5">
        <f t="shared" si="20"/>
        <v>1.649305555555558E-2</v>
      </c>
      <c r="K252" s="5">
        <f t="shared" si="21"/>
        <v>-1.1530700490054446E-3</v>
      </c>
      <c r="L252" s="5">
        <f t="shared" si="22"/>
        <v>2.1677662582469504E-2</v>
      </c>
      <c r="M252" s="5">
        <f t="shared" si="23"/>
        <v>1.3702540679417563E-2</v>
      </c>
      <c r="N252" s="5">
        <f t="shared" si="24"/>
        <v>1.194770063119921E-2</v>
      </c>
    </row>
    <row r="253" spans="1:14">
      <c r="A253" s="7">
        <v>45579</v>
      </c>
      <c r="B253" s="6">
        <v>110.68</v>
      </c>
      <c r="C253" s="6">
        <v>36.43</v>
      </c>
      <c r="D253" s="6">
        <v>35.29</v>
      </c>
      <c r="E253" s="6">
        <v>54.75</v>
      </c>
      <c r="F253" s="6">
        <v>35.909999999999997</v>
      </c>
      <c r="G253" s="6">
        <v>45.55</v>
      </c>
      <c r="I253" s="5">
        <f t="shared" si="19"/>
        <v>1.2625800548947907E-2</v>
      </c>
      <c r="J253" s="5">
        <f t="shared" si="20"/>
        <v>3.7005408482778224E-2</v>
      </c>
      <c r="K253" s="5">
        <f t="shared" si="21"/>
        <v>1.8470418470418526E-2</v>
      </c>
      <c r="L253" s="5">
        <f t="shared" si="22"/>
        <v>1.0147601476014678E-2</v>
      </c>
      <c r="M253" s="5">
        <f t="shared" si="23"/>
        <v>1.1264432554209947E-2</v>
      </c>
      <c r="N253" s="5">
        <f t="shared" si="24"/>
        <v>1.4702606371129301E-2</v>
      </c>
    </row>
    <row r="254" spans="1:14">
      <c r="A254" s="7">
        <v>45580</v>
      </c>
      <c r="B254" s="6">
        <v>110.67</v>
      </c>
      <c r="C254" s="6">
        <v>35.99</v>
      </c>
      <c r="D254" s="6">
        <v>34.619999999999997</v>
      </c>
      <c r="E254" s="6">
        <v>53.67</v>
      </c>
      <c r="F254" s="6">
        <v>35.49</v>
      </c>
      <c r="G254" s="6">
        <v>44.62</v>
      </c>
      <c r="I254" s="5">
        <f t="shared" si="19"/>
        <v>-9.0350560173479977E-5</v>
      </c>
      <c r="J254" s="5">
        <f t="shared" si="20"/>
        <v>-1.2077957727147925E-2</v>
      </c>
      <c r="K254" s="5">
        <f t="shared" si="21"/>
        <v>-1.8985548313970035E-2</v>
      </c>
      <c r="L254" s="5">
        <f t="shared" si="22"/>
        <v>-1.972602739726026E-2</v>
      </c>
      <c r="M254" s="5">
        <f t="shared" si="23"/>
        <v>-1.1695906432748426E-2</v>
      </c>
      <c r="N254" s="5">
        <f t="shared" si="24"/>
        <v>-2.0417124039517009E-2</v>
      </c>
    </row>
    <row r="255" spans="1:14">
      <c r="A255" s="7">
        <v>45581</v>
      </c>
      <c r="B255" s="6">
        <v>107.92</v>
      </c>
      <c r="C255" s="6">
        <v>34.06</v>
      </c>
      <c r="D255" s="6">
        <v>33.549999999999997</v>
      </c>
      <c r="E255" s="6">
        <v>50.66</v>
      </c>
      <c r="F255" s="6">
        <v>33.270000000000003</v>
      </c>
      <c r="G255" s="6">
        <v>42.43</v>
      </c>
      <c r="I255" s="5">
        <f t="shared" si="19"/>
        <v>-2.4848649137074186E-2</v>
      </c>
      <c r="J255" s="5">
        <f t="shared" si="20"/>
        <v>-5.3626007224228944E-2</v>
      </c>
      <c r="K255" s="5">
        <f t="shared" si="21"/>
        <v>-3.0906990179087268E-2</v>
      </c>
      <c r="L255" s="5">
        <f t="shared" si="22"/>
        <v>-5.6083473076206536E-2</v>
      </c>
      <c r="M255" s="5">
        <f t="shared" si="23"/>
        <v>-6.2552831783600937E-2</v>
      </c>
      <c r="N255" s="5">
        <f t="shared" si="24"/>
        <v>-4.9081129538323554E-2</v>
      </c>
    </row>
    <row r="256" spans="1:14">
      <c r="A256" s="7">
        <v>45582</v>
      </c>
      <c r="B256" s="6">
        <v>109.35</v>
      </c>
      <c r="C256" s="6">
        <v>34.67</v>
      </c>
      <c r="D256" s="6">
        <v>33.119999999999997</v>
      </c>
      <c r="E256" s="6">
        <v>51.79</v>
      </c>
      <c r="F256" s="6">
        <v>32.76</v>
      </c>
      <c r="G256" s="6">
        <v>42.69</v>
      </c>
      <c r="I256" s="5">
        <f t="shared" si="19"/>
        <v>1.3250555967383226E-2</v>
      </c>
      <c r="J256" s="5">
        <f t="shared" si="20"/>
        <v>1.7909571344685737E-2</v>
      </c>
      <c r="K256" s="5">
        <f t="shared" si="21"/>
        <v>-1.2816691505216138E-2</v>
      </c>
      <c r="L256" s="5">
        <f t="shared" si="22"/>
        <v>2.2305566521910736E-2</v>
      </c>
      <c r="M256" s="5">
        <f t="shared" si="23"/>
        <v>-1.5329125338142569E-2</v>
      </c>
      <c r="N256" s="5">
        <f t="shared" si="24"/>
        <v>6.1277398067405286E-3</v>
      </c>
    </row>
    <row r="257" spans="1:14">
      <c r="A257" s="7">
        <v>45583</v>
      </c>
      <c r="B257" s="6">
        <v>107.56</v>
      </c>
      <c r="C257" s="6">
        <v>34.85</v>
      </c>
      <c r="D257" s="6">
        <v>32.979999999999997</v>
      </c>
      <c r="E257" s="6">
        <v>52.46</v>
      </c>
      <c r="F257" s="6">
        <v>33.14</v>
      </c>
      <c r="G257" s="6">
        <v>43.52</v>
      </c>
      <c r="I257" s="5">
        <f t="shared" si="19"/>
        <v>-1.6369455875628658E-2</v>
      </c>
      <c r="J257" s="5">
        <f t="shared" si="20"/>
        <v>5.1918084799538189E-3</v>
      </c>
      <c r="K257" s="5">
        <f t="shared" si="21"/>
        <v>-4.2270531400966371E-3</v>
      </c>
      <c r="L257" s="5">
        <f t="shared" si="22"/>
        <v>1.2936860397760208E-2</v>
      </c>
      <c r="M257" s="5">
        <f t="shared" si="23"/>
        <v>1.159951159951178E-2</v>
      </c>
      <c r="N257" s="5">
        <f t="shared" si="24"/>
        <v>1.944249238697604E-2</v>
      </c>
    </row>
    <row r="258" spans="1:14">
      <c r="A258" s="7">
        <v>45586</v>
      </c>
      <c r="B258" s="6">
        <v>107.46</v>
      </c>
      <c r="C258" s="6">
        <v>34.81</v>
      </c>
      <c r="D258" s="6">
        <v>32.76</v>
      </c>
      <c r="E258" s="6">
        <v>51.54</v>
      </c>
      <c r="F258" s="6">
        <v>33.03</v>
      </c>
      <c r="G258" s="6">
        <v>42.85</v>
      </c>
      <c r="I258" s="5">
        <f t="shared" si="19"/>
        <v>-9.2971364819638413E-4</v>
      </c>
      <c r="J258" s="5">
        <f t="shared" si="20"/>
        <v>-1.1477761836441447E-3</v>
      </c>
      <c r="K258" s="5">
        <f t="shared" si="21"/>
        <v>-6.6707095209217471E-3</v>
      </c>
      <c r="L258" s="5">
        <f t="shared" si="22"/>
        <v>-1.7537171178040434E-2</v>
      </c>
      <c r="M258" s="5">
        <f t="shared" si="23"/>
        <v>-3.319251659625766E-3</v>
      </c>
      <c r="N258" s="5">
        <f t="shared" si="24"/>
        <v>-1.5395220588235281E-2</v>
      </c>
    </row>
    <row r="259" spans="1:14">
      <c r="A259" s="7">
        <v>45587</v>
      </c>
      <c r="B259" s="6">
        <v>107.95</v>
      </c>
      <c r="C259" s="6">
        <v>34.89</v>
      </c>
      <c r="D259" s="6">
        <v>32.78</v>
      </c>
      <c r="E259" s="6">
        <v>50.81</v>
      </c>
      <c r="F259" s="6">
        <v>33.1</v>
      </c>
      <c r="G259" s="6">
        <v>42.14</v>
      </c>
      <c r="I259" s="5">
        <f t="shared" si="19"/>
        <v>4.5598362181278329E-3</v>
      </c>
      <c r="J259" s="5">
        <f t="shared" si="20"/>
        <v>2.2981901752370248E-3</v>
      </c>
      <c r="K259" s="5">
        <f t="shared" si="21"/>
        <v>6.1050061050060833E-4</v>
      </c>
      <c r="L259" s="5">
        <f t="shared" si="22"/>
        <v>-1.4163756305781816E-2</v>
      </c>
      <c r="M259" s="5">
        <f t="shared" si="23"/>
        <v>2.1192854980320863E-3</v>
      </c>
      <c r="N259" s="5">
        <f t="shared" si="24"/>
        <v>-1.6569428238039641E-2</v>
      </c>
    </row>
    <row r="260" spans="1:14">
      <c r="A260" s="7">
        <v>45588</v>
      </c>
      <c r="B260" s="6">
        <v>107.54</v>
      </c>
      <c r="C260" s="6">
        <v>34.56</v>
      </c>
      <c r="D260" s="6">
        <v>31.67</v>
      </c>
      <c r="E260" s="6">
        <v>50.33</v>
      </c>
      <c r="F260" s="6">
        <v>33.21</v>
      </c>
      <c r="G260" s="6">
        <v>42.33</v>
      </c>
      <c r="I260" s="5">
        <f t="shared" si="19"/>
        <v>-3.7980546549327698E-3</v>
      </c>
      <c r="J260" s="5">
        <f t="shared" si="20"/>
        <v>-9.4582975064487762E-3</v>
      </c>
      <c r="K260" s="5">
        <f t="shared" si="21"/>
        <v>-3.3862111043319043E-2</v>
      </c>
      <c r="L260" s="5">
        <f t="shared" si="22"/>
        <v>-9.4469592599882857E-3</v>
      </c>
      <c r="M260" s="5">
        <f t="shared" si="23"/>
        <v>3.3232628398791597E-3</v>
      </c>
      <c r="N260" s="5">
        <f t="shared" si="24"/>
        <v>4.5087802562884249E-3</v>
      </c>
    </row>
    <row r="261" spans="1:14">
      <c r="A261" s="7">
        <v>45589</v>
      </c>
      <c r="B261" s="6">
        <v>106.34</v>
      </c>
      <c r="C261" s="6">
        <v>33.729999999999997</v>
      </c>
      <c r="D261" s="6">
        <v>30.22</v>
      </c>
      <c r="E261" s="6">
        <v>50.76</v>
      </c>
      <c r="F261" s="6">
        <v>32.590000000000003</v>
      </c>
      <c r="G261" s="6">
        <v>41.98</v>
      </c>
      <c r="I261" s="5">
        <f t="shared" si="19"/>
        <v>-1.1158638646085239E-2</v>
      </c>
      <c r="J261" s="5">
        <f t="shared" si="20"/>
        <v>-2.4016203703703831E-2</v>
      </c>
      <c r="K261" s="5">
        <f t="shared" si="21"/>
        <v>-4.5784654246921463E-2</v>
      </c>
      <c r="L261" s="5">
        <f t="shared" si="22"/>
        <v>8.5436121597457504E-3</v>
      </c>
      <c r="M261" s="5">
        <f t="shared" si="23"/>
        <v>-1.866907557964459E-2</v>
      </c>
      <c r="N261" s="5">
        <f t="shared" si="24"/>
        <v>-8.2683675879990925E-3</v>
      </c>
    </row>
    <row r="262" spans="1:14">
      <c r="A262" s="7">
        <v>45590</v>
      </c>
      <c r="B262" s="6">
        <v>106.51</v>
      </c>
      <c r="C262" s="6">
        <v>33.99</v>
      </c>
      <c r="D262" s="6">
        <v>30.37</v>
      </c>
      <c r="E262" s="6">
        <v>52.4</v>
      </c>
      <c r="F262" s="6">
        <v>32.409999999999997</v>
      </c>
      <c r="G262" s="6">
        <v>42.71</v>
      </c>
      <c r="I262" s="5">
        <f t="shared" ref="I262:I267" si="25">B262/B261-1</f>
        <v>1.598645852924685E-3</v>
      </c>
      <c r="J262" s="5">
        <f t="shared" ref="J262:J267" si="26">C262/C261-1</f>
        <v>7.7082715683369774E-3</v>
      </c>
      <c r="K262" s="5">
        <f t="shared" ref="K262:K267" si="27">D262/D261-1</f>
        <v>4.9636002647253097E-3</v>
      </c>
      <c r="L262" s="5">
        <f t="shared" ref="L262:L267" si="28">E262/E261-1</f>
        <v>3.2308904649330117E-2</v>
      </c>
      <c r="M262" s="5">
        <f t="shared" ref="M262:M267" si="29">F262/F261-1</f>
        <v>-5.5231666155264314E-3</v>
      </c>
      <c r="N262" s="5">
        <f t="shared" ref="N262:N267" si="30">G262/G261-1</f>
        <v>1.7389232968080037E-2</v>
      </c>
    </row>
    <row r="263" spans="1:14">
      <c r="A263" s="7">
        <v>45593</v>
      </c>
      <c r="B263" s="6">
        <v>107.78</v>
      </c>
      <c r="C263" s="6">
        <v>34.49</v>
      </c>
      <c r="D263" s="6">
        <v>31.03</v>
      </c>
      <c r="E263" s="6">
        <v>51.83</v>
      </c>
      <c r="F263" s="6">
        <v>32.78</v>
      </c>
      <c r="G263" s="6">
        <v>43.48</v>
      </c>
      <c r="I263" s="5">
        <f t="shared" si="25"/>
        <v>1.1923763026945755E-2</v>
      </c>
      <c r="J263" s="5">
        <f t="shared" si="26"/>
        <v>1.4710208884966214E-2</v>
      </c>
      <c r="K263" s="5">
        <f t="shared" si="27"/>
        <v>2.1731972341126005E-2</v>
      </c>
      <c r="L263" s="5">
        <f t="shared" si="28"/>
        <v>-1.0877862595419896E-2</v>
      </c>
      <c r="M263" s="5">
        <f t="shared" si="29"/>
        <v>1.1416229558778301E-2</v>
      </c>
      <c r="N263" s="5">
        <f t="shared" si="30"/>
        <v>1.8028564738936881E-2</v>
      </c>
    </row>
    <row r="264" spans="1:14">
      <c r="A264" s="7">
        <v>45594</v>
      </c>
      <c r="B264" s="6">
        <v>109.35</v>
      </c>
      <c r="C264" s="6">
        <v>33.71</v>
      </c>
      <c r="D264" s="6">
        <v>30.75</v>
      </c>
      <c r="E264" s="6">
        <v>50.68</v>
      </c>
      <c r="F264" s="6">
        <v>31.86</v>
      </c>
      <c r="G264" s="6">
        <v>41.96</v>
      </c>
      <c r="I264" s="5">
        <f t="shared" si="25"/>
        <v>1.4566709964742852E-2</v>
      </c>
      <c r="J264" s="5">
        <f t="shared" si="26"/>
        <v>-2.261525079733262E-2</v>
      </c>
      <c r="K264" s="5">
        <f t="shared" si="27"/>
        <v>-9.0235256203674563E-3</v>
      </c>
      <c r="L264" s="5">
        <f t="shared" si="28"/>
        <v>-2.2187922052865128E-2</v>
      </c>
      <c r="M264" s="5">
        <f t="shared" si="29"/>
        <v>-2.8065893837705969E-2</v>
      </c>
      <c r="N264" s="5">
        <f t="shared" si="30"/>
        <v>-3.4958601655933674E-2</v>
      </c>
    </row>
    <row r="265" spans="1:14">
      <c r="A265" s="7">
        <v>45595</v>
      </c>
      <c r="B265" s="6">
        <v>110.38</v>
      </c>
      <c r="C265" s="6">
        <v>33.31</v>
      </c>
      <c r="D265" s="6">
        <v>30.35</v>
      </c>
      <c r="E265" s="6">
        <v>50.49</v>
      </c>
      <c r="F265" s="6">
        <v>31.23</v>
      </c>
      <c r="G265" s="6">
        <v>41.81</v>
      </c>
      <c r="I265" s="5">
        <f t="shared" si="25"/>
        <v>9.4192958390488801E-3</v>
      </c>
      <c r="J265" s="5">
        <f t="shared" si="26"/>
        <v>-1.1865915158706608E-2</v>
      </c>
      <c r="K265" s="5">
        <f t="shared" si="27"/>
        <v>-1.3008130081300751E-2</v>
      </c>
      <c r="L265" s="5">
        <f t="shared" si="28"/>
        <v>-3.7490134175216516E-3</v>
      </c>
      <c r="M265" s="5">
        <f t="shared" si="29"/>
        <v>-1.9774011299435013E-2</v>
      </c>
      <c r="N265" s="5">
        <f t="shared" si="30"/>
        <v>-3.5748331744518413E-3</v>
      </c>
    </row>
    <row r="266" spans="1:14">
      <c r="A266" s="7">
        <v>45596</v>
      </c>
      <c r="B266" s="6">
        <v>109.66</v>
      </c>
      <c r="C266" s="6">
        <v>33.92</v>
      </c>
      <c r="D266" s="6">
        <v>29.58</v>
      </c>
      <c r="E266" s="6">
        <v>51.72</v>
      </c>
      <c r="F266" s="6">
        <v>31.45</v>
      </c>
      <c r="G266" s="6">
        <v>42.5</v>
      </c>
      <c r="I266" s="5">
        <f t="shared" si="25"/>
        <v>-6.5229208189889754E-3</v>
      </c>
      <c r="J266" s="5">
        <f t="shared" si="26"/>
        <v>1.8312818973281297E-2</v>
      </c>
      <c r="K266" s="5">
        <f t="shared" si="27"/>
        <v>-2.5370675453047831E-2</v>
      </c>
      <c r="L266" s="5">
        <f t="shared" si="28"/>
        <v>2.4361259655377276E-2</v>
      </c>
      <c r="M266" s="5">
        <f t="shared" si="29"/>
        <v>7.0445084854307005E-3</v>
      </c>
      <c r="N266" s="5">
        <f t="shared" si="30"/>
        <v>1.6503228892609467E-2</v>
      </c>
    </row>
    <row r="267" spans="1:14">
      <c r="A267" s="7">
        <v>45597</v>
      </c>
      <c r="B267" s="6">
        <v>110.92</v>
      </c>
      <c r="C267" s="6">
        <v>33.6</v>
      </c>
      <c r="D267" s="6">
        <v>28.85</v>
      </c>
      <c r="E267" s="6">
        <v>52.11</v>
      </c>
      <c r="F267" s="6">
        <v>31.48</v>
      </c>
      <c r="G267" s="6">
        <v>41.97</v>
      </c>
      <c r="I267" s="5">
        <f t="shared" si="25"/>
        <v>1.1490060186029494E-2</v>
      </c>
      <c r="J267" s="5">
        <f t="shared" si="26"/>
        <v>-9.4339622641509413E-3</v>
      </c>
      <c r="K267" s="5">
        <f t="shared" si="27"/>
        <v>-2.4678837052062086E-2</v>
      </c>
      <c r="L267" s="5">
        <f t="shared" si="28"/>
        <v>7.5406032482598917E-3</v>
      </c>
      <c r="M267" s="5">
        <f t="shared" si="29"/>
        <v>9.5389507154219899E-4</v>
      </c>
      <c r="N267" s="5">
        <f t="shared" si="30"/>
        <v>-1.2470588235294122E-2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7C5A2-C55D-F342-B082-4CFC51BB931E}">
  <dimension ref="A1:D257"/>
  <sheetViews>
    <sheetView workbookViewId="0">
      <selection activeCell="A3" sqref="A3"/>
    </sheetView>
  </sheetViews>
  <sheetFormatPr baseColWidth="10" defaultColWidth="10.83203125" defaultRowHeight="14"/>
  <cols>
    <col min="1" max="3" width="10.83203125" style="2"/>
    <col min="4" max="4" width="25.83203125" style="2" bestFit="1" customWidth="1"/>
    <col min="5" max="16384" width="10.83203125" style="2"/>
  </cols>
  <sheetData>
    <row r="1" spans="1:4" ht="16">
      <c r="A1" s="1"/>
      <c r="B1" s="1" t="s">
        <v>19</v>
      </c>
    </row>
    <row r="2" spans="1:4" ht="16">
      <c r="A2" s="1"/>
      <c r="B2" s="1" t="s">
        <v>20</v>
      </c>
    </row>
    <row r="3" spans="1:4" ht="16">
      <c r="A3" s="1" t="s">
        <v>21</v>
      </c>
      <c r="B3" s="1" t="s">
        <v>22</v>
      </c>
      <c r="D3" s="1" t="s">
        <v>25</v>
      </c>
    </row>
    <row r="4" spans="1:4">
      <c r="A4" s="3">
        <v>45230</v>
      </c>
      <c r="B4" s="4">
        <v>13261.73</v>
      </c>
      <c r="D4" s="5"/>
    </row>
    <row r="5" spans="1:4">
      <c r="A5" s="3">
        <v>45231</v>
      </c>
      <c r="B5" s="4">
        <v>13337.2</v>
      </c>
      <c r="D5" s="5">
        <f>B5/B4-1</f>
        <v>5.6908110781928034E-3</v>
      </c>
    </row>
    <row r="6" spans="1:4">
      <c r="A6" s="3">
        <v>45232</v>
      </c>
      <c r="B6" s="4">
        <v>13638.38</v>
      </c>
      <c r="D6" s="5">
        <f t="shared" ref="D6:D69" si="0">B6/B5-1</f>
        <v>2.2581951234142084E-2</v>
      </c>
    </row>
    <row r="7" spans="1:4">
      <c r="A7" s="3">
        <v>45233</v>
      </c>
      <c r="B7" s="4">
        <v>13937.44</v>
      </c>
      <c r="D7" s="5">
        <f t="shared" si="0"/>
        <v>2.1927824272384377E-2</v>
      </c>
    </row>
    <row r="8" spans="1:4">
      <c r="A8" s="3">
        <v>45236</v>
      </c>
      <c r="B8" s="4">
        <v>13802.12</v>
      </c>
      <c r="D8" s="5">
        <f t="shared" si="0"/>
        <v>-9.7091000929869775E-3</v>
      </c>
    </row>
    <row r="9" spans="1:4">
      <c r="A9" s="3">
        <v>45237</v>
      </c>
      <c r="B9" s="4">
        <v>13742.78</v>
      </c>
      <c r="D9" s="5">
        <f t="shared" si="0"/>
        <v>-4.2993395217546526E-3</v>
      </c>
    </row>
    <row r="10" spans="1:4">
      <c r="A10" s="3">
        <v>45238</v>
      </c>
      <c r="B10" s="4">
        <v>13660.15</v>
      </c>
      <c r="D10" s="5">
        <f t="shared" si="0"/>
        <v>-6.0126117132051071E-3</v>
      </c>
    </row>
    <row r="11" spans="1:4">
      <c r="A11" s="3">
        <v>45239</v>
      </c>
      <c r="B11" s="4">
        <v>13500.3</v>
      </c>
      <c r="D11" s="5">
        <f t="shared" si="0"/>
        <v>-1.1701921281977112E-2</v>
      </c>
    </row>
    <row r="12" spans="1:4">
      <c r="A12" s="3">
        <v>45240</v>
      </c>
      <c r="B12" s="4">
        <v>13660.62</v>
      </c>
      <c r="D12" s="5">
        <f t="shared" si="0"/>
        <v>1.1875291660185416E-2</v>
      </c>
    </row>
    <row r="13" spans="1:4">
      <c r="A13" s="3">
        <v>45243</v>
      </c>
      <c r="B13" s="4">
        <v>13644.64</v>
      </c>
      <c r="D13" s="5">
        <f t="shared" si="0"/>
        <v>-1.1697858515939963E-3</v>
      </c>
    </row>
    <row r="14" spans="1:4">
      <c r="A14" s="3">
        <v>45244</v>
      </c>
      <c r="B14" s="4">
        <v>14237.9</v>
      </c>
      <c r="D14" s="5">
        <f t="shared" si="0"/>
        <v>4.3479344269984344E-2</v>
      </c>
    </row>
    <row r="15" spans="1:4">
      <c r="A15" s="3">
        <v>45245</v>
      </c>
      <c r="B15" s="4">
        <v>14292.22</v>
      </c>
      <c r="D15" s="5">
        <f t="shared" si="0"/>
        <v>3.81516937188775E-3</v>
      </c>
    </row>
    <row r="16" spans="1:4">
      <c r="A16" s="3">
        <v>45246</v>
      </c>
      <c r="B16" s="4">
        <v>14120.53</v>
      </c>
      <c r="D16" s="5">
        <f t="shared" si="0"/>
        <v>-1.2012829357510468E-2</v>
      </c>
    </row>
    <row r="17" spans="1:4">
      <c r="A17" s="3">
        <v>45247</v>
      </c>
      <c r="B17" s="4">
        <v>14250.15</v>
      </c>
      <c r="D17" s="5">
        <f t="shared" si="0"/>
        <v>9.1795421276679168E-3</v>
      </c>
    </row>
    <row r="18" spans="1:4">
      <c r="A18" s="3">
        <v>45250</v>
      </c>
      <c r="B18" s="4">
        <v>14307.6</v>
      </c>
      <c r="D18" s="5">
        <f t="shared" si="0"/>
        <v>4.0315365101419864E-3</v>
      </c>
    </row>
    <row r="19" spans="1:4">
      <c r="A19" s="3">
        <v>45251</v>
      </c>
      <c r="B19" s="4">
        <v>14204.94</v>
      </c>
      <c r="D19" s="5">
        <f t="shared" si="0"/>
        <v>-7.1752075819844219E-3</v>
      </c>
    </row>
    <row r="20" spans="1:4">
      <c r="A20" s="3">
        <v>45252</v>
      </c>
      <c r="B20" s="4">
        <v>14286.2</v>
      </c>
      <c r="D20" s="5">
        <f t="shared" si="0"/>
        <v>5.7205451061390633E-3</v>
      </c>
    </row>
    <row r="21" spans="1:4">
      <c r="A21" s="3">
        <v>45254</v>
      </c>
      <c r="B21" s="4">
        <v>14351.95</v>
      </c>
      <c r="D21" s="5">
        <f t="shared" si="0"/>
        <v>4.6023435203204066E-3</v>
      </c>
    </row>
    <row r="22" spans="1:4">
      <c r="A22" s="3">
        <v>45257</v>
      </c>
      <c r="B22" s="4">
        <v>14324.45</v>
      </c>
      <c r="D22" s="5">
        <f t="shared" si="0"/>
        <v>-1.9161159284974971E-3</v>
      </c>
    </row>
    <row r="23" spans="1:4">
      <c r="A23" s="3">
        <v>45258</v>
      </c>
      <c r="B23" s="4">
        <v>14233.09</v>
      </c>
      <c r="D23" s="5">
        <f t="shared" si="0"/>
        <v>-6.3779063070484865E-3</v>
      </c>
    </row>
    <row r="24" spans="1:4">
      <c r="A24" s="3">
        <v>45259</v>
      </c>
      <c r="B24" s="4">
        <v>14286.37</v>
      </c>
      <c r="D24" s="5">
        <f t="shared" si="0"/>
        <v>3.7433895239895598E-3</v>
      </c>
    </row>
    <row r="25" spans="1:4">
      <c r="A25" s="3">
        <v>45260</v>
      </c>
      <c r="B25" s="4">
        <v>14353.17</v>
      </c>
      <c r="D25" s="5">
        <f t="shared" si="0"/>
        <v>4.6757853814509698E-3</v>
      </c>
    </row>
    <row r="26" spans="1:4">
      <c r="A26" s="3">
        <v>45261</v>
      </c>
      <c r="B26" s="4">
        <v>14720.6</v>
      </c>
      <c r="D26" s="5">
        <f t="shared" si="0"/>
        <v>2.5599223028780482E-2</v>
      </c>
    </row>
    <row r="27" spans="1:4">
      <c r="A27" s="3">
        <v>45264</v>
      </c>
      <c r="B27" s="4">
        <v>14858.92</v>
      </c>
      <c r="D27" s="5">
        <f t="shared" si="0"/>
        <v>9.3963561267882412E-3</v>
      </c>
    </row>
    <row r="28" spans="1:4">
      <c r="A28" s="3">
        <v>45265</v>
      </c>
      <c r="B28" s="4">
        <v>14651.56</v>
      </c>
      <c r="D28" s="5">
        <f t="shared" si="0"/>
        <v>-1.3955253813870749E-2</v>
      </c>
    </row>
    <row r="29" spans="1:4">
      <c r="A29" s="3">
        <v>45266</v>
      </c>
      <c r="B29" s="4">
        <v>14625.83</v>
      </c>
      <c r="D29" s="5">
        <f t="shared" si="0"/>
        <v>-1.7561269926205103E-3</v>
      </c>
    </row>
    <row r="30" spans="1:4">
      <c r="A30" s="3">
        <v>45267</v>
      </c>
      <c r="B30" s="4">
        <v>14734.52</v>
      </c>
      <c r="D30" s="5">
        <f t="shared" si="0"/>
        <v>7.4313731254911364E-3</v>
      </c>
    </row>
    <row r="31" spans="1:4">
      <c r="A31" s="3">
        <v>45268</v>
      </c>
      <c r="B31" s="4">
        <v>14804.11</v>
      </c>
      <c r="D31" s="5">
        <f t="shared" si="0"/>
        <v>4.7229227691163445E-3</v>
      </c>
    </row>
    <row r="32" spans="1:4">
      <c r="A32" s="3">
        <v>45271</v>
      </c>
      <c r="B32" s="4">
        <v>14882.24</v>
      </c>
      <c r="D32" s="5">
        <f t="shared" si="0"/>
        <v>5.2775884534768114E-3</v>
      </c>
    </row>
    <row r="33" spans="1:4">
      <c r="A33" s="3">
        <v>45272</v>
      </c>
      <c r="B33" s="4">
        <v>14852.38</v>
      </c>
      <c r="D33" s="5">
        <f t="shared" si="0"/>
        <v>-2.0064183886296938E-3</v>
      </c>
    </row>
    <row r="34" spans="1:4">
      <c r="A34" s="3">
        <v>45273</v>
      </c>
      <c r="B34" s="4">
        <v>15262.96</v>
      </c>
      <c r="D34" s="5">
        <f t="shared" si="0"/>
        <v>2.7644054353578307E-2</v>
      </c>
    </row>
    <row r="35" spans="1:4">
      <c r="A35" s="3">
        <v>45274</v>
      </c>
      <c r="B35" s="4">
        <v>15650.29</v>
      </c>
      <c r="D35" s="5">
        <f t="shared" si="0"/>
        <v>2.5377122130962881E-2</v>
      </c>
    </row>
    <row r="36" spans="1:4">
      <c r="A36" s="3">
        <v>45275</v>
      </c>
      <c r="B36" s="4">
        <v>15509.3</v>
      </c>
      <c r="D36" s="5">
        <f t="shared" si="0"/>
        <v>-9.008778751064761E-3</v>
      </c>
    </row>
    <row r="37" spans="1:4">
      <c r="A37" s="3">
        <v>45278</v>
      </c>
      <c r="B37" s="4">
        <v>15516.88</v>
      </c>
      <c r="D37" s="5">
        <f t="shared" si="0"/>
        <v>4.8873901465573688E-4</v>
      </c>
    </row>
    <row r="38" spans="1:4">
      <c r="A38" s="3">
        <v>45279</v>
      </c>
      <c r="B38" s="4">
        <v>15747.67</v>
      </c>
      <c r="D38" s="5">
        <f t="shared" si="0"/>
        <v>1.4873479720149962E-2</v>
      </c>
    </row>
    <row r="39" spans="1:4">
      <c r="A39" s="3">
        <v>45280</v>
      </c>
      <c r="B39" s="4">
        <v>15495.61</v>
      </c>
      <c r="D39" s="5">
        <f t="shared" si="0"/>
        <v>-1.6006177421802659E-2</v>
      </c>
    </row>
    <row r="40" spans="1:4">
      <c r="A40" s="3">
        <v>45281</v>
      </c>
      <c r="B40" s="4">
        <v>15719.3</v>
      </c>
      <c r="D40" s="5">
        <f t="shared" si="0"/>
        <v>1.4435701466415152E-2</v>
      </c>
    </row>
    <row r="41" spans="1:4">
      <c r="A41" s="3">
        <v>45282</v>
      </c>
      <c r="B41" s="4">
        <v>15780.21</v>
      </c>
      <c r="D41" s="5">
        <f t="shared" si="0"/>
        <v>3.8748544782527539E-3</v>
      </c>
    </row>
    <row r="42" spans="1:4">
      <c r="A42" s="3">
        <v>45286</v>
      </c>
      <c r="B42" s="4">
        <v>15919</v>
      </c>
      <c r="D42" s="5">
        <f t="shared" si="0"/>
        <v>8.7951934733441206E-3</v>
      </c>
    </row>
    <row r="43" spans="1:4">
      <c r="A43" s="3">
        <v>45287</v>
      </c>
      <c r="B43" s="4">
        <v>15939.25</v>
      </c>
      <c r="D43" s="5">
        <f t="shared" si="0"/>
        <v>1.2720648281927538E-3</v>
      </c>
    </row>
    <row r="44" spans="1:4">
      <c r="A44" s="3">
        <v>45288</v>
      </c>
      <c r="B44" s="4">
        <v>15916.8</v>
      </c>
      <c r="D44" s="5">
        <f t="shared" si="0"/>
        <v>-1.4084727951441112E-3</v>
      </c>
    </row>
    <row r="45" spans="1:4">
      <c r="A45" s="3">
        <v>45289</v>
      </c>
      <c r="B45" s="4">
        <v>15751.57</v>
      </c>
      <c r="D45" s="5">
        <f t="shared" si="0"/>
        <v>-1.0380855448331339E-2</v>
      </c>
    </row>
    <row r="46" spans="1:4">
      <c r="A46" s="3">
        <v>45293</v>
      </c>
      <c r="B46" s="4">
        <v>15687.2</v>
      </c>
      <c r="D46" s="5">
        <f t="shared" si="0"/>
        <v>-4.0865767666333763E-3</v>
      </c>
    </row>
    <row r="47" spans="1:4">
      <c r="A47" s="3">
        <v>45294</v>
      </c>
      <c r="B47" s="4">
        <v>15309.05</v>
      </c>
      <c r="D47" s="5">
        <f t="shared" si="0"/>
        <v>-2.4105640267224282E-2</v>
      </c>
    </row>
    <row r="48" spans="1:4">
      <c r="A48" s="3">
        <v>45295</v>
      </c>
      <c r="B48" s="4">
        <v>15286.42</v>
      </c>
      <c r="D48" s="5">
        <f t="shared" si="0"/>
        <v>-1.4782106009190166E-3</v>
      </c>
    </row>
    <row r="49" spans="1:4">
      <c r="A49" s="3">
        <v>45296</v>
      </c>
      <c r="B49" s="4">
        <v>15304.9</v>
      </c>
      <c r="D49" s="5">
        <f t="shared" si="0"/>
        <v>1.2089161491048994E-3</v>
      </c>
    </row>
    <row r="50" spans="1:4">
      <c r="A50" s="3">
        <v>45299</v>
      </c>
      <c r="B50" s="4">
        <v>15518.51</v>
      </c>
      <c r="D50" s="5">
        <f t="shared" si="0"/>
        <v>1.3956968029846584E-2</v>
      </c>
    </row>
    <row r="51" spans="1:4">
      <c r="A51" s="3">
        <v>45300</v>
      </c>
      <c r="B51" s="4">
        <v>15397.58</v>
      </c>
      <c r="D51" s="5">
        <f t="shared" si="0"/>
        <v>-7.792629575906429E-3</v>
      </c>
    </row>
    <row r="52" spans="1:4">
      <c r="A52" s="3">
        <v>45301</v>
      </c>
      <c r="B52" s="4">
        <v>15441.22</v>
      </c>
      <c r="D52" s="5">
        <f t="shared" si="0"/>
        <v>2.8342116098762915E-3</v>
      </c>
    </row>
    <row r="53" spans="1:4">
      <c r="A53" s="3">
        <v>45302</v>
      </c>
      <c r="B53" s="4">
        <v>15382.89</v>
      </c>
      <c r="D53" s="5">
        <f t="shared" si="0"/>
        <v>-3.7775512556650348E-3</v>
      </c>
    </row>
    <row r="54" spans="1:4">
      <c r="A54" s="3">
        <v>45303</v>
      </c>
      <c r="B54" s="4">
        <v>15364.79</v>
      </c>
      <c r="D54" s="5">
        <f t="shared" si="0"/>
        <v>-1.1766319592740881E-3</v>
      </c>
    </row>
    <row r="55" spans="1:4">
      <c r="A55" s="3">
        <v>45307</v>
      </c>
      <c r="B55" s="4">
        <v>15248.22</v>
      </c>
      <c r="D55" s="5">
        <f t="shared" si="0"/>
        <v>-7.5868267643098841E-3</v>
      </c>
    </row>
    <row r="56" spans="1:4">
      <c r="A56" s="3">
        <v>45308</v>
      </c>
      <c r="B56" s="4">
        <v>15128.77</v>
      </c>
      <c r="D56" s="5">
        <f t="shared" si="0"/>
        <v>-7.8337012451288324E-3</v>
      </c>
    </row>
    <row r="57" spans="1:4">
      <c r="A57" s="3">
        <v>45309</v>
      </c>
      <c r="B57" s="4">
        <v>15256.18</v>
      </c>
      <c r="D57" s="5">
        <f t="shared" si="0"/>
        <v>8.4217024913459948E-3</v>
      </c>
    </row>
    <row r="58" spans="1:4">
      <c r="A58" s="3">
        <v>45310</v>
      </c>
      <c r="B58" s="4">
        <v>15414.41</v>
      </c>
      <c r="D58" s="5">
        <f t="shared" si="0"/>
        <v>1.037153468299401E-2</v>
      </c>
    </row>
    <row r="59" spans="1:4">
      <c r="A59" s="3">
        <v>45313</v>
      </c>
      <c r="B59" s="4">
        <v>15625.17</v>
      </c>
      <c r="D59" s="5">
        <f t="shared" si="0"/>
        <v>1.3672920338825723E-2</v>
      </c>
    </row>
    <row r="60" spans="1:4">
      <c r="A60" s="3">
        <v>45314</v>
      </c>
      <c r="B60" s="4">
        <v>15556.63</v>
      </c>
      <c r="D60" s="5">
        <f t="shared" si="0"/>
        <v>-4.3865122747465124E-3</v>
      </c>
    </row>
    <row r="61" spans="1:4">
      <c r="A61" s="3">
        <v>45315</v>
      </c>
      <c r="B61" s="4">
        <v>15457.76</v>
      </c>
      <c r="D61" s="5">
        <f t="shared" si="0"/>
        <v>-6.3554895886833718E-3</v>
      </c>
    </row>
    <row r="62" spans="1:4">
      <c r="A62" s="3">
        <v>45316</v>
      </c>
      <c r="B62" s="4">
        <v>15553.95</v>
      </c>
      <c r="D62" s="5">
        <f t="shared" si="0"/>
        <v>6.2227644885157751E-3</v>
      </c>
    </row>
    <row r="63" spans="1:4">
      <c r="A63" s="3">
        <v>45317</v>
      </c>
      <c r="B63" s="4">
        <v>15576.97</v>
      </c>
      <c r="D63" s="5">
        <f t="shared" si="0"/>
        <v>1.4800099010219281E-3</v>
      </c>
    </row>
    <row r="64" spans="1:4">
      <c r="A64" s="3">
        <v>45320</v>
      </c>
      <c r="B64" s="4">
        <v>15730.52</v>
      </c>
      <c r="D64" s="5">
        <f t="shared" si="0"/>
        <v>9.8575011699966186E-3</v>
      </c>
    </row>
    <row r="65" spans="1:4">
      <c r="A65" s="3">
        <v>45321</v>
      </c>
      <c r="B65" s="4">
        <v>15685.93</v>
      </c>
      <c r="D65" s="5">
        <f t="shared" si="0"/>
        <v>-2.8346170374533575E-3</v>
      </c>
    </row>
    <row r="66" spans="1:4">
      <c r="A66" s="3">
        <v>45322</v>
      </c>
      <c r="B66" s="4">
        <v>15361.19</v>
      </c>
      <c r="D66" s="5">
        <f t="shared" si="0"/>
        <v>-2.0702629681504381E-2</v>
      </c>
    </row>
    <row r="67" spans="1:4">
      <c r="A67" s="3">
        <v>45323</v>
      </c>
      <c r="B67" s="4">
        <v>15552.55</v>
      </c>
      <c r="D67" s="5">
        <f t="shared" si="0"/>
        <v>1.2457368211707509E-2</v>
      </c>
    </row>
    <row r="68" spans="1:4">
      <c r="A68" s="3">
        <v>45324</v>
      </c>
      <c r="B68" s="4">
        <v>15528.92</v>
      </c>
      <c r="D68" s="5">
        <f t="shared" si="0"/>
        <v>-1.5193649915929974E-3</v>
      </c>
    </row>
    <row r="69" spans="1:4">
      <c r="A69" s="3">
        <v>45327</v>
      </c>
      <c r="B69" s="4">
        <v>15332.47</v>
      </c>
      <c r="D69" s="5">
        <f t="shared" si="0"/>
        <v>-1.265058999595603E-2</v>
      </c>
    </row>
    <row r="70" spans="1:4">
      <c r="A70" s="3">
        <v>45328</v>
      </c>
      <c r="B70" s="4">
        <v>15409.13</v>
      </c>
      <c r="D70" s="5">
        <f t="shared" ref="D70:D133" si="1">B70/B69-1</f>
        <v>4.9998467305005789E-3</v>
      </c>
    </row>
    <row r="71" spans="1:4">
      <c r="A71" s="3">
        <v>45329</v>
      </c>
      <c r="B71" s="4">
        <v>15450.26</v>
      </c>
      <c r="D71" s="5">
        <f t="shared" si="1"/>
        <v>2.6691967684093765E-3</v>
      </c>
    </row>
    <row r="72" spans="1:4">
      <c r="A72" s="3">
        <v>45330</v>
      </c>
      <c r="B72" s="4">
        <v>15609.11</v>
      </c>
      <c r="D72" s="5">
        <f t="shared" si="1"/>
        <v>1.0281380378064808E-2</v>
      </c>
    </row>
    <row r="73" spans="1:4">
      <c r="A73" s="3">
        <v>45331</v>
      </c>
      <c r="B73" s="4">
        <v>15744.77</v>
      </c>
      <c r="D73" s="5">
        <f t="shared" si="1"/>
        <v>8.6910784791702778E-3</v>
      </c>
    </row>
    <row r="74" spans="1:4">
      <c r="A74" s="3">
        <v>45334</v>
      </c>
      <c r="B74" s="4">
        <v>15930.01</v>
      </c>
      <c r="D74" s="5">
        <f t="shared" si="1"/>
        <v>1.1765176626905349E-2</v>
      </c>
    </row>
    <row r="75" spans="1:4">
      <c r="A75" s="3">
        <v>45335</v>
      </c>
      <c r="B75" s="4">
        <v>15486.7</v>
      </c>
      <c r="D75" s="5">
        <f t="shared" si="1"/>
        <v>-2.7828607766096747E-2</v>
      </c>
    </row>
    <row r="76" spans="1:4">
      <c r="A76" s="3">
        <v>45336</v>
      </c>
      <c r="B76" s="4">
        <v>15733.96</v>
      </c>
      <c r="D76" s="5">
        <f t="shared" si="1"/>
        <v>1.5965957886444393E-2</v>
      </c>
    </row>
    <row r="77" spans="1:4">
      <c r="A77" s="3">
        <v>45337</v>
      </c>
      <c r="B77" s="4">
        <v>16043.84</v>
      </c>
      <c r="D77" s="5">
        <f t="shared" si="1"/>
        <v>1.9694978250866413E-2</v>
      </c>
    </row>
    <row r="78" spans="1:4">
      <c r="A78" s="3">
        <v>45338</v>
      </c>
      <c r="B78" s="4">
        <v>15884.06</v>
      </c>
      <c r="D78" s="5">
        <f t="shared" si="1"/>
        <v>-9.9589624429065049E-3</v>
      </c>
    </row>
    <row r="79" spans="1:4">
      <c r="A79" s="3">
        <v>45342</v>
      </c>
      <c r="B79" s="4">
        <v>15754.22</v>
      </c>
      <c r="D79" s="5">
        <f t="shared" si="1"/>
        <v>-8.1742325324885012E-3</v>
      </c>
    </row>
    <row r="80" spans="1:4">
      <c r="A80" s="3">
        <v>45343</v>
      </c>
      <c r="B80" s="4">
        <v>15761.12</v>
      </c>
      <c r="D80" s="5">
        <f t="shared" si="1"/>
        <v>4.3797788782962144E-4</v>
      </c>
    </row>
    <row r="81" spans="1:4">
      <c r="A81" s="3">
        <v>45344</v>
      </c>
      <c r="B81" s="4">
        <v>15938.68</v>
      </c>
      <c r="D81" s="5">
        <f t="shared" si="1"/>
        <v>1.126569685403056E-2</v>
      </c>
    </row>
    <row r="82" spans="1:4">
      <c r="A82" s="3">
        <v>45345</v>
      </c>
      <c r="B82" s="4">
        <v>15964.52</v>
      </c>
      <c r="D82" s="5">
        <f t="shared" si="1"/>
        <v>1.621213299972224E-3</v>
      </c>
    </row>
    <row r="83" spans="1:4">
      <c r="A83" s="3">
        <v>45348</v>
      </c>
      <c r="B83" s="4">
        <v>15951.71</v>
      </c>
      <c r="D83" s="5">
        <f t="shared" si="1"/>
        <v>-8.024043316053886E-4</v>
      </c>
    </row>
    <row r="84" spans="1:4">
      <c r="A84" s="3">
        <v>45349</v>
      </c>
      <c r="B84" s="4">
        <v>16038.36</v>
      </c>
      <c r="D84" s="5">
        <f t="shared" si="1"/>
        <v>5.4320195138954919E-3</v>
      </c>
    </row>
    <row r="85" spans="1:4">
      <c r="A85" s="3">
        <v>45350</v>
      </c>
      <c r="B85" s="4">
        <v>16004.45</v>
      </c>
      <c r="D85" s="5">
        <f t="shared" si="1"/>
        <v>-2.1143059514813212E-3</v>
      </c>
    </row>
    <row r="86" spans="1:4">
      <c r="A86" s="3">
        <v>45351</v>
      </c>
      <c r="B86" s="4">
        <v>16127.53</v>
      </c>
      <c r="D86" s="5">
        <f t="shared" si="1"/>
        <v>7.6903611183138931E-3</v>
      </c>
    </row>
    <row r="87" spans="1:4">
      <c r="A87" s="3">
        <v>45352</v>
      </c>
      <c r="B87" s="4">
        <v>16227.83</v>
      </c>
      <c r="D87" s="5">
        <f t="shared" si="1"/>
        <v>6.2191792543557778E-3</v>
      </c>
    </row>
    <row r="88" spans="1:4">
      <c r="A88" s="3">
        <v>45355</v>
      </c>
      <c r="B88" s="4">
        <v>16278.36</v>
      </c>
      <c r="D88" s="5">
        <f t="shared" si="1"/>
        <v>3.1137866245827261E-3</v>
      </c>
    </row>
    <row r="89" spans="1:4">
      <c r="A89" s="3">
        <v>45356</v>
      </c>
      <c r="B89" s="4">
        <v>16220.75</v>
      </c>
      <c r="D89" s="5">
        <f t="shared" si="1"/>
        <v>-3.5390543027676857E-3</v>
      </c>
    </row>
    <row r="90" spans="1:4">
      <c r="A90" s="3">
        <v>45357</v>
      </c>
      <c r="B90" s="4">
        <v>16309.48</v>
      </c>
      <c r="D90" s="5">
        <f t="shared" si="1"/>
        <v>5.4701539694526069E-3</v>
      </c>
    </row>
    <row r="91" spans="1:4">
      <c r="A91" s="3">
        <v>45358</v>
      </c>
      <c r="B91" s="4">
        <v>16457.400000000001</v>
      </c>
      <c r="D91" s="5">
        <f t="shared" si="1"/>
        <v>9.069571807317045E-3</v>
      </c>
    </row>
    <row r="92" spans="1:4">
      <c r="A92" s="3">
        <v>45359</v>
      </c>
      <c r="B92" s="4">
        <v>16389.41</v>
      </c>
      <c r="D92" s="5">
        <f t="shared" si="1"/>
        <v>-4.1312722544266656E-3</v>
      </c>
    </row>
    <row r="93" spans="1:4">
      <c r="A93" s="3">
        <v>45362</v>
      </c>
      <c r="B93" s="4">
        <v>16313.97</v>
      </c>
      <c r="D93" s="5">
        <f t="shared" si="1"/>
        <v>-4.6029722851524957E-3</v>
      </c>
    </row>
    <row r="94" spans="1:4">
      <c r="A94" s="3">
        <v>45363</v>
      </c>
      <c r="B94" s="4">
        <v>16357.79</v>
      </c>
      <c r="D94" s="5">
        <f t="shared" si="1"/>
        <v>2.6860414724314552E-3</v>
      </c>
    </row>
    <row r="95" spans="1:4">
      <c r="A95" s="3">
        <v>45364</v>
      </c>
      <c r="B95" s="4">
        <v>16402.45</v>
      </c>
      <c r="D95" s="5">
        <f t="shared" si="1"/>
        <v>2.7301976611755485E-3</v>
      </c>
    </row>
    <row r="96" spans="1:4">
      <c r="A96" s="3">
        <v>45365</v>
      </c>
      <c r="B96" s="4">
        <v>16178.96</v>
      </c>
      <c r="D96" s="5">
        <f t="shared" si="1"/>
        <v>-1.3625403522034896E-2</v>
      </c>
    </row>
    <row r="97" spans="1:4">
      <c r="A97" s="3">
        <v>45366</v>
      </c>
      <c r="B97" s="4">
        <v>16192.24</v>
      </c>
      <c r="D97" s="5">
        <f t="shared" si="1"/>
        <v>8.2081913794218586E-4</v>
      </c>
    </row>
    <row r="98" spans="1:4">
      <c r="A98" s="3">
        <v>45369</v>
      </c>
      <c r="B98" s="4">
        <v>16149.91</v>
      </c>
      <c r="D98" s="5">
        <f t="shared" si="1"/>
        <v>-2.6142152043200362E-3</v>
      </c>
    </row>
    <row r="99" spans="1:4">
      <c r="A99" s="3">
        <v>45370</v>
      </c>
      <c r="B99" s="4">
        <v>16267.07</v>
      </c>
      <c r="D99" s="5">
        <f t="shared" si="1"/>
        <v>7.2545295918058361E-3</v>
      </c>
    </row>
    <row r="100" spans="1:4">
      <c r="A100" s="3">
        <v>45371</v>
      </c>
      <c r="B100" s="4">
        <v>16502.39</v>
      </c>
      <c r="D100" s="5">
        <f t="shared" si="1"/>
        <v>1.4466034756105417E-2</v>
      </c>
    </row>
    <row r="101" spans="1:4">
      <c r="A101" s="3">
        <v>45372</v>
      </c>
      <c r="B101" s="4">
        <v>16689.919999999998</v>
      </c>
      <c r="D101" s="5">
        <f t="shared" si="1"/>
        <v>1.1363808515008955E-2</v>
      </c>
    </row>
    <row r="102" spans="1:4">
      <c r="A102" s="3">
        <v>45373</v>
      </c>
      <c r="B102" s="4">
        <v>16543.669999999998</v>
      </c>
      <c r="D102" s="5">
        <f t="shared" si="1"/>
        <v>-8.7627741774676249E-3</v>
      </c>
    </row>
    <row r="103" spans="1:4">
      <c r="A103" s="3">
        <v>45376</v>
      </c>
      <c r="B103" s="4">
        <v>16527.330000000002</v>
      </c>
      <c r="D103" s="5">
        <f t="shared" si="1"/>
        <v>-9.8768894689005293E-4</v>
      </c>
    </row>
    <row r="104" spans="1:4">
      <c r="A104" s="3">
        <v>45377</v>
      </c>
      <c r="B104" s="4">
        <v>16499.53</v>
      </c>
      <c r="D104" s="5">
        <f t="shared" si="1"/>
        <v>-1.6820623778918131E-3</v>
      </c>
    </row>
    <row r="105" spans="1:4">
      <c r="A105" s="3">
        <v>45378</v>
      </c>
      <c r="B105" s="4">
        <v>16805.87</v>
      </c>
      <c r="D105" s="5">
        <f t="shared" si="1"/>
        <v>1.8566589472548634E-2</v>
      </c>
    </row>
    <row r="106" spans="1:4">
      <c r="A106" s="3">
        <v>45379</v>
      </c>
      <c r="B106" s="4">
        <v>16882.349999999999</v>
      </c>
      <c r="D106" s="5">
        <f t="shared" si="1"/>
        <v>4.5507908843755995E-3</v>
      </c>
    </row>
    <row r="107" spans="1:4">
      <c r="A107" s="3">
        <v>45383</v>
      </c>
      <c r="B107" s="4">
        <v>16746.330000000002</v>
      </c>
      <c r="D107" s="5">
        <f t="shared" si="1"/>
        <v>-8.056935201556481E-3</v>
      </c>
    </row>
    <row r="108" spans="1:4">
      <c r="A108" s="3">
        <v>45384</v>
      </c>
      <c r="B108" s="4">
        <v>16509.88</v>
      </c>
      <c r="D108" s="5">
        <f t="shared" si="1"/>
        <v>-1.4119511558651987E-2</v>
      </c>
    </row>
    <row r="109" spans="1:4">
      <c r="A109" s="3">
        <v>45385</v>
      </c>
      <c r="B109" s="4">
        <v>16574.830000000002</v>
      </c>
      <c r="D109" s="5">
        <f t="shared" si="1"/>
        <v>3.9340080000582756E-3</v>
      </c>
    </row>
    <row r="110" spans="1:4">
      <c r="A110" s="3">
        <v>45386</v>
      </c>
      <c r="B110" s="4">
        <v>16408.82</v>
      </c>
      <c r="D110" s="5">
        <f t="shared" si="1"/>
        <v>-1.0015789000551001E-2</v>
      </c>
    </row>
    <row r="111" spans="1:4">
      <c r="A111" s="3">
        <v>45387</v>
      </c>
      <c r="B111" s="4">
        <v>16524.41</v>
      </c>
      <c r="D111" s="5">
        <f t="shared" si="1"/>
        <v>7.0443822285819468E-3</v>
      </c>
    </row>
    <row r="112" spans="1:4">
      <c r="A112" s="3">
        <v>45390</v>
      </c>
      <c r="B112" s="4">
        <v>16605.39</v>
      </c>
      <c r="D112" s="5">
        <f t="shared" si="1"/>
        <v>4.9006288272923637E-3</v>
      </c>
    </row>
    <row r="113" spans="1:4">
      <c r="A113" s="3">
        <v>45391</v>
      </c>
      <c r="B113" s="4">
        <v>16643.34</v>
      </c>
      <c r="D113" s="5">
        <f t="shared" si="1"/>
        <v>2.2854025108716147E-3</v>
      </c>
    </row>
    <row r="114" spans="1:4">
      <c r="A114" s="3">
        <v>45392</v>
      </c>
      <c r="B114" s="4">
        <v>16263.59</v>
      </c>
      <c r="D114" s="5">
        <f t="shared" si="1"/>
        <v>-2.2816934581640469E-2</v>
      </c>
    </row>
    <row r="115" spans="1:4">
      <c r="A115" s="3">
        <v>45393</v>
      </c>
      <c r="B115" s="4">
        <v>16291.66</v>
      </c>
      <c r="D115" s="5">
        <f t="shared" si="1"/>
        <v>1.7259411974845928E-3</v>
      </c>
    </row>
    <row r="116" spans="1:4">
      <c r="A116" s="3">
        <v>45394</v>
      </c>
      <c r="B116" s="4">
        <v>16032.05</v>
      </c>
      <c r="D116" s="5">
        <f t="shared" si="1"/>
        <v>-1.5935147185737963E-2</v>
      </c>
    </row>
    <row r="117" spans="1:4">
      <c r="A117" s="3">
        <v>45397</v>
      </c>
      <c r="B117" s="4">
        <v>15869.76</v>
      </c>
      <c r="D117" s="5">
        <f t="shared" si="1"/>
        <v>-1.0122847670759438E-2</v>
      </c>
    </row>
    <row r="118" spans="1:4">
      <c r="A118" s="3">
        <v>45398</v>
      </c>
      <c r="B118" s="4">
        <v>15788.06</v>
      </c>
      <c r="D118" s="5">
        <f t="shared" si="1"/>
        <v>-5.1481559897567086E-3</v>
      </c>
    </row>
    <row r="119" spans="1:4">
      <c r="A119" s="3">
        <v>45399</v>
      </c>
      <c r="B119" s="4">
        <v>15659.41</v>
      </c>
      <c r="D119" s="5">
        <f t="shared" si="1"/>
        <v>-8.1485629013317018E-3</v>
      </c>
    </row>
    <row r="120" spans="1:4">
      <c r="A120" s="3">
        <v>45400</v>
      </c>
      <c r="B120" s="4">
        <v>15643.03</v>
      </c>
      <c r="D120" s="5">
        <f t="shared" si="1"/>
        <v>-1.0460164207973799E-3</v>
      </c>
    </row>
    <row r="121" spans="1:4">
      <c r="A121" s="3">
        <v>45401</v>
      </c>
      <c r="B121" s="4">
        <v>15727.6</v>
      </c>
      <c r="D121" s="5">
        <f t="shared" si="1"/>
        <v>5.4062416296587479E-3</v>
      </c>
    </row>
    <row r="122" spans="1:4">
      <c r="A122" s="3">
        <v>45404</v>
      </c>
      <c r="B122" s="4">
        <v>15867.48</v>
      </c>
      <c r="D122" s="5">
        <f t="shared" si="1"/>
        <v>8.8939189704722033E-3</v>
      </c>
    </row>
    <row r="123" spans="1:4">
      <c r="A123" s="3">
        <v>45405</v>
      </c>
      <c r="B123" s="4">
        <v>16099.88</v>
      </c>
      <c r="D123" s="5">
        <f t="shared" si="1"/>
        <v>1.464630804639433E-2</v>
      </c>
    </row>
    <row r="124" spans="1:4">
      <c r="A124" s="3">
        <v>45406</v>
      </c>
      <c r="B124" s="4">
        <v>16092.57</v>
      </c>
      <c r="D124" s="5">
        <f t="shared" si="1"/>
        <v>-4.5404065123466619E-4</v>
      </c>
    </row>
    <row r="125" spans="1:4">
      <c r="A125" s="3">
        <v>45407</v>
      </c>
      <c r="B125" s="4">
        <v>15998.3</v>
      </c>
      <c r="D125" s="5">
        <f t="shared" si="1"/>
        <v>-5.857982907640058E-3</v>
      </c>
    </row>
    <row r="126" spans="1:4">
      <c r="A126" s="3">
        <v>45408</v>
      </c>
      <c r="B126" s="4">
        <v>16068.05</v>
      </c>
      <c r="D126" s="5">
        <f t="shared" si="1"/>
        <v>4.3598382328122742E-3</v>
      </c>
    </row>
    <row r="127" spans="1:4">
      <c r="A127" s="3">
        <v>45411</v>
      </c>
      <c r="B127" s="4">
        <v>16165.97</v>
      </c>
      <c r="D127" s="5">
        <f t="shared" si="1"/>
        <v>6.0940811112735194E-3</v>
      </c>
    </row>
    <row r="128" spans="1:4">
      <c r="A128" s="3">
        <v>45412</v>
      </c>
      <c r="B128" s="4">
        <v>15874.98</v>
      </c>
      <c r="D128" s="5">
        <f t="shared" si="1"/>
        <v>-1.8000157120172777E-2</v>
      </c>
    </row>
    <row r="129" spans="1:4">
      <c r="A129" s="3">
        <v>45413</v>
      </c>
      <c r="B129" s="4">
        <v>15904.31</v>
      </c>
      <c r="D129" s="5">
        <f t="shared" si="1"/>
        <v>1.8475613827544368E-3</v>
      </c>
    </row>
    <row r="130" spans="1:4">
      <c r="A130" s="3">
        <v>45414</v>
      </c>
      <c r="B130" s="4">
        <v>16117.15</v>
      </c>
      <c r="D130" s="5">
        <f t="shared" si="1"/>
        <v>1.338253592894012E-2</v>
      </c>
    </row>
    <row r="131" spans="1:4">
      <c r="A131" s="3">
        <v>45415</v>
      </c>
      <c r="B131" s="4">
        <v>16264.98</v>
      </c>
      <c r="D131" s="5">
        <f t="shared" si="1"/>
        <v>9.1722171723909174E-3</v>
      </c>
    </row>
    <row r="132" spans="1:4">
      <c r="A132" s="3">
        <v>45418</v>
      </c>
      <c r="B132" s="4">
        <v>16475.439999999999</v>
      </c>
      <c r="D132" s="5">
        <f t="shared" si="1"/>
        <v>1.2939456427244256E-2</v>
      </c>
    </row>
    <row r="133" spans="1:4">
      <c r="A133" s="3">
        <v>45419</v>
      </c>
      <c r="B133" s="4">
        <v>16507.21</v>
      </c>
      <c r="D133" s="5">
        <f t="shared" si="1"/>
        <v>1.9283248277435217E-3</v>
      </c>
    </row>
    <row r="134" spans="1:4">
      <c r="A134" s="3">
        <v>45420</v>
      </c>
      <c r="B134" s="4">
        <v>16465.52</v>
      </c>
      <c r="D134" s="5">
        <f t="shared" ref="D134:D197" si="2">B134/B133-1</f>
        <v>-2.5255630721362499E-3</v>
      </c>
    </row>
    <row r="135" spans="1:4">
      <c r="A135" s="3">
        <v>45421</v>
      </c>
      <c r="B135" s="4">
        <v>16632.7</v>
      </c>
      <c r="D135" s="5">
        <f t="shared" si="2"/>
        <v>1.0153338613053231E-2</v>
      </c>
    </row>
    <row r="136" spans="1:4">
      <c r="A136" s="3">
        <v>45422</v>
      </c>
      <c r="B136" s="4">
        <v>16602.84</v>
      </c>
      <c r="D136" s="5">
        <f t="shared" si="2"/>
        <v>-1.795258737306682E-3</v>
      </c>
    </row>
    <row r="137" spans="1:4">
      <c r="A137" s="3">
        <v>45425</v>
      </c>
      <c r="B137" s="4">
        <v>16599.14</v>
      </c>
      <c r="D137" s="5">
        <f t="shared" si="2"/>
        <v>-2.2285343953210024E-4</v>
      </c>
    </row>
    <row r="138" spans="1:4">
      <c r="A138" s="3">
        <v>45426</v>
      </c>
      <c r="B138" s="4">
        <v>16766.12</v>
      </c>
      <c r="D138" s="5">
        <f t="shared" si="2"/>
        <v>1.0059557302366295E-2</v>
      </c>
    </row>
    <row r="139" spans="1:4">
      <c r="A139" s="3">
        <v>45427</v>
      </c>
      <c r="B139" s="4">
        <v>16862.91</v>
      </c>
      <c r="D139" s="5">
        <f t="shared" si="2"/>
        <v>5.7729516429561034E-3</v>
      </c>
    </row>
    <row r="140" spans="1:4">
      <c r="A140" s="3">
        <v>45428</v>
      </c>
      <c r="B140" s="4">
        <v>16745.099999999999</v>
      </c>
      <c r="D140" s="5">
        <f t="shared" si="2"/>
        <v>-6.9863386568511654E-3</v>
      </c>
    </row>
    <row r="141" spans="1:4">
      <c r="A141" s="3">
        <v>45429</v>
      </c>
      <c r="B141" s="4">
        <v>16743.48</v>
      </c>
      <c r="D141" s="5">
        <f t="shared" si="2"/>
        <v>-9.6744719350727593E-5</v>
      </c>
    </row>
    <row r="142" spans="1:4">
      <c r="A142" s="3">
        <v>45432</v>
      </c>
      <c r="B142" s="4">
        <v>16752.61</v>
      </c>
      <c r="D142" s="5">
        <f t="shared" si="2"/>
        <v>5.4528688181920693E-4</v>
      </c>
    </row>
    <row r="143" spans="1:4">
      <c r="A143" s="3">
        <v>45433</v>
      </c>
      <c r="B143" s="4">
        <v>16728.7</v>
      </c>
      <c r="D143" s="5">
        <f t="shared" si="2"/>
        <v>-1.4272402927065775E-3</v>
      </c>
    </row>
    <row r="144" spans="1:4">
      <c r="A144" s="3">
        <v>45434</v>
      </c>
      <c r="B144" s="4">
        <v>16599.509999999998</v>
      </c>
      <c r="D144" s="5">
        <f t="shared" si="2"/>
        <v>-7.7226562733507809E-3</v>
      </c>
    </row>
    <row r="145" spans="1:4">
      <c r="A145" s="3">
        <v>45435</v>
      </c>
      <c r="B145" s="4">
        <v>16381.1</v>
      </c>
      <c r="D145" s="5">
        <f t="shared" si="2"/>
        <v>-1.3157617303161229E-2</v>
      </c>
    </row>
    <row r="146" spans="1:4">
      <c r="A146" s="3">
        <v>45436</v>
      </c>
      <c r="B146" s="4">
        <v>16521.740000000002</v>
      </c>
      <c r="D146" s="5">
        <f t="shared" si="2"/>
        <v>8.5855040259812387E-3</v>
      </c>
    </row>
    <row r="147" spans="1:4">
      <c r="A147" s="3">
        <v>45440</v>
      </c>
      <c r="B147" s="4">
        <v>16429.22</v>
      </c>
      <c r="D147" s="5">
        <f t="shared" si="2"/>
        <v>-5.5998944421108421E-3</v>
      </c>
    </row>
    <row r="148" spans="1:4">
      <c r="A148" s="3">
        <v>45441</v>
      </c>
      <c r="B148" s="4">
        <v>16222.03</v>
      </c>
      <c r="D148" s="5">
        <f t="shared" si="2"/>
        <v>-1.2611067354384442E-2</v>
      </c>
    </row>
    <row r="149" spans="1:4">
      <c r="A149" s="3">
        <v>45442</v>
      </c>
      <c r="B149" s="4">
        <v>16397.849999999999</v>
      </c>
      <c r="D149" s="5">
        <f t="shared" si="2"/>
        <v>1.0838347605077736E-2</v>
      </c>
    </row>
    <row r="150" spans="1:4">
      <c r="A150" s="3">
        <v>45443</v>
      </c>
      <c r="B150" s="4">
        <v>16580.28</v>
      </c>
      <c r="D150" s="5">
        <f t="shared" si="2"/>
        <v>1.1125238979500462E-2</v>
      </c>
    </row>
    <row r="151" spans="1:4">
      <c r="A151" s="3">
        <v>45446</v>
      </c>
      <c r="B151" s="4">
        <v>16470.16</v>
      </c>
      <c r="D151" s="5">
        <f t="shared" si="2"/>
        <v>-6.6416248700262859E-3</v>
      </c>
    </row>
    <row r="152" spans="1:4">
      <c r="A152" s="3">
        <v>45447</v>
      </c>
      <c r="B152" s="4">
        <v>16249.16</v>
      </c>
      <c r="D152" s="5">
        <f t="shared" si="2"/>
        <v>-1.3418206016213574E-2</v>
      </c>
    </row>
    <row r="153" spans="1:4">
      <c r="A153" s="3">
        <v>45448</v>
      </c>
      <c r="B153" s="4">
        <v>16420.48</v>
      </c>
      <c r="D153" s="5">
        <f t="shared" si="2"/>
        <v>1.0543314239013002E-2</v>
      </c>
    </row>
    <row r="154" spans="1:4">
      <c r="A154" s="3">
        <v>45449</v>
      </c>
      <c r="B154" s="4">
        <v>16355.78</v>
      </c>
      <c r="D154" s="5">
        <f t="shared" si="2"/>
        <v>-3.9402015044626149E-3</v>
      </c>
    </row>
    <row r="155" spans="1:4">
      <c r="A155" s="3">
        <v>45450</v>
      </c>
      <c r="B155" s="4">
        <v>16213.65</v>
      </c>
      <c r="D155" s="5">
        <f t="shared" si="2"/>
        <v>-8.6898943370479209E-3</v>
      </c>
    </row>
    <row r="156" spans="1:4">
      <c r="A156" s="3">
        <v>45453</v>
      </c>
      <c r="B156" s="4">
        <v>16212.15</v>
      </c>
      <c r="D156" s="5">
        <f t="shared" si="2"/>
        <v>-9.251464044179869E-5</v>
      </c>
    </row>
    <row r="157" spans="1:4">
      <c r="A157" s="3">
        <v>45454</v>
      </c>
      <c r="B157" s="4">
        <v>16143.63</v>
      </c>
      <c r="D157" s="5">
        <f t="shared" si="2"/>
        <v>-4.2264597847910812E-3</v>
      </c>
    </row>
    <row r="158" spans="1:4">
      <c r="A158" s="3">
        <v>45455</v>
      </c>
      <c r="B158" s="4">
        <v>16371.47</v>
      </c>
      <c r="D158" s="5">
        <f t="shared" si="2"/>
        <v>1.4113306610718857E-2</v>
      </c>
    </row>
    <row r="159" spans="1:4">
      <c r="A159" s="3">
        <v>45456</v>
      </c>
      <c r="B159" s="4">
        <v>16255.83</v>
      </c>
      <c r="D159" s="5">
        <f t="shared" si="2"/>
        <v>-7.0635074309148838E-3</v>
      </c>
    </row>
    <row r="160" spans="1:4">
      <c r="A160" s="3">
        <v>45457</v>
      </c>
      <c r="B160" s="4">
        <v>16024.02</v>
      </c>
      <c r="D160" s="5">
        <f t="shared" si="2"/>
        <v>-1.4260114678856683E-2</v>
      </c>
    </row>
    <row r="161" spans="1:4">
      <c r="A161" s="3">
        <v>45460</v>
      </c>
      <c r="B161" s="4">
        <v>16168.69</v>
      </c>
      <c r="D161" s="5">
        <f t="shared" si="2"/>
        <v>9.0283212327493256E-3</v>
      </c>
    </row>
    <row r="162" spans="1:4">
      <c r="A162" s="3">
        <v>45461</v>
      </c>
      <c r="B162" s="4">
        <v>16204.05</v>
      </c>
      <c r="D162" s="5">
        <f t="shared" si="2"/>
        <v>2.1869427888097093E-3</v>
      </c>
    </row>
    <row r="163" spans="1:4">
      <c r="A163" s="3">
        <v>45463</v>
      </c>
      <c r="B163" s="4">
        <v>16155.32</v>
      </c>
      <c r="D163" s="5">
        <f t="shared" si="2"/>
        <v>-3.0072728731397325E-3</v>
      </c>
    </row>
    <row r="164" spans="1:4">
      <c r="A164" s="3">
        <v>45464</v>
      </c>
      <c r="B164" s="4">
        <v>16202.85</v>
      </c>
      <c r="D164" s="5">
        <f t="shared" si="2"/>
        <v>2.9420649049354264E-3</v>
      </c>
    </row>
    <row r="165" spans="1:4">
      <c r="A165" s="3">
        <v>45467</v>
      </c>
      <c r="B165" s="4">
        <v>16307.24</v>
      </c>
      <c r="D165" s="5">
        <f t="shared" si="2"/>
        <v>6.4426937236350401E-3</v>
      </c>
    </row>
    <row r="166" spans="1:4">
      <c r="A166" s="3">
        <v>45468</v>
      </c>
      <c r="B166" s="4">
        <v>16152.53</v>
      </c>
      <c r="D166" s="5">
        <f t="shared" si="2"/>
        <v>-9.4871970977307152E-3</v>
      </c>
    </row>
    <row r="167" spans="1:4">
      <c r="A167" s="3">
        <v>45469</v>
      </c>
      <c r="B167" s="4">
        <v>16118.43</v>
      </c>
      <c r="D167" s="5">
        <f t="shared" si="2"/>
        <v>-2.1111243873250807E-3</v>
      </c>
    </row>
    <row r="168" spans="1:4">
      <c r="A168" s="3">
        <v>45470</v>
      </c>
      <c r="B168" s="4">
        <v>16178.76</v>
      </c>
      <c r="D168" s="5">
        <f t="shared" si="2"/>
        <v>3.742920371276881E-3</v>
      </c>
    </row>
    <row r="169" spans="1:4">
      <c r="A169" s="3">
        <v>45471</v>
      </c>
      <c r="B169" s="4">
        <v>16252.69</v>
      </c>
      <c r="D169" s="5">
        <f t="shared" si="2"/>
        <v>4.5695714628315454E-3</v>
      </c>
    </row>
    <row r="170" spans="1:4">
      <c r="A170" s="3">
        <v>45474</v>
      </c>
      <c r="B170" s="4">
        <v>16096.7</v>
      </c>
      <c r="D170" s="5">
        <f t="shared" si="2"/>
        <v>-9.5977958110319284E-3</v>
      </c>
    </row>
    <row r="171" spans="1:4">
      <c r="A171" s="3">
        <v>45475</v>
      </c>
      <c r="B171" s="4">
        <v>16155.03</v>
      </c>
      <c r="D171" s="5">
        <f t="shared" si="2"/>
        <v>3.6237241173655566E-3</v>
      </c>
    </row>
    <row r="172" spans="1:4">
      <c r="A172" s="3">
        <v>45476</v>
      </c>
      <c r="B172" s="4">
        <v>16187.32</v>
      </c>
      <c r="D172" s="5">
        <f t="shared" si="2"/>
        <v>1.9987582814764426E-3</v>
      </c>
    </row>
    <row r="173" spans="1:4">
      <c r="A173" s="3">
        <v>45478</v>
      </c>
      <c r="B173" s="4">
        <v>16066.35</v>
      </c>
      <c r="D173" s="5">
        <f t="shared" si="2"/>
        <v>-7.4731332919840687E-3</v>
      </c>
    </row>
    <row r="174" spans="1:4">
      <c r="A174" s="3">
        <v>45481</v>
      </c>
      <c r="B174" s="4">
        <v>16131.41</v>
      </c>
      <c r="D174" s="5">
        <f t="shared" si="2"/>
        <v>4.0494574063181243E-3</v>
      </c>
    </row>
    <row r="175" spans="1:4">
      <c r="A175" s="3">
        <v>45482</v>
      </c>
      <c r="B175" s="4">
        <v>16028.39</v>
      </c>
      <c r="D175" s="5">
        <f t="shared" si="2"/>
        <v>-6.386298531870449E-3</v>
      </c>
    </row>
    <row r="176" spans="1:4">
      <c r="A176" s="3">
        <v>45483</v>
      </c>
      <c r="B176" s="4">
        <v>16217.63</v>
      </c>
      <c r="D176" s="5">
        <f t="shared" si="2"/>
        <v>1.1806550751510381E-2</v>
      </c>
    </row>
    <row r="177" spans="1:4">
      <c r="A177" s="3">
        <v>45484</v>
      </c>
      <c r="B177" s="4">
        <v>16657.77</v>
      </c>
      <c r="D177" s="5">
        <f t="shared" si="2"/>
        <v>2.7139600545825759E-2</v>
      </c>
    </row>
    <row r="178" spans="1:4">
      <c r="A178" s="3">
        <v>45485</v>
      </c>
      <c r="B178" s="4">
        <v>16807.189999999999</v>
      </c>
      <c r="D178" s="5">
        <f t="shared" si="2"/>
        <v>8.9699881796903025E-3</v>
      </c>
    </row>
    <row r="179" spans="1:4">
      <c r="A179" s="3">
        <v>45488</v>
      </c>
      <c r="B179" s="4">
        <v>16951.189999999999</v>
      </c>
      <c r="D179" s="5">
        <f t="shared" si="2"/>
        <v>8.5677617733839195E-3</v>
      </c>
    </row>
    <row r="180" spans="1:4">
      <c r="A180" s="3">
        <v>45489</v>
      </c>
      <c r="B180" s="4">
        <v>17431.48</v>
      </c>
      <c r="D180" s="5">
        <f t="shared" si="2"/>
        <v>2.8333704005441662E-2</v>
      </c>
    </row>
    <row r="181" spans="1:4">
      <c r="A181" s="3">
        <v>45490</v>
      </c>
      <c r="B181" s="4">
        <v>17231.97</v>
      </c>
      <c r="D181" s="5">
        <f t="shared" si="2"/>
        <v>-1.1445385016074283E-2</v>
      </c>
    </row>
    <row r="182" spans="1:4">
      <c r="A182" s="3">
        <v>45491</v>
      </c>
      <c r="B182" s="4">
        <v>17022.169999999998</v>
      </c>
      <c r="D182" s="5">
        <f t="shared" si="2"/>
        <v>-1.2175044408735847E-2</v>
      </c>
    </row>
    <row r="183" spans="1:4">
      <c r="A183" s="3">
        <v>45492</v>
      </c>
      <c r="B183" s="4">
        <v>16902.66</v>
      </c>
      <c r="D183" s="5">
        <f t="shared" si="2"/>
        <v>-7.0208439934508204E-3</v>
      </c>
    </row>
    <row r="184" spans="1:4">
      <c r="A184" s="3">
        <v>45495</v>
      </c>
      <c r="B184" s="4">
        <v>17125.05</v>
      </c>
      <c r="D184" s="5">
        <f t="shared" si="2"/>
        <v>1.3157100716691961E-2</v>
      </c>
    </row>
    <row r="185" spans="1:4">
      <c r="A185" s="3">
        <v>45496</v>
      </c>
      <c r="B185" s="4">
        <v>17187.46</v>
      </c>
      <c r="D185" s="5">
        <f t="shared" si="2"/>
        <v>3.6443689215506225E-3</v>
      </c>
    </row>
    <row r="186" spans="1:4">
      <c r="A186" s="3">
        <v>45497</v>
      </c>
      <c r="B186" s="4">
        <v>16854.79</v>
      </c>
      <c r="D186" s="5">
        <f t="shared" si="2"/>
        <v>-1.9355390499817826E-2</v>
      </c>
    </row>
    <row r="187" spans="1:4">
      <c r="A187" s="3">
        <v>45498</v>
      </c>
      <c r="B187" s="4">
        <v>17032.93</v>
      </c>
      <c r="D187" s="5">
        <f t="shared" si="2"/>
        <v>1.0569102314534895E-2</v>
      </c>
    </row>
    <row r="188" spans="1:4">
      <c r="A188" s="3">
        <v>45499</v>
      </c>
      <c r="B188" s="4">
        <v>17320.55</v>
      </c>
      <c r="D188" s="5">
        <f t="shared" si="2"/>
        <v>1.6886114133035202E-2</v>
      </c>
    </row>
    <row r="189" spans="1:4">
      <c r="A189" s="3">
        <v>45502</v>
      </c>
      <c r="B189" s="4">
        <v>17262.72</v>
      </c>
      <c r="D189" s="5">
        <f t="shared" si="2"/>
        <v>-3.3388085251333521E-3</v>
      </c>
    </row>
    <row r="190" spans="1:4">
      <c r="A190" s="3">
        <v>45503</v>
      </c>
      <c r="B190" s="4">
        <v>17334.39</v>
      </c>
      <c r="D190" s="5">
        <f t="shared" si="2"/>
        <v>4.1517211656099118E-3</v>
      </c>
    </row>
    <row r="191" spans="1:4">
      <c r="A191" s="3">
        <v>45504</v>
      </c>
      <c r="B191" s="4">
        <v>17434.53</v>
      </c>
      <c r="D191" s="5">
        <f t="shared" si="2"/>
        <v>5.7769555202116241E-3</v>
      </c>
    </row>
    <row r="192" spans="1:4">
      <c r="A192" s="3">
        <v>45505</v>
      </c>
      <c r="B192" s="4">
        <v>17035.830000000002</v>
      </c>
      <c r="D192" s="5">
        <f t="shared" si="2"/>
        <v>-2.2868411135832045E-2</v>
      </c>
    </row>
    <row r="193" spans="1:4">
      <c r="A193" s="3">
        <v>45506</v>
      </c>
      <c r="B193" s="4">
        <v>16528.41</v>
      </c>
      <c r="D193" s="5">
        <f t="shared" si="2"/>
        <v>-2.9785458061039716E-2</v>
      </c>
    </row>
    <row r="194" spans="1:4">
      <c r="A194" s="3">
        <v>45509</v>
      </c>
      <c r="B194" s="4">
        <v>16053.59</v>
      </c>
      <c r="D194" s="5">
        <f t="shared" si="2"/>
        <v>-2.8727506154554439E-2</v>
      </c>
    </row>
    <row r="195" spans="1:4">
      <c r="A195" s="3">
        <v>45510</v>
      </c>
      <c r="B195" s="4">
        <v>16227.62</v>
      </c>
      <c r="D195" s="5">
        <f t="shared" si="2"/>
        <v>1.0840565879656872E-2</v>
      </c>
    </row>
    <row r="196" spans="1:4">
      <c r="A196" s="3">
        <v>45511</v>
      </c>
      <c r="B196" s="4">
        <v>16080.68</v>
      </c>
      <c r="D196" s="5">
        <f t="shared" si="2"/>
        <v>-9.0549322697968115E-3</v>
      </c>
    </row>
    <row r="197" spans="1:4">
      <c r="A197" s="3">
        <v>45512</v>
      </c>
      <c r="B197" s="4">
        <v>16439.11</v>
      </c>
      <c r="D197" s="5">
        <f t="shared" si="2"/>
        <v>2.2289480295609509E-2</v>
      </c>
    </row>
    <row r="198" spans="1:4">
      <c r="A198" s="3">
        <v>45513</v>
      </c>
      <c r="B198" s="4">
        <v>16426.599999999999</v>
      </c>
      <c r="D198" s="5">
        <f t="shared" ref="D198:D257" si="3">B198/B197-1</f>
        <v>-7.6099010226238217E-4</v>
      </c>
    </row>
    <row r="199" spans="1:4">
      <c r="A199" s="3">
        <v>45516</v>
      </c>
      <c r="B199" s="4">
        <v>16288.43</v>
      </c>
      <c r="D199" s="5">
        <f t="shared" si="3"/>
        <v>-8.4113571889494754E-3</v>
      </c>
    </row>
    <row r="200" spans="1:4">
      <c r="A200" s="3">
        <v>45517</v>
      </c>
      <c r="B200" s="4">
        <v>16522.32</v>
      </c>
      <c r="D200" s="5">
        <f t="shared" si="3"/>
        <v>1.4359272195048733E-2</v>
      </c>
    </row>
    <row r="201" spans="1:4">
      <c r="A201" s="3">
        <v>45518</v>
      </c>
      <c r="B201" s="4">
        <v>16495.919999999998</v>
      </c>
      <c r="D201" s="5">
        <f t="shared" si="3"/>
        <v>-1.597838560202236E-3</v>
      </c>
    </row>
    <row r="202" spans="1:4">
      <c r="A202" s="3">
        <v>45519</v>
      </c>
      <c r="B202" s="4">
        <v>16827.47</v>
      </c>
      <c r="D202" s="5">
        <f t="shared" si="3"/>
        <v>2.0098909306058843E-2</v>
      </c>
    </row>
    <row r="203" spans="1:4">
      <c r="A203" s="3">
        <v>45520</v>
      </c>
      <c r="B203" s="4">
        <v>16849.34</v>
      </c>
      <c r="D203" s="5">
        <f t="shared" si="3"/>
        <v>1.2996606144595191E-3</v>
      </c>
    </row>
    <row r="204" spans="1:4">
      <c r="A204" s="3">
        <v>45523</v>
      </c>
      <c r="B204" s="4">
        <v>17000.349999999999</v>
      </c>
      <c r="D204" s="5">
        <f t="shared" si="3"/>
        <v>8.9623688524296252E-3</v>
      </c>
    </row>
    <row r="205" spans="1:4">
      <c r="A205" s="3">
        <v>45524</v>
      </c>
      <c r="B205" s="4">
        <v>16832.689999999999</v>
      </c>
      <c r="D205" s="5">
        <f t="shared" si="3"/>
        <v>-9.8621498969139187E-3</v>
      </c>
    </row>
    <row r="206" spans="1:4">
      <c r="A206" s="3">
        <v>45525</v>
      </c>
      <c r="B206" s="4">
        <v>17045.96</v>
      </c>
      <c r="D206" s="5">
        <f t="shared" si="3"/>
        <v>1.2669989169883156E-2</v>
      </c>
    </row>
    <row r="207" spans="1:4">
      <c r="A207" s="3">
        <v>45526</v>
      </c>
      <c r="B207" s="4">
        <v>16923.2</v>
      </c>
      <c r="D207" s="5">
        <f t="shared" si="3"/>
        <v>-7.2017064453980817E-3</v>
      </c>
    </row>
    <row r="208" spans="1:4">
      <c r="A208" s="3">
        <v>45527</v>
      </c>
      <c r="B208" s="4">
        <v>17336.13</v>
      </c>
      <c r="D208" s="5">
        <f t="shared" si="3"/>
        <v>2.440023163467897E-2</v>
      </c>
    </row>
    <row r="209" spans="1:4">
      <c r="A209" s="3">
        <v>45530</v>
      </c>
      <c r="B209" s="4">
        <v>17287.38</v>
      </c>
      <c r="D209" s="5">
        <f t="shared" si="3"/>
        <v>-2.8120462871471519E-3</v>
      </c>
    </row>
    <row r="210" spans="1:4">
      <c r="A210" s="3">
        <v>45531</v>
      </c>
      <c r="B210" s="4">
        <v>17217.77</v>
      </c>
      <c r="D210" s="5">
        <f t="shared" si="3"/>
        <v>-4.0266367720267482E-3</v>
      </c>
    </row>
    <row r="211" spans="1:4">
      <c r="A211" s="3">
        <v>45532</v>
      </c>
      <c r="B211" s="4">
        <v>17143.78</v>
      </c>
      <c r="D211" s="5">
        <f t="shared" si="3"/>
        <v>-4.2973044709042618E-3</v>
      </c>
    </row>
    <row r="212" spans="1:4">
      <c r="A212" s="3">
        <v>45533</v>
      </c>
      <c r="B212" s="4">
        <v>17205.599999999999</v>
      </c>
      <c r="D212" s="5">
        <f t="shared" si="3"/>
        <v>3.60597254514472E-3</v>
      </c>
    </row>
    <row r="213" spans="1:4">
      <c r="A213" s="3">
        <v>45534</v>
      </c>
      <c r="B213" s="4">
        <v>17319.55</v>
      </c>
      <c r="D213" s="5">
        <f t="shared" si="3"/>
        <v>6.6228437252988659E-3</v>
      </c>
    </row>
    <row r="214" spans="1:4">
      <c r="A214" s="3">
        <v>45538</v>
      </c>
      <c r="B214" s="4">
        <v>16856.38</v>
      </c>
      <c r="D214" s="5">
        <f t="shared" si="3"/>
        <v>-2.6742611672936012E-2</v>
      </c>
    </row>
    <row r="215" spans="1:4">
      <c r="A215" s="3">
        <v>45539</v>
      </c>
      <c r="B215" s="4">
        <v>16809.88</v>
      </c>
      <c r="D215" s="5">
        <f t="shared" si="3"/>
        <v>-2.7585994145836734E-3</v>
      </c>
    </row>
    <row r="216" spans="1:4">
      <c r="A216" s="3">
        <v>45540</v>
      </c>
      <c r="B216" s="4">
        <v>16698.259999999998</v>
      </c>
      <c r="D216" s="5">
        <f t="shared" si="3"/>
        <v>-6.6401425828145344E-3</v>
      </c>
    </row>
    <row r="217" spans="1:4">
      <c r="A217" s="3">
        <v>45541</v>
      </c>
      <c r="B217" s="4">
        <v>16448.93</v>
      </c>
      <c r="D217" s="5">
        <f t="shared" si="3"/>
        <v>-1.4931495856454369E-2</v>
      </c>
    </row>
    <row r="218" spans="1:4">
      <c r="A218" s="3">
        <v>45544</v>
      </c>
      <c r="B218" s="4">
        <v>16488.22</v>
      </c>
      <c r="D218" s="5">
        <f t="shared" si="3"/>
        <v>2.3886052162664928E-3</v>
      </c>
    </row>
    <row r="219" spans="1:4">
      <c r="A219" s="3">
        <v>45545</v>
      </c>
      <c r="B219" s="4">
        <v>16452.96</v>
      </c>
      <c r="D219" s="5">
        <f t="shared" si="3"/>
        <v>-2.1384964538320173E-3</v>
      </c>
    </row>
    <row r="220" spans="1:4">
      <c r="A220" s="3">
        <v>45546</v>
      </c>
      <c r="B220" s="4">
        <v>16509.7</v>
      </c>
      <c r="D220" s="5">
        <f t="shared" si="3"/>
        <v>3.4486195796987751E-3</v>
      </c>
    </row>
    <row r="221" spans="1:4">
      <c r="A221" s="3">
        <v>45547</v>
      </c>
      <c r="B221" s="4">
        <v>16663.810000000001</v>
      </c>
      <c r="D221" s="5">
        <f t="shared" si="3"/>
        <v>9.3345124381425393E-3</v>
      </c>
    </row>
    <row r="222" spans="1:4">
      <c r="A222" s="3">
        <v>45548</v>
      </c>
      <c r="B222" s="4">
        <v>16989.96</v>
      </c>
      <c r="D222" s="5">
        <f t="shared" si="3"/>
        <v>1.9572354701595795E-2</v>
      </c>
    </row>
    <row r="223" spans="1:4">
      <c r="A223" s="3">
        <v>45551</v>
      </c>
      <c r="B223" s="4">
        <v>17086.05</v>
      </c>
      <c r="D223" s="5">
        <f t="shared" si="3"/>
        <v>5.6556931269997612E-3</v>
      </c>
    </row>
    <row r="224" spans="1:4">
      <c r="A224" s="3">
        <v>45552</v>
      </c>
      <c r="B224" s="4">
        <v>17190.36</v>
      </c>
      <c r="D224" s="5">
        <f t="shared" si="3"/>
        <v>6.1049803787300849E-3</v>
      </c>
    </row>
    <row r="225" spans="1:4">
      <c r="A225" s="3">
        <v>45553</v>
      </c>
      <c r="B225" s="4">
        <v>17201.740000000002</v>
      </c>
      <c r="D225" s="5">
        <f t="shared" si="3"/>
        <v>6.6199893428642298E-4</v>
      </c>
    </row>
    <row r="226" spans="1:4">
      <c r="A226" s="3">
        <v>45554</v>
      </c>
      <c r="B226" s="4">
        <v>17515.13</v>
      </c>
      <c r="D226" s="5">
        <f t="shared" si="3"/>
        <v>1.8218505802319873E-2</v>
      </c>
    </row>
    <row r="227" spans="1:4">
      <c r="A227" s="3">
        <v>45555</v>
      </c>
      <c r="B227" s="4">
        <v>17374.55</v>
      </c>
      <c r="D227" s="5">
        <f t="shared" si="3"/>
        <v>-8.0262036308038631E-3</v>
      </c>
    </row>
    <row r="228" spans="1:4">
      <c r="A228" s="3">
        <v>45558</v>
      </c>
      <c r="B228" s="4">
        <v>17439.009999999998</v>
      </c>
      <c r="D228" s="5">
        <f t="shared" si="3"/>
        <v>3.7100241445102711E-3</v>
      </c>
    </row>
    <row r="229" spans="1:4">
      <c r="A229" s="3">
        <v>45559</v>
      </c>
      <c r="B229" s="4">
        <v>17437.34</v>
      </c>
      <c r="D229" s="5">
        <f t="shared" si="3"/>
        <v>-9.5762316782765922E-5</v>
      </c>
    </row>
    <row r="230" spans="1:4">
      <c r="A230" s="3">
        <v>45560</v>
      </c>
      <c r="B230" s="4">
        <v>17250.349999999999</v>
      </c>
      <c r="D230" s="5">
        <f t="shared" si="3"/>
        <v>-1.0723539255414027E-2</v>
      </c>
    </row>
    <row r="231" spans="1:4">
      <c r="A231" s="3">
        <v>45561</v>
      </c>
      <c r="B231" s="4">
        <v>17392.37</v>
      </c>
      <c r="D231" s="5">
        <f t="shared" si="3"/>
        <v>8.2328764343913008E-3</v>
      </c>
    </row>
    <row r="232" spans="1:4">
      <c r="A232" s="3">
        <v>45562</v>
      </c>
      <c r="B232" s="4">
        <v>17447.25</v>
      </c>
      <c r="D232" s="5">
        <f t="shared" si="3"/>
        <v>3.1554066524575042E-3</v>
      </c>
    </row>
    <row r="233" spans="1:4">
      <c r="A233" s="3">
        <v>45565</v>
      </c>
      <c r="B233" s="4">
        <v>17473.04</v>
      </c>
      <c r="D233" s="5">
        <f t="shared" si="3"/>
        <v>1.4781699121637626E-3</v>
      </c>
    </row>
    <row r="234" spans="1:4">
      <c r="A234" s="3">
        <v>45566</v>
      </c>
      <c r="B234" s="4">
        <v>17291.939999999999</v>
      </c>
      <c r="D234" s="5">
        <f t="shared" si="3"/>
        <v>-1.036453874082599E-2</v>
      </c>
    </row>
    <row r="235" spans="1:4">
      <c r="A235" s="3">
        <v>45567</v>
      </c>
      <c r="B235" s="4">
        <v>17277.68</v>
      </c>
      <c r="D235" s="5">
        <f t="shared" si="3"/>
        <v>-8.2466166317940459E-4</v>
      </c>
    </row>
    <row r="236" spans="1:4">
      <c r="A236" s="3">
        <v>45568</v>
      </c>
      <c r="B236" s="4">
        <v>17203.150000000001</v>
      </c>
      <c r="D236" s="5">
        <f t="shared" si="3"/>
        <v>-4.3136578522116054E-3</v>
      </c>
    </row>
    <row r="237" spans="1:4">
      <c r="A237" s="3">
        <v>45569</v>
      </c>
      <c r="B237" s="4">
        <v>17401.82</v>
      </c>
      <c r="D237" s="5">
        <f t="shared" si="3"/>
        <v>1.1548466414580849E-2</v>
      </c>
    </row>
    <row r="238" spans="1:4">
      <c r="A238" s="3">
        <v>45572</v>
      </c>
      <c r="B238" s="4">
        <v>17258.599999999999</v>
      </c>
      <c r="D238" s="5">
        <f t="shared" si="3"/>
        <v>-8.2301736255173674E-3</v>
      </c>
    </row>
    <row r="239" spans="1:4">
      <c r="A239" s="3">
        <v>45573</v>
      </c>
      <c r="B239" s="4">
        <v>17258.96</v>
      </c>
      <c r="D239" s="5">
        <f t="shared" si="3"/>
        <v>2.0859165865250162E-5</v>
      </c>
    </row>
    <row r="240" spans="1:4">
      <c r="A240" s="3">
        <v>45574</v>
      </c>
      <c r="B240" s="4">
        <v>17356.34</v>
      </c>
      <c r="D240" s="5">
        <f t="shared" si="3"/>
        <v>5.6422866731251631E-3</v>
      </c>
    </row>
    <row r="241" spans="1:4">
      <c r="A241" s="3">
        <v>45575</v>
      </c>
      <c r="B241" s="4">
        <v>17267.61</v>
      </c>
      <c r="D241" s="5">
        <f t="shared" si="3"/>
        <v>-5.1122529289008289E-3</v>
      </c>
    </row>
    <row r="242" spans="1:4">
      <c r="A242" s="3">
        <v>45576</v>
      </c>
      <c r="B242" s="4">
        <v>17554.59</v>
      </c>
      <c r="D242" s="5">
        <f t="shared" si="3"/>
        <v>1.6619555340895431E-2</v>
      </c>
    </row>
    <row r="243" spans="1:4">
      <c r="A243" s="3">
        <v>45579</v>
      </c>
      <c r="B243" s="4">
        <v>17662.11</v>
      </c>
      <c r="D243" s="5">
        <f t="shared" si="3"/>
        <v>6.1248938311859735E-3</v>
      </c>
    </row>
    <row r="244" spans="1:4">
      <c r="A244" s="3">
        <v>45580</v>
      </c>
      <c r="B244" s="4">
        <v>17635.77</v>
      </c>
      <c r="D244" s="5">
        <f t="shared" si="3"/>
        <v>-1.4913280463093592E-3</v>
      </c>
    </row>
    <row r="245" spans="1:4">
      <c r="A245" s="3">
        <v>45581</v>
      </c>
      <c r="B245" s="4">
        <v>17823.900000000001</v>
      </c>
      <c r="D245" s="5">
        <f t="shared" si="3"/>
        <v>1.0667524015112617E-2</v>
      </c>
    </row>
    <row r="246" spans="1:4">
      <c r="A246" s="3">
        <v>45582</v>
      </c>
      <c r="B246" s="4">
        <v>17832.400000000001</v>
      </c>
      <c r="D246" s="5">
        <f t="shared" si="3"/>
        <v>4.7688777428067652E-4</v>
      </c>
    </row>
    <row r="247" spans="1:4">
      <c r="A247" s="3">
        <v>45583</v>
      </c>
      <c r="B247" s="4">
        <v>17815.22</v>
      </c>
      <c r="D247" s="5">
        <f t="shared" si="3"/>
        <v>-9.6341490769613625E-4</v>
      </c>
    </row>
    <row r="248" spans="1:4">
      <c r="A248" s="3">
        <v>45586</v>
      </c>
      <c r="B248" s="4">
        <v>17572.61</v>
      </c>
      <c r="D248" s="5">
        <f t="shared" si="3"/>
        <v>-1.3618131013818591E-2</v>
      </c>
    </row>
    <row r="249" spans="1:4">
      <c r="A249" s="3">
        <v>45587</v>
      </c>
      <c r="B249" s="4">
        <v>17460.759999999998</v>
      </c>
      <c r="D249" s="5">
        <f t="shared" si="3"/>
        <v>-6.3650191974898851E-3</v>
      </c>
    </row>
    <row r="250" spans="1:4">
      <c r="A250" s="3">
        <v>45588</v>
      </c>
      <c r="B250" s="4">
        <v>17362.2</v>
      </c>
      <c r="D250" s="5">
        <f t="shared" si="3"/>
        <v>-5.6446569336041641E-3</v>
      </c>
    </row>
    <row r="251" spans="1:4">
      <c r="A251" s="3">
        <v>45589</v>
      </c>
      <c r="B251" s="4">
        <v>17399.419999999998</v>
      </c>
      <c r="D251" s="5">
        <f t="shared" si="3"/>
        <v>2.1437375447810325E-3</v>
      </c>
    </row>
    <row r="252" spans="1:4">
      <c r="A252" s="3">
        <v>45590</v>
      </c>
      <c r="B252" s="4">
        <v>17295.16</v>
      </c>
      <c r="D252" s="5">
        <f t="shared" si="3"/>
        <v>-5.9921537614471276E-3</v>
      </c>
    </row>
    <row r="253" spans="1:4">
      <c r="A253" s="3">
        <v>45593</v>
      </c>
      <c r="B253" s="4">
        <v>17497.22</v>
      </c>
      <c r="D253" s="5">
        <f t="shared" si="3"/>
        <v>1.1683037335300739E-2</v>
      </c>
    </row>
    <row r="254" spans="1:4">
      <c r="A254" s="3">
        <v>45594</v>
      </c>
      <c r="B254" s="4">
        <v>17487.04</v>
      </c>
      <c r="D254" s="5">
        <f t="shared" si="3"/>
        <v>-5.8180670986596184E-4</v>
      </c>
    </row>
    <row r="255" spans="1:4">
      <c r="A255" s="3">
        <v>45595</v>
      </c>
      <c r="B255" s="4">
        <v>17472.900000000001</v>
      </c>
      <c r="D255" s="5">
        <f t="shared" si="3"/>
        <v>-8.0859882518702353E-4</v>
      </c>
    </row>
    <row r="256" spans="1:4">
      <c r="A256" s="3">
        <v>45596</v>
      </c>
      <c r="B256" s="4">
        <v>17231.189999999999</v>
      </c>
      <c r="D256" s="5">
        <f t="shared" si="3"/>
        <v>-1.3833422042134003E-2</v>
      </c>
    </row>
    <row r="257" spans="1:4">
      <c r="A257" s="3">
        <v>45597</v>
      </c>
      <c r="B257" s="4">
        <v>17272.05</v>
      </c>
      <c r="D257" s="5">
        <f t="shared" si="3"/>
        <v>2.3712813798699717E-3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C8217-6A70-4A43-B255-0B3387EFDC87}">
  <sheetPr>
    <tabColor rgb="FFFFFF00"/>
  </sheetPr>
  <dimension ref="A1:Q265"/>
  <sheetViews>
    <sheetView workbookViewId="0">
      <selection activeCell="C18" sqref="C18"/>
    </sheetView>
  </sheetViews>
  <sheetFormatPr baseColWidth="10" defaultColWidth="10.83203125" defaultRowHeight="14"/>
  <cols>
    <col min="1" max="1" width="10.5" style="2" bestFit="1" customWidth="1"/>
    <col min="2" max="2" width="20.33203125" style="2" bestFit="1" customWidth="1"/>
    <col min="3" max="3" width="22.33203125" style="2" bestFit="1" customWidth="1"/>
    <col min="4" max="4" width="15.83203125" style="2" bestFit="1" customWidth="1"/>
    <col min="5" max="5" width="27.33203125" style="2" bestFit="1" customWidth="1"/>
    <col min="6" max="6" width="22.83203125" style="2" bestFit="1" customWidth="1"/>
    <col min="7" max="7" width="20" style="2" bestFit="1" customWidth="1"/>
    <col min="8" max="8" width="13.6640625" style="2" customWidth="1"/>
    <col min="9" max="9" width="10.5" style="2" bestFit="1" customWidth="1"/>
    <col min="10" max="10" width="25.83203125" style="2" bestFit="1" customWidth="1"/>
    <col min="11" max="11" width="10.83203125" style="2"/>
    <col min="12" max="12" width="20.33203125" style="2" bestFit="1" customWidth="1"/>
    <col min="13" max="13" width="22.33203125" style="2" bestFit="1" customWidth="1"/>
    <col min="14" max="14" width="15.83203125" style="2" bestFit="1" customWidth="1"/>
    <col min="15" max="15" width="27.33203125" style="2" bestFit="1" customWidth="1"/>
    <col min="16" max="16" width="22.83203125" style="2" bestFit="1" customWidth="1"/>
    <col min="17" max="17" width="20" style="2" bestFit="1" customWidth="1"/>
    <col min="18" max="16384" width="10.83203125" style="2"/>
  </cols>
  <sheetData>
    <row r="1" spans="1:17" ht="16">
      <c r="B1" s="1" t="s">
        <v>30</v>
      </c>
      <c r="C1" s="12" t="s">
        <v>31</v>
      </c>
      <c r="D1" s="12" t="s">
        <v>32</v>
      </c>
      <c r="E1" s="12" t="s">
        <v>33</v>
      </c>
      <c r="F1" s="12" t="s">
        <v>34</v>
      </c>
      <c r="G1" s="12" t="s">
        <v>35</v>
      </c>
      <c r="L1" s="16" t="s">
        <v>30</v>
      </c>
      <c r="M1" s="17" t="s">
        <v>31</v>
      </c>
      <c r="N1" s="17" t="s">
        <v>32</v>
      </c>
      <c r="O1" s="17" t="s">
        <v>33</v>
      </c>
      <c r="P1" s="17" t="s">
        <v>34</v>
      </c>
      <c r="Q1" s="17" t="s">
        <v>35</v>
      </c>
    </row>
    <row r="2" spans="1:17" ht="16">
      <c r="A2" s="5"/>
      <c r="B2" s="1" t="str">
        <f>'Stock return'!I2</f>
        <v>CEIX US Equity</v>
      </c>
      <c r="C2" s="1" t="str">
        <f>'Stock return'!J2</f>
        <v>HP US Equity</v>
      </c>
      <c r="D2" s="1" t="str">
        <f>'Stock return'!K2</f>
        <v>LPG US Equity</v>
      </c>
      <c r="E2" s="1" t="str">
        <f>'Stock return'!L2</f>
        <v>MTDR US Equity</v>
      </c>
      <c r="F2" s="1" t="str">
        <f>'Stock return'!M2</f>
        <v>MUR US Equity</v>
      </c>
      <c r="G2" s="1" t="str">
        <f>'Stock return'!N2</f>
        <v>SM US Equity</v>
      </c>
      <c r="H2" s="9"/>
      <c r="L2" s="16" t="s">
        <v>0</v>
      </c>
      <c r="M2" s="16" t="s">
        <v>1</v>
      </c>
      <c r="N2" s="16" t="s">
        <v>2</v>
      </c>
      <c r="O2" s="16" t="s">
        <v>3</v>
      </c>
      <c r="P2" s="16" t="s">
        <v>4</v>
      </c>
      <c r="Q2" s="16" t="s">
        <v>5</v>
      </c>
    </row>
    <row r="3" spans="1:17" ht="16">
      <c r="A3" s="1" t="s">
        <v>21</v>
      </c>
      <c r="B3" s="1" t="str">
        <f>'Stock return'!I3</f>
        <v>Stock return</v>
      </c>
      <c r="C3" s="1" t="str">
        <f>'Stock return'!J3</f>
        <v>Stock return</v>
      </c>
      <c r="D3" s="1" t="str">
        <f>'Stock return'!K3</f>
        <v>Stock return</v>
      </c>
      <c r="E3" s="1" t="str">
        <f>'Stock return'!L3</f>
        <v>Stock return</v>
      </c>
      <c r="F3" s="1" t="str">
        <f>'Stock return'!M3</f>
        <v>Stock return</v>
      </c>
      <c r="G3" s="1" t="str">
        <f>'Stock return'!N3</f>
        <v>Stock return</v>
      </c>
      <c r="H3" s="9"/>
      <c r="I3" s="1" t="s">
        <v>21</v>
      </c>
      <c r="J3" s="1" t="str">
        <f>'S &amp; P 1000 Market Return'!D3</f>
        <v>Market return for S&amp;P 1000</v>
      </c>
      <c r="L3" s="16" t="s">
        <v>26</v>
      </c>
      <c r="M3" s="16" t="s">
        <v>26</v>
      </c>
      <c r="N3" s="16" t="s">
        <v>26</v>
      </c>
      <c r="O3" s="16" t="s">
        <v>26</v>
      </c>
      <c r="P3" s="16" t="s">
        <v>26</v>
      </c>
      <c r="Q3" s="16" t="s">
        <v>26</v>
      </c>
    </row>
    <row r="4" spans="1:17">
      <c r="A4" s="7">
        <v>45230</v>
      </c>
      <c r="B4" s="8"/>
      <c r="C4" s="8"/>
      <c r="D4" s="8"/>
      <c r="E4" s="8"/>
      <c r="F4" s="8"/>
      <c r="G4" s="8"/>
      <c r="H4" s="9"/>
      <c r="I4" s="3">
        <v>45230</v>
      </c>
      <c r="J4" s="8"/>
      <c r="L4" s="18">
        <f t="shared" ref="L4:Q4" si="0">SLOPE(B5:B257,$J$5:$J$257)</f>
        <v>-0.19031264018115332</v>
      </c>
      <c r="M4" s="18">
        <f t="shared" si="0"/>
        <v>1.652216180563883E-2</v>
      </c>
      <c r="N4" s="18">
        <f t="shared" si="0"/>
        <v>0.28537177877444564</v>
      </c>
      <c r="O4" s="18">
        <f t="shared" si="0"/>
        <v>0.18069557776120679</v>
      </c>
      <c r="P4" s="18">
        <f t="shared" si="0"/>
        <v>9.7648717348564187E-2</v>
      </c>
      <c r="Q4" s="18">
        <f t="shared" si="0"/>
        <v>0.17640797152023757</v>
      </c>
    </row>
    <row r="5" spans="1:17">
      <c r="A5" s="7">
        <v>45231</v>
      </c>
      <c r="B5" s="8">
        <f>'Stock return'!I5</f>
        <v>-0.10061661935989041</v>
      </c>
      <c r="C5" s="8">
        <f>'Stock return'!J5</f>
        <v>6.1022120518687828E-3</v>
      </c>
      <c r="D5" s="8">
        <f>'Stock return'!K5</f>
        <v>5.2683569311820833E-2</v>
      </c>
      <c r="E5" s="8">
        <f>'Stock return'!L5</f>
        <v>2.4580634446105254E-2</v>
      </c>
      <c r="F5" s="8">
        <f>'Stock return'!M5</f>
        <v>-1.1130899376670111E-3</v>
      </c>
      <c r="G5" s="8">
        <f>'Stock return'!N5</f>
        <v>1.255650426921151E-2</v>
      </c>
      <c r="H5" s="9"/>
      <c r="I5" s="3">
        <v>45231</v>
      </c>
      <c r="J5" s="8">
        <f>'S &amp; P 1000 Market Return'!D5</f>
        <v>5.6908110781928034E-3</v>
      </c>
    </row>
    <row r="6" spans="1:17">
      <c r="A6" s="7">
        <v>45232</v>
      </c>
      <c r="B6" s="8">
        <f>'Stock return'!I6</f>
        <v>4.9515725323756588E-2</v>
      </c>
      <c r="C6" s="8">
        <f>'Stock return'!J6</f>
        <v>-7.3287844326509477E-3</v>
      </c>
      <c r="D6" s="8">
        <f>'Stock return'!K6</f>
        <v>8.7582108226462507E-2</v>
      </c>
      <c r="E6" s="8">
        <f>'Stock return'!L6</f>
        <v>-1.2643864483708911E-2</v>
      </c>
      <c r="F6" s="8">
        <f>'Stock return'!M6</f>
        <v>-1.3371963449965163E-3</v>
      </c>
      <c r="G6" s="8">
        <f>'Stock return'!N6</f>
        <v>-1.8601190476190466E-2</v>
      </c>
      <c r="H6" s="9"/>
      <c r="I6" s="3">
        <v>45232</v>
      </c>
      <c r="J6" s="8">
        <f>'S &amp; P 1000 Market Return'!D6</f>
        <v>2.2581951234142084E-2</v>
      </c>
    </row>
    <row r="7" spans="1:17">
      <c r="A7" s="7">
        <v>45233</v>
      </c>
      <c r="B7" s="8">
        <f>'Stock return'!I7</f>
        <v>1.5346329323931984E-2</v>
      </c>
      <c r="C7" s="8">
        <f>'Stock return'!J7</f>
        <v>4.6334012219959364E-2</v>
      </c>
      <c r="D7" s="8">
        <f>'Stock return'!K7</f>
        <v>0.11561691113028449</v>
      </c>
      <c r="E7" s="8">
        <f>'Stock return'!L7</f>
        <v>3.7924807092431401E-2</v>
      </c>
      <c r="F7" s="8">
        <f>'Stock return'!M7</f>
        <v>2.9680874804731028E-2</v>
      </c>
      <c r="G7" s="8">
        <f>'Stock return'!N7</f>
        <v>3.9423805913570975E-2</v>
      </c>
      <c r="H7" s="9"/>
      <c r="I7" s="3">
        <v>45233</v>
      </c>
      <c r="J7" s="8">
        <f>'S &amp; P 1000 Market Return'!D7</f>
        <v>2.1927824272384377E-2</v>
      </c>
    </row>
    <row r="8" spans="1:17">
      <c r="A8" s="7">
        <v>45236</v>
      </c>
      <c r="B8" s="8">
        <f>'Stock return'!I8</f>
        <v>-1.0212418300654669E-3</v>
      </c>
      <c r="C8" s="8">
        <f>'Stock return'!J8</f>
        <v>6.3260340632602663E-3</v>
      </c>
      <c r="D8" s="8">
        <f>'Stock return'!K8</f>
        <v>-1.8561484918793503E-2</v>
      </c>
      <c r="E8" s="8">
        <f>'Stock return'!L8</f>
        <v>-1.2021512179689942E-2</v>
      </c>
      <c r="F8" s="8">
        <f>'Stock return'!M8</f>
        <v>-4.7680970957953983E-3</v>
      </c>
      <c r="G8" s="8">
        <f>'Stock return'!N8</f>
        <v>-1.604668125455877E-2</v>
      </c>
      <c r="H8" s="9"/>
      <c r="I8" s="3">
        <v>45236</v>
      </c>
      <c r="J8" s="8">
        <f>'S &amp; P 1000 Market Return'!D8</f>
        <v>-9.7091000929869775E-3</v>
      </c>
    </row>
    <row r="9" spans="1:17">
      <c r="A9" s="7">
        <v>45237</v>
      </c>
      <c r="B9" s="8">
        <f>'Stock return'!I9</f>
        <v>-1.6152116131670446E-2</v>
      </c>
      <c r="C9" s="8">
        <f>'Stock return'!J9</f>
        <v>-3.8926499032882034E-2</v>
      </c>
      <c r="D9" s="8">
        <f>'Stock return'!K9</f>
        <v>-9.1935907538744921E-3</v>
      </c>
      <c r="E9" s="8">
        <f>'Stock return'!L9</f>
        <v>-3.4101825168107669E-2</v>
      </c>
      <c r="F9" s="8">
        <f>'Stock return'!M9</f>
        <v>-2.2865853658536661E-2</v>
      </c>
      <c r="G9" s="8">
        <f>'Stock return'!N9</f>
        <v>-3.6570298986903782E-2</v>
      </c>
      <c r="H9" s="9"/>
      <c r="I9" s="3">
        <v>45237</v>
      </c>
      <c r="J9" s="8">
        <f>'S &amp; P 1000 Market Return'!D9</f>
        <v>-4.2993395217546526E-3</v>
      </c>
    </row>
    <row r="10" spans="1:17">
      <c r="A10" s="7">
        <v>45238</v>
      </c>
      <c r="B10" s="8">
        <f>'Stock return'!I10</f>
        <v>-3.5536159600997541E-2</v>
      </c>
      <c r="C10" s="8">
        <f>'Stock return'!J10</f>
        <v>-3.5723270440251587E-2</v>
      </c>
      <c r="D10" s="8">
        <f>'Stock return'!K10</f>
        <v>-1.9618239660657566E-2</v>
      </c>
      <c r="E10" s="8">
        <f>'Stock return'!L10</f>
        <v>-4.3593568705453278E-2</v>
      </c>
      <c r="F10" s="8">
        <f>'Stock return'!M10</f>
        <v>-2.5629596612435912E-2</v>
      </c>
      <c r="G10" s="8">
        <f>'Stock return'!N10</f>
        <v>-3.6676070787381332E-2</v>
      </c>
      <c r="H10" s="9"/>
      <c r="I10" s="3">
        <v>45238</v>
      </c>
      <c r="J10" s="8">
        <f>'S &amp; P 1000 Market Return'!D10</f>
        <v>-6.0126117132051071E-3</v>
      </c>
    </row>
    <row r="11" spans="1:17">
      <c r="A11" s="7">
        <v>45239</v>
      </c>
      <c r="B11" s="8">
        <f>'Stock return'!I11</f>
        <v>-3.2320620555903457E-4</v>
      </c>
      <c r="C11" s="8">
        <f>'Stock return'!J11</f>
        <v>-7.3049830420036654E-3</v>
      </c>
      <c r="D11" s="8">
        <f>'Stock return'!K11</f>
        <v>-3.1909140075716547E-2</v>
      </c>
      <c r="E11" s="8">
        <f>'Stock return'!L11</f>
        <v>-3.916811091854433E-2</v>
      </c>
      <c r="F11" s="8">
        <f>'Stock return'!M11</f>
        <v>-2.2415370539798696E-2</v>
      </c>
      <c r="G11" s="8">
        <f>'Stock return'!N11</f>
        <v>-3.168264110756136E-2</v>
      </c>
      <c r="H11" s="9"/>
      <c r="I11" s="3">
        <v>45239</v>
      </c>
      <c r="J11" s="8">
        <f>'S &amp; P 1000 Market Return'!D11</f>
        <v>-1.1701921281977112E-2</v>
      </c>
    </row>
    <row r="12" spans="1:17">
      <c r="A12" s="7">
        <v>45240</v>
      </c>
      <c r="B12" s="8">
        <f>'Stock return'!I12</f>
        <v>5.4962819269317453E-3</v>
      </c>
      <c r="C12" s="8">
        <f>'Stock return'!J12</f>
        <v>-2.260183968462548E-2</v>
      </c>
      <c r="D12" s="8">
        <f>'Stock return'!K12</f>
        <v>-1.1731843575418899E-2</v>
      </c>
      <c r="E12" s="8">
        <f>'Stock return'!L12</f>
        <v>-3.6075036075033928E-4</v>
      </c>
      <c r="F12" s="8">
        <f>'Stock return'!M12</f>
        <v>-9.3589143659335017E-3</v>
      </c>
      <c r="G12" s="8">
        <f>'Stock return'!N12</f>
        <v>-2.4745669507835188E-3</v>
      </c>
      <c r="H12" s="9"/>
      <c r="I12" s="3">
        <v>45240</v>
      </c>
      <c r="J12" s="8">
        <f>'S &amp; P 1000 Market Return'!D12</f>
        <v>1.1875291660185416E-2</v>
      </c>
    </row>
    <row r="13" spans="1:17">
      <c r="A13" s="7">
        <v>45243</v>
      </c>
      <c r="B13" s="8">
        <f>'Stock return'!I13</f>
        <v>2.4008574490889778E-2</v>
      </c>
      <c r="C13" s="8">
        <f>'Stock return'!J13</f>
        <v>1.8553374563054614E-2</v>
      </c>
      <c r="D13" s="8">
        <f>'Stock return'!K13</f>
        <v>2.2894290559638097E-2</v>
      </c>
      <c r="E13" s="8">
        <f>'Stock return'!L13</f>
        <v>1.8946228798267795E-2</v>
      </c>
      <c r="F13" s="8">
        <f>'Stock return'!M13</f>
        <v>1.4170996693434024E-2</v>
      </c>
      <c r="G13" s="8">
        <f>'Stock return'!N13</f>
        <v>1.3230429988974501E-2</v>
      </c>
      <c r="H13" s="9"/>
      <c r="I13" s="3">
        <v>45243</v>
      </c>
      <c r="J13" s="8">
        <f>'S &amp; P 1000 Market Return'!D13</f>
        <v>-1.1697858515939963E-3</v>
      </c>
    </row>
    <row r="14" spans="1:17">
      <c r="A14" s="7">
        <v>45244</v>
      </c>
      <c r="B14" s="8">
        <f>'Stock return'!I14</f>
        <v>-5.7567510990161885E-3</v>
      </c>
      <c r="C14" s="8">
        <f>'Stock return'!J14</f>
        <v>4.4878563885955014E-3</v>
      </c>
      <c r="D14" s="8">
        <f>'Stock return'!K14</f>
        <v>3.1224095053882461E-2</v>
      </c>
      <c r="E14" s="8">
        <f>'Stock return'!L14</f>
        <v>2.3021073136178627E-2</v>
      </c>
      <c r="F14" s="8">
        <f>'Stock return'!M14</f>
        <v>5.1234280391243558E-3</v>
      </c>
      <c r="G14" s="8">
        <f>'Stock return'!N14</f>
        <v>2.4755168661588778E-2</v>
      </c>
      <c r="H14" s="9"/>
      <c r="I14" s="3">
        <v>45244</v>
      </c>
      <c r="J14" s="8">
        <f>'S &amp; P 1000 Market Return'!D14</f>
        <v>4.3479344269984344E-2</v>
      </c>
    </row>
    <row r="15" spans="1:17">
      <c r="A15" s="7">
        <v>45245</v>
      </c>
      <c r="B15" s="8">
        <f>'Stock return'!I15</f>
        <v>4.8215601642278116E-2</v>
      </c>
      <c r="C15" s="8">
        <f>'Stock return'!J15</f>
        <v>3.7319316688567694E-2</v>
      </c>
      <c r="D15" s="8">
        <f>'Stock return'!K15</f>
        <v>-8.5744908896034921E-3</v>
      </c>
      <c r="E15" s="8">
        <f>'Stock return'!L15</f>
        <v>8.4819110264842124E-3</v>
      </c>
      <c r="F15" s="8">
        <f>'Stock return'!M15</f>
        <v>1.9230769230769384E-2</v>
      </c>
      <c r="G15" s="8">
        <f>'Stock return'!N15</f>
        <v>1.8051499867268284E-2</v>
      </c>
      <c r="H15" s="9"/>
      <c r="I15" s="3">
        <v>45245</v>
      </c>
      <c r="J15" s="8">
        <f>'S &amp; P 1000 Market Return'!D15</f>
        <v>3.81516937188775E-3</v>
      </c>
    </row>
    <row r="16" spans="1:17">
      <c r="A16" s="7">
        <v>45246</v>
      </c>
      <c r="B16" s="8">
        <f>'Stock return'!I16</f>
        <v>2.5107964246258163E-3</v>
      </c>
      <c r="C16" s="8">
        <f>'Stock return'!J16</f>
        <v>-1.3427919939194344E-2</v>
      </c>
      <c r="D16" s="8">
        <f>'Stock return'!K16</f>
        <v>5.6756756756757287E-3</v>
      </c>
      <c r="E16" s="8">
        <f>'Stock return'!L16</f>
        <v>8.5822176450411902E-4</v>
      </c>
      <c r="F16" s="8">
        <f>'Stock return'!M16</f>
        <v>-6.5924073653103044E-3</v>
      </c>
      <c r="G16" s="8">
        <f>'Stock return'!N16</f>
        <v>-1.1734028683181297E-2</v>
      </c>
      <c r="H16" s="9"/>
      <c r="I16" s="3">
        <v>45246</v>
      </c>
      <c r="J16" s="8">
        <f>'S &amp; P 1000 Market Return'!D16</f>
        <v>-1.2012829357510468E-2</v>
      </c>
    </row>
    <row r="17" spans="1:10">
      <c r="A17" s="7">
        <v>45247</v>
      </c>
      <c r="B17" s="8">
        <f>'Stock return'!I17</f>
        <v>-1.7431376477659688E-2</v>
      </c>
      <c r="C17" s="8">
        <f>'Stock return'!J17</f>
        <v>-4.9306625577811847E-2</v>
      </c>
      <c r="D17" s="8">
        <f>'Stock return'!K17</f>
        <v>4.2999193765116406E-3</v>
      </c>
      <c r="E17" s="8">
        <f>'Stock return'!L17</f>
        <v>-3.6871891613788454E-2</v>
      </c>
      <c r="F17" s="8">
        <f>'Stock return'!M17</f>
        <v>-2.9290617848970246E-2</v>
      </c>
      <c r="G17" s="8">
        <f>'Stock return'!N17</f>
        <v>-3.8786279683377334E-2</v>
      </c>
      <c r="H17" s="9"/>
      <c r="I17" s="3">
        <v>45247</v>
      </c>
      <c r="J17" s="8">
        <f>'S &amp; P 1000 Market Return'!D17</f>
        <v>9.1795421276679168E-3</v>
      </c>
    </row>
    <row r="18" spans="1:10">
      <c r="A18" s="7">
        <v>45250</v>
      </c>
      <c r="B18" s="8">
        <f>'Stock return'!I18</f>
        <v>3.1199021207177768E-2</v>
      </c>
      <c r="C18" s="8">
        <f>'Stock return'!J18</f>
        <v>2.7822798487304068E-2</v>
      </c>
      <c r="D18" s="8">
        <f>'Stock return'!K18</f>
        <v>4.6026224244046121E-2</v>
      </c>
      <c r="E18" s="8">
        <f>'Stock return'!L18</f>
        <v>3.4722222222222321E-2</v>
      </c>
      <c r="F18" s="8">
        <f>'Stock return'!M18</f>
        <v>2.9702970297029729E-2</v>
      </c>
      <c r="G18" s="8">
        <f>'Stock return'!N18</f>
        <v>4.0625857809497568E-2</v>
      </c>
      <c r="H18" s="9"/>
      <c r="I18" s="3">
        <v>45250</v>
      </c>
      <c r="J18" s="8">
        <f>'S &amp; P 1000 Market Return'!D18</f>
        <v>4.0315365101419864E-3</v>
      </c>
    </row>
    <row r="19" spans="1:10">
      <c r="A19" s="7">
        <v>45251</v>
      </c>
      <c r="B19" s="8">
        <f>'Stock return'!I19</f>
        <v>-1.7797112912795177E-3</v>
      </c>
      <c r="C19" s="8">
        <f>'Stock return'!J19</f>
        <v>1.0512483574244502E-2</v>
      </c>
      <c r="D19" s="8">
        <f>'Stock return'!K19</f>
        <v>9.2862624712202413E-2</v>
      </c>
      <c r="E19" s="8">
        <f>'Stock return'!L19</f>
        <v>4.818447771467893E-3</v>
      </c>
      <c r="F19" s="8">
        <f>'Stock return'!M19</f>
        <v>-4.3498168498168344E-3</v>
      </c>
      <c r="G19" s="8">
        <f>'Stock return'!N19</f>
        <v>2.9016090741231793E-3</v>
      </c>
      <c r="H19" s="9"/>
      <c r="I19" s="3">
        <v>45251</v>
      </c>
      <c r="J19" s="8">
        <f>'S &amp; P 1000 Market Return'!D19</f>
        <v>-7.1752075819844219E-3</v>
      </c>
    </row>
    <row r="20" spans="1:10">
      <c r="A20" s="7">
        <v>45252</v>
      </c>
      <c r="B20" s="8">
        <f>'Stock return'!I20</f>
        <v>3.8629160063392565E-3</v>
      </c>
      <c r="C20" s="8">
        <f>'Stock return'!J20</f>
        <v>-1.1183355006501916E-2</v>
      </c>
      <c r="D20" s="8">
        <f>'Stock return'!K20</f>
        <v>-1.7088014981273325E-2</v>
      </c>
      <c r="E20" s="8">
        <f>'Stock return'!L20</f>
        <v>1.5413598218871893E-3</v>
      </c>
      <c r="F20" s="8">
        <f>'Stock return'!M20</f>
        <v>-1.6555530006898134E-2</v>
      </c>
      <c r="G20" s="8">
        <f>'Stock return'!N20</f>
        <v>-7.1015255128880073E-3</v>
      </c>
      <c r="H20" s="9"/>
      <c r="I20" s="3">
        <v>45252</v>
      </c>
      <c r="J20" s="8">
        <f>'S &amp; P 1000 Market Return'!D20</f>
        <v>5.7205451061390633E-3</v>
      </c>
    </row>
    <row r="21" spans="1:10">
      <c r="A21" s="7">
        <v>45254</v>
      </c>
      <c r="B21" s="8">
        <f>'Stock return'!I22</f>
        <v>2.4962999506660033E-2</v>
      </c>
      <c r="C21" s="8">
        <f>'Stock return'!J22</f>
        <v>-1.288795370857454E-2</v>
      </c>
      <c r="D21" s="8">
        <f>'Stock return'!K22</f>
        <v>7.3827101690877583E-3</v>
      </c>
      <c r="E21" s="8">
        <f>'Stock return'!L22</f>
        <v>-2.5649794801640979E-3</v>
      </c>
      <c r="F21" s="8">
        <f>'Stock return'!M22</f>
        <v>-7.0142623334114029E-3</v>
      </c>
      <c r="G21" s="8">
        <f>'Stock return'!N22</f>
        <v>-2.1192052980132381E-3</v>
      </c>
      <c r="H21" s="9"/>
      <c r="I21" s="3">
        <v>45254</v>
      </c>
      <c r="J21" s="8">
        <f>'S &amp; P 1000 Market Return'!D21</f>
        <v>4.6023435203204066E-3</v>
      </c>
    </row>
    <row r="22" spans="1:10">
      <c r="A22" s="7">
        <v>45257</v>
      </c>
      <c r="B22" s="8">
        <f>'Stock return'!I23</f>
        <v>4.8132460531382648E-3</v>
      </c>
      <c r="C22" s="8">
        <f>'Stock return'!J23</f>
        <v>2.1316280309084945E-3</v>
      </c>
      <c r="D22" s="8">
        <f>'Stock return'!K23</f>
        <v>4.1371158392434992E-2</v>
      </c>
      <c r="E22" s="8">
        <f>'Stock return'!L23</f>
        <v>4.2859591976684985E-3</v>
      </c>
      <c r="F22" s="8">
        <f>'Stock return'!M23</f>
        <v>1.2950317871438743E-2</v>
      </c>
      <c r="G22" s="8">
        <f>'Stock return'!N23</f>
        <v>1.0087602867002721E-2</v>
      </c>
      <c r="H22" s="9"/>
      <c r="I22" s="3">
        <v>45257</v>
      </c>
      <c r="J22" s="8">
        <f>'S &amp; P 1000 Market Return'!D22</f>
        <v>-1.9161159284974971E-3</v>
      </c>
    </row>
    <row r="23" spans="1:10">
      <c r="A23" s="7">
        <v>45258</v>
      </c>
      <c r="B23" s="8">
        <f>'Stock return'!I24</f>
        <v>2.7783100210769796E-3</v>
      </c>
      <c r="C23" s="8">
        <f>'Stock return'!J24</f>
        <v>-1.8080297793140132E-2</v>
      </c>
      <c r="D23" s="8">
        <f>'Stock return'!K24</f>
        <v>2.0431328036323304E-3</v>
      </c>
      <c r="E23" s="8">
        <f>'Stock return'!L24</f>
        <v>-1.6217138955274768E-2</v>
      </c>
      <c r="F23" s="8">
        <f>'Stock return'!M24</f>
        <v>-9.7629009762901786E-3</v>
      </c>
      <c r="G23" s="8">
        <f>'Stock return'!N24</f>
        <v>-2.0236530880420434E-2</v>
      </c>
      <c r="H23" s="9"/>
      <c r="I23" s="3">
        <v>45258</v>
      </c>
      <c r="J23" s="8">
        <f>'S &amp; P 1000 Market Return'!D23</f>
        <v>-6.3779063070484865E-3</v>
      </c>
    </row>
    <row r="24" spans="1:10">
      <c r="A24" s="7">
        <v>45259</v>
      </c>
      <c r="B24" s="8">
        <f>'Stock return'!I25</f>
        <v>-1.2419986624629731E-2</v>
      </c>
      <c r="C24" s="8">
        <f>'Stock return'!J25</f>
        <v>-1.5163823449769853E-2</v>
      </c>
      <c r="D24" s="8">
        <f>'Stock return'!K25</f>
        <v>-4.3271409152696005E-2</v>
      </c>
      <c r="E24" s="8">
        <f>'Stock return'!L25</f>
        <v>5.3791428075653513E-3</v>
      </c>
      <c r="F24" s="8">
        <f>'Stock return'!M25</f>
        <v>3.0516431924880738E-3</v>
      </c>
      <c r="G24" s="8">
        <f>'Stock return'!N25</f>
        <v>1.3412017167380164E-3</v>
      </c>
      <c r="H24" s="9"/>
      <c r="I24" s="3">
        <v>45259</v>
      </c>
      <c r="J24" s="8">
        <f>'S &amp; P 1000 Market Return'!D24</f>
        <v>3.7433895239895598E-3</v>
      </c>
    </row>
    <row r="25" spans="1:10">
      <c r="A25" s="7">
        <v>45260</v>
      </c>
      <c r="B25" s="8">
        <f>'Stock return'!I26</f>
        <v>-1.3543581309858332E-3</v>
      </c>
      <c r="C25" s="8">
        <f>'Stock return'!J26</f>
        <v>2.7495188342041565E-3</v>
      </c>
      <c r="D25" s="8">
        <f>'Stock return'!K26</f>
        <v>-1.3734312100402546E-2</v>
      </c>
      <c r="E25" s="8">
        <f>'Stock return'!L26</f>
        <v>1.7259233690023468E-3</v>
      </c>
      <c r="F25" s="8">
        <f>'Stock return'!M26</f>
        <v>-9.3611046103436735E-4</v>
      </c>
      <c r="G25" s="8">
        <f>'Stock return'!N26</f>
        <v>-8.0364318242698296E-4</v>
      </c>
      <c r="H25" s="9"/>
      <c r="I25" s="3">
        <v>45260</v>
      </c>
      <c r="J25" s="8">
        <f>'S &amp; P 1000 Market Return'!D25</f>
        <v>4.6757853814509698E-3</v>
      </c>
    </row>
    <row r="26" spans="1:10">
      <c r="A26" s="7">
        <v>45261</v>
      </c>
      <c r="B26" s="8">
        <f>'Stock return'!I27</f>
        <v>3.3323646226872006E-2</v>
      </c>
      <c r="C26" s="8">
        <f>'Stock return'!J27</f>
        <v>-6.5807513024404019E-3</v>
      </c>
      <c r="D26" s="8">
        <f>'Stock return'!K27</f>
        <v>1.7046818727491031E-2</v>
      </c>
      <c r="E26" s="8">
        <f>'Stock return'!L27</f>
        <v>-2.7567195037904169E-3</v>
      </c>
      <c r="F26" s="8">
        <f>'Stock return'!M27</f>
        <v>1.8739751698291229E-3</v>
      </c>
      <c r="G26" s="8">
        <f>'Stock return'!N27</f>
        <v>4.0214477211797384E-3</v>
      </c>
      <c r="H26" s="9"/>
      <c r="I26" s="3">
        <v>45261</v>
      </c>
      <c r="J26" s="8">
        <f>'S &amp; P 1000 Market Return'!D26</f>
        <v>2.5599223028780482E-2</v>
      </c>
    </row>
    <row r="27" spans="1:10">
      <c r="A27" s="7">
        <v>45264</v>
      </c>
      <c r="B27" s="8">
        <f>'Stock return'!I28</f>
        <v>6.0185619199400131E-2</v>
      </c>
      <c r="C27" s="8">
        <f>'Stock return'!J28</f>
        <v>8.5564449351367422E-3</v>
      </c>
      <c r="D27" s="8">
        <f>'Stock return'!K28</f>
        <v>3.2577903682719622E-2</v>
      </c>
      <c r="E27" s="8">
        <f>'Stock return'!L28</f>
        <v>4.146510020732519E-3</v>
      </c>
      <c r="F27" s="8">
        <f>'Stock return'!M28</f>
        <v>1.1456628477904962E-2</v>
      </c>
      <c r="G27" s="8">
        <f>'Stock return'!N28</f>
        <v>1.2283044058744919E-2</v>
      </c>
      <c r="H27" s="9"/>
      <c r="I27" s="3">
        <v>45264</v>
      </c>
      <c r="J27" s="8">
        <f>'S &amp; P 1000 Market Return'!D27</f>
        <v>9.3963561267882412E-3</v>
      </c>
    </row>
    <row r="28" spans="1:10">
      <c r="A28" s="7">
        <v>45265</v>
      </c>
      <c r="B28" s="8">
        <f>'Stock return'!I29</f>
        <v>-1.0257317181006198E-2</v>
      </c>
      <c r="C28" s="8">
        <f>'Stock return'!J29</f>
        <v>8.2101806239738284E-3</v>
      </c>
      <c r="D28" s="8">
        <f>'Stock return'!K29</f>
        <v>1.1659807956104107E-2</v>
      </c>
      <c r="E28" s="8">
        <f>'Stock return'!L29</f>
        <v>-8.4308327598071608E-3</v>
      </c>
      <c r="F28" s="8">
        <f>'Stock return'!M29</f>
        <v>-9.7087378640775546E-3</v>
      </c>
      <c r="G28" s="8">
        <f>'Stock return'!N29</f>
        <v>-1.6090741229227157E-2</v>
      </c>
      <c r="H28" s="9"/>
      <c r="I28" s="3">
        <v>45265</v>
      </c>
      <c r="J28" s="8">
        <f>'S &amp; P 1000 Market Return'!D28</f>
        <v>-1.3955253813870749E-2</v>
      </c>
    </row>
    <row r="29" spans="1:10">
      <c r="A29" s="7">
        <v>45266</v>
      </c>
      <c r="B29" s="8">
        <f>'Stock return'!I30</f>
        <v>-8.1300813008130524E-3</v>
      </c>
      <c r="C29" s="8">
        <f>'Stock return'!J30</f>
        <v>-3.1487513572204251E-2</v>
      </c>
      <c r="D29" s="8">
        <f>'Stock return'!K30</f>
        <v>-4.745762711864443E-3</v>
      </c>
      <c r="E29" s="8">
        <f>'Stock return'!L30</f>
        <v>-2.9498525073746396E-2</v>
      </c>
      <c r="F29" s="8">
        <f>'Stock return'!M30</f>
        <v>-2.4276377217553824E-2</v>
      </c>
      <c r="G29" s="8">
        <f>'Stock return'!N30</f>
        <v>-3.0294906166219771E-2</v>
      </c>
      <c r="H29" s="9"/>
      <c r="I29" s="3">
        <v>45266</v>
      </c>
      <c r="J29" s="8">
        <f>'S &amp; P 1000 Market Return'!D29</f>
        <v>-1.7561269926205103E-3</v>
      </c>
    </row>
    <row r="30" spans="1:10">
      <c r="A30" s="7">
        <v>45267</v>
      </c>
      <c r="B30" s="8">
        <f>'Stock return'!I31</f>
        <v>-8.1696991533057095E-2</v>
      </c>
      <c r="C30" s="8">
        <f>'Stock return'!J31</f>
        <v>-1.2331838565022402E-2</v>
      </c>
      <c r="D30" s="8">
        <f>'Stock return'!K31</f>
        <v>-3.5649409627611317E-2</v>
      </c>
      <c r="E30" s="8">
        <f>'Stock return'!L31</f>
        <v>-4.3804755944931162E-2</v>
      </c>
      <c r="F30" s="8">
        <f>'Stock return'!M31</f>
        <v>-3.4210526315789469E-2</v>
      </c>
      <c r="G30" s="8">
        <f>'Stock return'!N31</f>
        <v>-3.3453137959635115E-2</v>
      </c>
      <c r="H30" s="9"/>
      <c r="I30" s="3">
        <v>45267</v>
      </c>
      <c r="J30" s="8">
        <f>'S &amp; P 1000 Market Return'!D30</f>
        <v>7.4313731254911364E-3</v>
      </c>
    </row>
    <row r="31" spans="1:10">
      <c r="A31" s="7">
        <v>45268</v>
      </c>
      <c r="B31" s="8">
        <f>'Stock return'!I32</f>
        <v>1.9813634134379532E-2</v>
      </c>
      <c r="C31" s="8">
        <f>'Stock return'!J32</f>
        <v>1.1066969353007883E-2</v>
      </c>
      <c r="D31" s="8">
        <f>'Stock return'!K32</f>
        <v>-8.9004002825523898E-2</v>
      </c>
      <c r="E31" s="8">
        <f>'Stock return'!L32</f>
        <v>-1.2902019446522028E-2</v>
      </c>
      <c r="F31" s="8">
        <f>'Stock return'!M32</f>
        <v>4.7064651969286331E-3</v>
      </c>
      <c r="G31" s="8">
        <f>'Stock return'!N32</f>
        <v>-3.1464530892448828E-3</v>
      </c>
      <c r="H31" s="9"/>
      <c r="I31" s="3">
        <v>45268</v>
      </c>
      <c r="J31" s="8">
        <f>'S &amp; P 1000 Market Return'!D31</f>
        <v>4.7229227691163445E-3</v>
      </c>
    </row>
    <row r="32" spans="1:10">
      <c r="A32" s="7">
        <v>45271</v>
      </c>
      <c r="B32" s="8">
        <f>'Stock return'!I33</f>
        <v>-2.1640857939790314E-2</v>
      </c>
      <c r="C32" s="8">
        <f>'Stock return'!J33</f>
        <v>8.700533258489962E-3</v>
      </c>
      <c r="D32" s="8">
        <f>'Stock return'!K33</f>
        <v>1.7317136210907247E-2</v>
      </c>
      <c r="E32" s="8">
        <f>'Stock return'!L33</f>
        <v>2.5194165561659432E-2</v>
      </c>
      <c r="F32" s="8">
        <f>'Stock return'!M33</f>
        <v>1.9230769230769162E-2</v>
      </c>
      <c r="G32" s="8">
        <f>'Stock return'!N33</f>
        <v>2.0659971305595271E-2</v>
      </c>
      <c r="H32" s="9"/>
      <c r="I32" s="3">
        <v>45271</v>
      </c>
      <c r="J32" s="8">
        <f>'S &amp; P 1000 Market Return'!D32</f>
        <v>5.2775884534768114E-3</v>
      </c>
    </row>
    <row r="33" spans="1:10">
      <c r="A33" s="7">
        <v>45272</v>
      </c>
      <c r="B33" s="8">
        <f>'Stock return'!I34</f>
        <v>-3.1458906802988573E-2</v>
      </c>
      <c r="C33" s="8">
        <f>'Stock return'!J34</f>
        <v>1.3912075681692393E-3</v>
      </c>
      <c r="D33" s="8">
        <f>'Stock return'!K34</f>
        <v>-4.5985772357723609E-2</v>
      </c>
      <c r="E33" s="8">
        <f>'Stock return'!L34</f>
        <v>-6.0975609756097615E-3</v>
      </c>
      <c r="F33" s="8">
        <f>'Stock return'!M34</f>
        <v>-3.6284470246735756E-3</v>
      </c>
      <c r="G33" s="8">
        <f>'Stock return'!N34</f>
        <v>1.4056789429293115E-3</v>
      </c>
      <c r="H33" s="9"/>
      <c r="I33" s="3">
        <v>45272</v>
      </c>
      <c r="J33" s="8">
        <f>'S &amp; P 1000 Market Return'!D33</f>
        <v>-2.0064183886296938E-3</v>
      </c>
    </row>
    <row r="34" spans="1:10">
      <c r="A34" s="7">
        <v>45273</v>
      </c>
      <c r="B34" s="8">
        <f>'Stock return'!I35</f>
        <v>-5.5318717011774265E-2</v>
      </c>
      <c r="C34" s="8">
        <f>'Stock return'!J35</f>
        <v>-1.9727702139483161E-2</v>
      </c>
      <c r="D34" s="8">
        <f>'Stock return'!K35</f>
        <v>1.1984021304926928E-2</v>
      </c>
      <c r="E34" s="8">
        <f>'Stock return'!L35</f>
        <v>-3.1604387432608183E-2</v>
      </c>
      <c r="F34" s="8">
        <f>'Stock return'!M35</f>
        <v>-2.9618839524156337E-2</v>
      </c>
      <c r="G34" s="8">
        <f>'Stock return'!N35</f>
        <v>-3.3127456485120721E-2</v>
      </c>
      <c r="H34" s="9"/>
      <c r="I34" s="3">
        <v>45273</v>
      </c>
      <c r="J34" s="8">
        <f>'S &amp; P 1000 Market Return'!D34</f>
        <v>2.7644054353578307E-2</v>
      </c>
    </row>
    <row r="35" spans="1:10">
      <c r="A35" s="7">
        <v>45274</v>
      </c>
      <c r="B35" s="8">
        <f>'Stock return'!I36</f>
        <v>2.5249811969485503E-2</v>
      </c>
      <c r="C35" s="8">
        <f>'Stock return'!J36</f>
        <v>2.4943310657596252E-2</v>
      </c>
      <c r="D35" s="8">
        <f>'Stock return'!K36</f>
        <v>3.8947368421052619E-2</v>
      </c>
      <c r="E35" s="8">
        <f>'Stock return'!L36</f>
        <v>4.108274140909951E-2</v>
      </c>
      <c r="F35" s="8">
        <f>'Stock return'!M36</f>
        <v>3.1023267450587921E-2</v>
      </c>
      <c r="G35" s="8">
        <f>'Stock return'!N36</f>
        <v>3.5133565621370488E-2</v>
      </c>
      <c r="H35" s="9"/>
      <c r="I35" s="3">
        <v>45274</v>
      </c>
      <c r="J35" s="8">
        <f>'S &amp; P 1000 Market Return'!D35</f>
        <v>2.5377122130962881E-2</v>
      </c>
    </row>
    <row r="36" spans="1:10">
      <c r="A36" s="7">
        <v>45275</v>
      </c>
      <c r="B36" s="8">
        <f>'Stock return'!I37</f>
        <v>2.1274365961014396E-2</v>
      </c>
      <c r="C36" s="8">
        <f>'Stock return'!J37</f>
        <v>3.9269911504424826E-2</v>
      </c>
      <c r="D36" s="8">
        <f>'Stock return'!K37</f>
        <v>3.0395136778115672E-2</v>
      </c>
      <c r="E36" s="8">
        <f>'Stock return'!L37</f>
        <v>3.817075419509508E-2</v>
      </c>
      <c r="F36" s="8">
        <f>'Stock return'!M37</f>
        <v>3.7612230041252026E-2</v>
      </c>
      <c r="G36" s="8">
        <f>'Stock return'!N37</f>
        <v>5.1051893408134763E-2</v>
      </c>
      <c r="H36" s="9"/>
      <c r="I36" s="3">
        <v>45275</v>
      </c>
      <c r="J36" s="8">
        <f>'S &amp; P 1000 Market Return'!D36</f>
        <v>-9.008778751064761E-3</v>
      </c>
    </row>
    <row r="37" spans="1:10">
      <c r="A37" s="7">
        <v>45278</v>
      </c>
      <c r="B37" s="8">
        <f>'Stock return'!I38</f>
        <v>5.3360697793740641E-3</v>
      </c>
      <c r="C37" s="8">
        <f>'Stock return'!J38</f>
        <v>-1.0377860564129926E-2</v>
      </c>
      <c r="D37" s="8">
        <f>'Stock return'!K38</f>
        <v>5.1622418879056164E-2</v>
      </c>
      <c r="E37" s="8">
        <f>'Stock return'!L38</f>
        <v>-1.7761989342804929E-3</v>
      </c>
      <c r="F37" s="8">
        <f>'Stock return'!M38</f>
        <v>-1.0289990645462987E-2</v>
      </c>
      <c r="G37" s="8">
        <f>'Stock return'!N38</f>
        <v>1.0942087002935752E-2</v>
      </c>
      <c r="H37" s="9"/>
      <c r="I37" s="3">
        <v>45278</v>
      </c>
      <c r="J37" s="8">
        <f>'S &amp; P 1000 Market Return'!D37</f>
        <v>4.8873901465573688E-4</v>
      </c>
    </row>
    <row r="38" spans="1:10">
      <c r="A38" s="7">
        <v>45279</v>
      </c>
      <c r="B38" s="8">
        <f>'Stock return'!I39</f>
        <v>-2.4701439216086585E-2</v>
      </c>
      <c r="C38" s="8">
        <f>'Stock return'!J39</f>
        <v>-2.6888948642100896E-4</v>
      </c>
      <c r="D38" s="8">
        <f>'Stock return'!K39</f>
        <v>1.9869097709209971E-2</v>
      </c>
      <c r="E38" s="8">
        <f>'Stock return'!L39</f>
        <v>2.5088967971530263E-2</v>
      </c>
      <c r="F38" s="8">
        <f>'Stock return'!M39</f>
        <v>1.3232514177693888E-2</v>
      </c>
      <c r="G38" s="8">
        <f>'Stock return'!N39</f>
        <v>1.2671594508975703E-2</v>
      </c>
      <c r="H38" s="9"/>
      <c r="I38" s="3">
        <v>45279</v>
      </c>
      <c r="J38" s="8">
        <f>'S &amp; P 1000 Market Return'!D38</f>
        <v>1.4873479720149962E-2</v>
      </c>
    </row>
    <row r="39" spans="1:10">
      <c r="A39" s="7">
        <v>45280</v>
      </c>
      <c r="B39" s="8">
        <f>'Stock return'!I40</f>
        <v>5.8712715855572917E-2</v>
      </c>
      <c r="C39" s="8">
        <f>'Stock return'!J40</f>
        <v>1.6406670252824052E-2</v>
      </c>
      <c r="D39" s="8">
        <f>'Stock return'!K40</f>
        <v>1.9711207884483217E-2</v>
      </c>
      <c r="E39" s="8">
        <f>'Stock return'!L40</f>
        <v>8.3318868252040268E-3</v>
      </c>
      <c r="F39" s="8">
        <f>'Stock return'!M40</f>
        <v>2.1455223880596952E-2</v>
      </c>
      <c r="G39" s="8">
        <f>'Stock return'!N40</f>
        <v>9.3847758081333499E-3</v>
      </c>
      <c r="H39" s="9"/>
      <c r="I39" s="3">
        <v>45280</v>
      </c>
      <c r="J39" s="8">
        <f>'S &amp; P 1000 Market Return'!D39</f>
        <v>-1.6006177421802659E-2</v>
      </c>
    </row>
    <row r="40" spans="1:10">
      <c r="A40" s="7">
        <v>45281</v>
      </c>
      <c r="B40" s="8">
        <f>'Stock return'!I41</f>
        <v>-2.3329379201265321E-2</v>
      </c>
      <c r="C40" s="8">
        <f>'Stock return'!J41</f>
        <v>-2.3021963482402708E-2</v>
      </c>
      <c r="D40" s="8">
        <f>'Stock return'!K41</f>
        <v>1.1238480557427266E-3</v>
      </c>
      <c r="E40" s="8">
        <f>'Stock return'!L41</f>
        <v>-1.979686693062499E-2</v>
      </c>
      <c r="F40" s="8">
        <f>'Stock return'!M41</f>
        <v>-1.689497716894961E-2</v>
      </c>
      <c r="G40" s="8">
        <f>'Stock return'!N41</f>
        <v>-2.117768595041325E-2</v>
      </c>
      <c r="H40" s="9"/>
      <c r="I40" s="3">
        <v>45281</v>
      </c>
      <c r="J40" s="8">
        <f>'S &amp; P 1000 Market Return'!D40</f>
        <v>1.4435701466415152E-2</v>
      </c>
    </row>
    <row r="41" spans="1:10">
      <c r="A41" s="7">
        <v>45282</v>
      </c>
      <c r="B41" s="8">
        <f>'Stock return'!I42</f>
        <v>1.9635627530364408E-2</v>
      </c>
      <c r="C41" s="8">
        <f>'Stock return'!J42</f>
        <v>1.8959913326110911E-3</v>
      </c>
      <c r="D41" s="8">
        <f>'Stock return'!K42</f>
        <v>2.2900763358778775E-2</v>
      </c>
      <c r="E41" s="8">
        <f>'Stock return'!L42</f>
        <v>1.2293642430628804E-2</v>
      </c>
      <c r="F41" s="8">
        <f>'Stock return'!M42</f>
        <v>1.4862981885740867E-2</v>
      </c>
      <c r="G41" s="8">
        <f>'Stock return'!N42</f>
        <v>1.6094986807387857E-2</v>
      </c>
      <c r="H41" s="9"/>
      <c r="I41" s="3">
        <v>45282</v>
      </c>
      <c r="J41" s="8">
        <f>'S &amp; P 1000 Market Return'!D41</f>
        <v>3.8748544782527539E-3</v>
      </c>
    </row>
    <row r="42" spans="1:10">
      <c r="A42" s="7">
        <v>45286</v>
      </c>
      <c r="B42" s="8">
        <f>'Stock return'!I44</f>
        <v>2.0150883462378477E-2</v>
      </c>
      <c r="C42" s="8">
        <f>'Stock return'!J44</f>
        <v>-1.0273046769397221E-2</v>
      </c>
      <c r="D42" s="8">
        <f>'Stock return'!K44</f>
        <v>1.9315188762071944E-2</v>
      </c>
      <c r="E42" s="8">
        <f>'Stock return'!L44</f>
        <v>-5.2047189451775999E-4</v>
      </c>
      <c r="F42" s="8">
        <f>'Stock return'!M44</f>
        <v>-9.1533180778047285E-4</v>
      </c>
      <c r="G42" s="8">
        <f>'Stock return'!N44</f>
        <v>2.5967281225656169E-3</v>
      </c>
      <c r="H42" s="9"/>
      <c r="I42" s="3">
        <v>45286</v>
      </c>
      <c r="J42" s="8">
        <f>'S &amp; P 1000 Market Return'!D42</f>
        <v>8.7951934733441206E-3</v>
      </c>
    </row>
    <row r="43" spans="1:10">
      <c r="A43" s="7">
        <v>45287</v>
      </c>
      <c r="B43" s="8">
        <f>'Stock return'!I45</f>
        <v>7.8816775323538035E-3</v>
      </c>
      <c r="C43" s="8">
        <f>'Stock return'!J45</f>
        <v>2.2671401256487256E-2</v>
      </c>
      <c r="D43" s="8">
        <f>'Stock return'!K45</f>
        <v>-2.3686477174849063E-3</v>
      </c>
      <c r="E43" s="8">
        <f>'Stock return'!L45</f>
        <v>2.8640860961638648E-2</v>
      </c>
      <c r="F43" s="8">
        <f>'Stock return'!M45</f>
        <v>1.7407237746220883E-2</v>
      </c>
      <c r="G43" s="8">
        <f>'Stock return'!N45</f>
        <v>3.0821030821030826E-2</v>
      </c>
      <c r="H43" s="9"/>
      <c r="I43" s="3">
        <v>45287</v>
      </c>
      <c r="J43" s="8">
        <f>'S &amp; P 1000 Market Return'!D43</f>
        <v>1.2720648281927538E-3</v>
      </c>
    </row>
    <row r="44" spans="1:10">
      <c r="A44" s="7">
        <v>45288</v>
      </c>
      <c r="B44" s="8">
        <f>'Stock return'!I46</f>
        <v>-3.9582931067773108E-3</v>
      </c>
      <c r="C44" s="8">
        <f>'Stock return'!J46</f>
        <v>-1.3354700854700807E-2</v>
      </c>
      <c r="D44" s="8">
        <f>'Stock return'!K46</f>
        <v>-1.0792143319663272E-2</v>
      </c>
      <c r="E44" s="8">
        <f>'Stock return'!L46</f>
        <v>-4.8936888288896307E-3</v>
      </c>
      <c r="F44" s="8">
        <f>'Stock return'!M46</f>
        <v>-5.1778478162990416E-3</v>
      </c>
      <c r="G44" s="8">
        <f>'Stock return'!N46</f>
        <v>4.2713567839196553E-3</v>
      </c>
      <c r="H44" s="9"/>
      <c r="I44" s="3">
        <v>45288</v>
      </c>
      <c r="J44" s="8">
        <f>'S &amp; P 1000 Market Return'!D44</f>
        <v>-1.4084727951441112E-3</v>
      </c>
    </row>
    <row r="45" spans="1:10">
      <c r="A45" s="7">
        <v>45289</v>
      </c>
      <c r="B45" s="8">
        <f>'Stock return'!I47</f>
        <v>-1.6768440438111876E-2</v>
      </c>
      <c r="C45" s="8">
        <f>'Stock return'!J47</f>
        <v>-1.5701136978884644E-2</v>
      </c>
      <c r="D45" s="8">
        <f>'Stock return'!K47</f>
        <v>-3.3602443814095606E-2</v>
      </c>
      <c r="E45" s="8">
        <f>'Stock return'!L47</f>
        <v>-2.5097507207054393E-2</v>
      </c>
      <c r="F45" s="8">
        <f>'Stock return'!M47</f>
        <v>-2.5118805159538349E-2</v>
      </c>
      <c r="G45" s="8">
        <f>'Stock return'!N47</f>
        <v>-2.251688766574933E-2</v>
      </c>
      <c r="H45" s="9"/>
      <c r="I45" s="3">
        <v>45289</v>
      </c>
      <c r="J45" s="8">
        <f>'S &amp; P 1000 Market Return'!D45</f>
        <v>-1.0380855448331339E-2</v>
      </c>
    </row>
    <row r="46" spans="1:10">
      <c r="A46" s="7">
        <v>45293</v>
      </c>
      <c r="B46" s="8">
        <f>'Stock return'!I49</f>
        <v>-8.9708201892744199E-3</v>
      </c>
      <c r="C46" s="8">
        <f>'Stock return'!J49</f>
        <v>-3.8503850385038785E-3</v>
      </c>
      <c r="D46" s="8">
        <f>'Stock return'!K49</f>
        <v>-9.4829532625875235E-3</v>
      </c>
      <c r="E46" s="8">
        <f>'Stock return'!L49</f>
        <v>-1.0958427552617889E-2</v>
      </c>
      <c r="F46" s="8">
        <f>'Stock return'!M49</f>
        <v>-9.7493036211699913E-3</v>
      </c>
      <c r="G46" s="8">
        <f>'Stock return'!N49</f>
        <v>-8.9582800102380178E-3</v>
      </c>
      <c r="H46" s="9"/>
      <c r="I46" s="3">
        <v>45293</v>
      </c>
      <c r="J46" s="8">
        <f>'S &amp; P 1000 Market Return'!D46</f>
        <v>-4.0865767666333763E-3</v>
      </c>
    </row>
    <row r="47" spans="1:10">
      <c r="A47" s="7">
        <v>45294</v>
      </c>
      <c r="B47" s="8">
        <f>'Stock return'!I50</f>
        <v>5.9683676514472594E-3</v>
      </c>
      <c r="C47" s="8">
        <f>'Stock return'!J50</f>
        <v>4.9696300386525838E-3</v>
      </c>
      <c r="D47" s="8">
        <f>'Stock return'!K50</f>
        <v>-2.5074082516526319E-3</v>
      </c>
      <c r="E47" s="8">
        <f>'Stock return'!L50</f>
        <v>9.1452690819557869E-3</v>
      </c>
      <c r="F47" s="8">
        <f>'Stock return'!M50</f>
        <v>2.3441162681669958E-3</v>
      </c>
      <c r="G47" s="8">
        <f>'Stock return'!N50</f>
        <v>5.9400826446283084E-3</v>
      </c>
      <c r="H47" s="9"/>
      <c r="I47" s="3">
        <v>45294</v>
      </c>
      <c r="J47" s="8">
        <f>'S &amp; P 1000 Market Return'!D47</f>
        <v>-2.4105640267224282E-2</v>
      </c>
    </row>
    <row r="48" spans="1:10">
      <c r="A48" s="7">
        <v>45295</v>
      </c>
      <c r="B48" s="8">
        <f>'Stock return'!I51</f>
        <v>1.2459210916641927E-2</v>
      </c>
      <c r="C48" s="8">
        <f>'Stock return'!J51</f>
        <v>1.9230769230769162E-3</v>
      </c>
      <c r="D48" s="8">
        <f>'Stock return'!K51</f>
        <v>4.0904936014625193E-2</v>
      </c>
      <c r="E48" s="8">
        <f>'Stock return'!L51</f>
        <v>9.9337748344370258E-3</v>
      </c>
      <c r="F48" s="8">
        <f>'Stock return'!M51</f>
        <v>1.028999064546321E-2</v>
      </c>
      <c r="G48" s="8">
        <f>'Stock return'!N51</f>
        <v>1.0269576379974277E-2</v>
      </c>
      <c r="H48" s="9"/>
      <c r="I48" s="3">
        <v>45295</v>
      </c>
      <c r="J48" s="8">
        <f>'S &amp; P 1000 Market Return'!D48</f>
        <v>-1.4782106009190166E-3</v>
      </c>
    </row>
    <row r="49" spans="1:10">
      <c r="A49" s="7">
        <v>45296</v>
      </c>
      <c r="B49" s="8">
        <f>'Stock return'!I52</f>
        <v>2.1584139076081588E-2</v>
      </c>
      <c r="C49" s="8">
        <f>'Stock return'!J52</f>
        <v>-3.4274746366876885E-2</v>
      </c>
      <c r="D49" s="8">
        <f>'Stock return'!K52</f>
        <v>2.8540065861690556E-2</v>
      </c>
      <c r="E49" s="8">
        <f>'Stock return'!L52</f>
        <v>-4.3313201035375393E-2</v>
      </c>
      <c r="F49" s="8">
        <f>'Stock return'!M52</f>
        <v>-3.5185185185185208E-2</v>
      </c>
      <c r="G49" s="8">
        <f>'Stock return'!N52</f>
        <v>-2.7445997458703908E-2</v>
      </c>
      <c r="H49" s="9"/>
      <c r="I49" s="3">
        <v>45296</v>
      </c>
      <c r="J49" s="8">
        <f>'S &amp; P 1000 Market Return'!D49</f>
        <v>1.2089161491048994E-3</v>
      </c>
    </row>
    <row r="50" spans="1:10">
      <c r="A50" s="7">
        <v>45299</v>
      </c>
      <c r="B50" s="8">
        <f>'Stock return'!I53</f>
        <v>-9.5602294455066072E-4</v>
      </c>
      <c r="C50" s="8">
        <f>'Stock return'!J53</f>
        <v>1.7035775127769437E-3</v>
      </c>
      <c r="D50" s="8">
        <f>'Stock return'!K53</f>
        <v>2.0277481323372371E-2</v>
      </c>
      <c r="E50" s="8">
        <f>'Stock return'!L53</f>
        <v>1.0281385281385225E-2</v>
      </c>
      <c r="F50" s="8">
        <f>'Stock return'!M53</f>
        <v>-6.957773512475951E-3</v>
      </c>
      <c r="G50" s="8">
        <f>'Stock return'!N53</f>
        <v>-5.2260256075264966E-4</v>
      </c>
      <c r="H50" s="9"/>
      <c r="I50" s="3">
        <v>45299</v>
      </c>
      <c r="J50" s="8">
        <f>'S &amp; P 1000 Market Return'!D50</f>
        <v>1.3956968029846584E-2</v>
      </c>
    </row>
    <row r="51" spans="1:10">
      <c r="A51" s="7">
        <v>45300</v>
      </c>
      <c r="B51" s="8">
        <f>'Stock return'!I54</f>
        <v>-2.4114832535885089E-2</v>
      </c>
      <c r="C51" s="8">
        <f>'Stock return'!J54</f>
        <v>-3.2029478458049931E-2</v>
      </c>
      <c r="D51" s="8">
        <f>'Stock return'!K54</f>
        <v>-7.5313807531380839E-3</v>
      </c>
      <c r="E51" s="8">
        <f>'Stock return'!L54</f>
        <v>-6.7845027673628655E-3</v>
      </c>
      <c r="F51" s="8">
        <f>'Stock return'!M54</f>
        <v>-6.0401063058709292E-3</v>
      </c>
      <c r="G51" s="8">
        <f>'Stock return'!N54</f>
        <v>-1.5686274509804088E-3</v>
      </c>
      <c r="H51" s="9"/>
      <c r="I51" s="3">
        <v>45300</v>
      </c>
      <c r="J51" s="8">
        <f>'S &amp; P 1000 Market Return'!D51</f>
        <v>-7.792629575906429E-3</v>
      </c>
    </row>
    <row r="52" spans="1:10">
      <c r="A52" s="7">
        <v>45301</v>
      </c>
      <c r="B52" s="8">
        <f>'Stock return'!I55</f>
        <v>-2.206314963718381E-2</v>
      </c>
      <c r="C52" s="8">
        <f>'Stock return'!J55</f>
        <v>-8.7847730600292273E-3</v>
      </c>
      <c r="D52" s="8">
        <f>'Stock return'!K55</f>
        <v>-3.1408094435075751E-2</v>
      </c>
      <c r="E52" s="8">
        <f>'Stock return'!L55</f>
        <v>-1.9054467014200993E-2</v>
      </c>
      <c r="F52" s="8">
        <f>'Stock return'!M55</f>
        <v>-1.8716577540107027E-2</v>
      </c>
      <c r="G52" s="8">
        <f>'Stock return'!N55</f>
        <v>-3.4040324692327095E-3</v>
      </c>
      <c r="H52" s="9"/>
      <c r="I52" s="3">
        <v>45301</v>
      </c>
      <c r="J52" s="8">
        <f>'S &amp; P 1000 Market Return'!D52</f>
        <v>2.8342116098762915E-3</v>
      </c>
    </row>
    <row r="53" spans="1:10">
      <c r="A53" s="7">
        <v>45302</v>
      </c>
      <c r="B53" s="8">
        <f>'Stock return'!I56</f>
        <v>-4.8129950867341842E-2</v>
      </c>
      <c r="C53" s="8">
        <f>'Stock return'!J56</f>
        <v>-6.2038404726736385E-3</v>
      </c>
      <c r="D53" s="8">
        <f>'Stock return'!K56</f>
        <v>-4.1131664853101157E-2</v>
      </c>
      <c r="E53" s="8">
        <f>'Stock return'!L56</f>
        <v>3.8482682792744249E-3</v>
      </c>
      <c r="F53" s="8">
        <f>'Stock return'!M56</f>
        <v>-1.6596482536536894E-2</v>
      </c>
      <c r="G53" s="8">
        <f>'Stock return'!N56</f>
        <v>-1.9180241723594449E-2</v>
      </c>
      <c r="H53" s="9"/>
      <c r="I53" s="3">
        <v>45302</v>
      </c>
      <c r="J53" s="8">
        <f>'S &amp; P 1000 Market Return'!D53</f>
        <v>-3.7775512556650348E-3</v>
      </c>
    </row>
    <row r="54" spans="1:10">
      <c r="A54" s="7">
        <v>45303</v>
      </c>
      <c r="B54" s="8">
        <f>'Stock return'!I57</f>
        <v>3.1602233224481413E-3</v>
      </c>
      <c r="C54" s="8">
        <f>'Stock return'!J57</f>
        <v>-6.8370986920334165E-3</v>
      </c>
      <c r="D54" s="8">
        <f>'Stock return'!K57</f>
        <v>-6.4457557875624238E-2</v>
      </c>
      <c r="E54" s="8">
        <f>'Stock return'!L57</f>
        <v>-2.1905805038335835E-3</v>
      </c>
      <c r="F54" s="8">
        <f>'Stock return'!M57</f>
        <v>-1.0831234256926892E-2</v>
      </c>
      <c r="G54" s="8">
        <f>'Stock return'!N57</f>
        <v>-1.0447361371551001E-2</v>
      </c>
      <c r="H54" s="9"/>
      <c r="I54" s="3">
        <v>45303</v>
      </c>
      <c r="J54" s="8">
        <f>'S &amp; P 1000 Market Return'!D54</f>
        <v>-1.1766319592740881E-3</v>
      </c>
    </row>
    <row r="55" spans="1:10">
      <c r="A55" s="7">
        <v>45307</v>
      </c>
      <c r="B55" s="8">
        <f>'Stock return'!I59</f>
        <v>8.295705134936382E-3</v>
      </c>
      <c r="C55" s="8">
        <f>'Stock return'!J59</f>
        <v>1.5564202334630517E-2</v>
      </c>
      <c r="D55" s="8">
        <f>'Stock return'!K59</f>
        <v>3.1780688985929118E-2</v>
      </c>
      <c r="E55" s="8">
        <f>'Stock return'!L59</f>
        <v>1.244054152945484E-2</v>
      </c>
      <c r="F55" s="8">
        <f>'Stock return'!M59</f>
        <v>-4.8382989559461187E-3</v>
      </c>
      <c r="G55" s="8">
        <f>'Stock return'!N59</f>
        <v>1.0828370330265402E-2</v>
      </c>
      <c r="H55" s="9"/>
      <c r="I55" s="3">
        <v>45307</v>
      </c>
      <c r="J55" s="8">
        <f>'S &amp; P 1000 Market Return'!D55</f>
        <v>-7.5868267643098841E-3</v>
      </c>
    </row>
    <row r="56" spans="1:10">
      <c r="A56" s="7">
        <v>45308</v>
      </c>
      <c r="B56" s="8">
        <f>'Stock return'!I60</f>
        <v>-2.0412414080399843E-2</v>
      </c>
      <c r="C56" s="8">
        <f>'Stock return'!J60</f>
        <v>-2.2693781314471084E-2</v>
      </c>
      <c r="D56" s="8">
        <f>'Stock return'!K60</f>
        <v>-3.644486245003542E-2</v>
      </c>
      <c r="E56" s="8">
        <f>'Stock return'!L60</f>
        <v>-3.2164799421756429E-2</v>
      </c>
      <c r="F56" s="8">
        <f>'Stock return'!M60</f>
        <v>-2.3541453428863934E-2</v>
      </c>
      <c r="G56" s="8">
        <f>'Stock return'!N60</f>
        <v>-4.7670058918050429E-2</v>
      </c>
      <c r="H56" s="9"/>
      <c r="I56" s="3">
        <v>45308</v>
      </c>
      <c r="J56" s="8">
        <f>'S &amp; P 1000 Market Return'!D56</f>
        <v>-7.8337012451288324E-3</v>
      </c>
    </row>
    <row r="57" spans="1:10">
      <c r="A57" s="7">
        <v>45309</v>
      </c>
      <c r="B57" s="8">
        <f>'Stock return'!I61</f>
        <v>8.8241547948118004E-3</v>
      </c>
      <c r="C57" s="8">
        <f>'Stock return'!J61</f>
        <v>-1.3268998793727338E-2</v>
      </c>
      <c r="D57" s="8">
        <f>'Stock return'!K61</f>
        <v>2.6354319180087904E-2</v>
      </c>
      <c r="E57" s="8">
        <f>'Stock return'!L61</f>
        <v>-9.5220313666916079E-3</v>
      </c>
      <c r="F57" s="8">
        <f>'Stock return'!M61</f>
        <v>-1.2316561844863738E-2</v>
      </c>
      <c r="G57" s="8">
        <f>'Stock return'!N61</f>
        <v>3.0933633295837648E-3</v>
      </c>
      <c r="H57" s="9"/>
      <c r="I57" s="3">
        <v>45309</v>
      </c>
      <c r="J57" s="8">
        <f>'S &amp; P 1000 Market Return'!D57</f>
        <v>8.4217024913459948E-3</v>
      </c>
    </row>
    <row r="58" spans="1:10">
      <c r="A58" s="7">
        <v>45310</v>
      </c>
      <c r="B58" s="8">
        <f>'Stock return'!I62</f>
        <v>4.7634102645168097E-2</v>
      </c>
      <c r="C58" s="8">
        <f>'Stock return'!J62</f>
        <v>9.1687041564794125E-3</v>
      </c>
      <c r="D58" s="8">
        <f>'Stock return'!K62</f>
        <v>-1.7356157869710009E-2</v>
      </c>
      <c r="E58" s="8">
        <f>'Stock return'!L62</f>
        <v>9.2365692742695238E-3</v>
      </c>
      <c r="F58" s="8">
        <f>'Stock return'!M62</f>
        <v>1.1408861767046918E-2</v>
      </c>
      <c r="G58" s="8">
        <f>'Stock return'!N62</f>
        <v>1.4017381553124153E-3</v>
      </c>
      <c r="H58" s="9"/>
      <c r="I58" s="3">
        <v>45310</v>
      </c>
      <c r="J58" s="8">
        <f>'S &amp; P 1000 Market Return'!D58</f>
        <v>1.037153468299401E-2</v>
      </c>
    </row>
    <row r="59" spans="1:10">
      <c r="A59" s="7">
        <v>45313</v>
      </c>
      <c r="B59" s="8">
        <f>'Stock return'!I63</f>
        <v>1.5189618750628853E-2</v>
      </c>
      <c r="C59" s="8">
        <f>'Stock return'!J63</f>
        <v>1.0902483343428138E-2</v>
      </c>
      <c r="D59" s="8">
        <f>'Stock return'!K63</f>
        <v>1.4275344785869892E-2</v>
      </c>
      <c r="E59" s="8">
        <f>'Stock return'!L63</f>
        <v>-9.3388121031001692E-4</v>
      </c>
      <c r="F59" s="8">
        <f>'Stock return'!M63</f>
        <v>-9.4438614900315132E-3</v>
      </c>
      <c r="G59" s="8">
        <f>'Stock return'!N63</f>
        <v>-1.1198208286673506E-3</v>
      </c>
      <c r="H59" s="9"/>
      <c r="I59" s="3">
        <v>45313</v>
      </c>
      <c r="J59" s="8">
        <f>'S &amp; P 1000 Market Return'!D59</f>
        <v>1.3672920338825723E-2</v>
      </c>
    </row>
    <row r="60" spans="1:10">
      <c r="A60" s="7">
        <v>45314</v>
      </c>
      <c r="B60" s="8">
        <f>'Stock return'!I64</f>
        <v>-4.9246928260007872E-2</v>
      </c>
      <c r="C60" s="8">
        <f>'Stock return'!J64</f>
        <v>1.4379868184541511E-2</v>
      </c>
      <c r="D60" s="8">
        <f>'Stock return'!K64</f>
        <v>-2.266221374045807E-2</v>
      </c>
      <c r="E60" s="8">
        <f>'Stock return'!L64</f>
        <v>7.2910824453169543E-3</v>
      </c>
      <c r="F60" s="8">
        <f>'Stock return'!M64</f>
        <v>1.0593220338983578E-3</v>
      </c>
      <c r="G60" s="8">
        <f>'Stock return'!N64</f>
        <v>5.8856502242152775E-3</v>
      </c>
      <c r="H60" s="9"/>
      <c r="I60" s="3">
        <v>45314</v>
      </c>
      <c r="J60" s="8">
        <f>'S &amp; P 1000 Market Return'!D60</f>
        <v>-4.3865122747465124E-3</v>
      </c>
    </row>
    <row r="61" spans="1:10">
      <c r="A61" s="7">
        <v>45315</v>
      </c>
      <c r="B61" s="8">
        <f>'Stock return'!I65</f>
        <v>1.073475768629506E-2</v>
      </c>
      <c r="C61" s="8">
        <f>'Stock return'!J65</f>
        <v>8.269344359125741E-3</v>
      </c>
      <c r="D61" s="8">
        <f>'Stock return'!K65</f>
        <v>-2.9289724188430455E-3</v>
      </c>
      <c r="E61" s="8">
        <f>'Stock return'!L65</f>
        <v>-7.4239049740164598E-3</v>
      </c>
      <c r="F61" s="8">
        <f>'Stock return'!M65</f>
        <v>3.9682539682541762E-3</v>
      </c>
      <c r="G61" s="8">
        <f>'Stock return'!N65</f>
        <v>2.5076623014765875E-3</v>
      </c>
      <c r="H61" s="9"/>
      <c r="I61" s="3">
        <v>45315</v>
      </c>
      <c r="J61" s="8">
        <f>'S &amp; P 1000 Market Return'!D61</f>
        <v>-6.3554895886833718E-3</v>
      </c>
    </row>
    <row r="62" spans="1:10">
      <c r="A62" s="7">
        <v>45316</v>
      </c>
      <c r="B62" s="8">
        <f>'Stock return'!I66</f>
        <v>6.0837286038357696E-3</v>
      </c>
      <c r="C62" s="8">
        <f>'Stock return'!J66</f>
        <v>3.0755711775043881E-2</v>
      </c>
      <c r="D62" s="8">
        <f>'Stock return'!K66</f>
        <v>3.9657282741738076E-2</v>
      </c>
      <c r="E62" s="8">
        <f>'Stock return'!L66</f>
        <v>1.2341062079282095E-2</v>
      </c>
      <c r="F62" s="8">
        <f>'Stock return'!M66</f>
        <v>1.2121212121211977E-2</v>
      </c>
      <c r="G62" s="8">
        <f>'Stock return'!N66</f>
        <v>1.7509727626459304E-2</v>
      </c>
      <c r="H62" s="9"/>
      <c r="I62" s="3">
        <v>45316</v>
      </c>
      <c r="J62" s="8">
        <f>'S &amp; P 1000 Market Return'!D62</f>
        <v>6.2227644885157751E-3</v>
      </c>
    </row>
    <row r="63" spans="1:10">
      <c r="A63" s="7">
        <v>45317</v>
      </c>
      <c r="B63" s="8">
        <f>'Stock return'!I67</f>
        <v>-3.3206928359126753E-2</v>
      </c>
      <c r="C63" s="8">
        <f>'Stock return'!J67</f>
        <v>1.2787723785166349E-2</v>
      </c>
      <c r="D63" s="8">
        <f>'Stock return'!K67</f>
        <v>-3.3199905815869957E-2</v>
      </c>
      <c r="E63" s="8">
        <f>'Stock return'!L67</f>
        <v>2.2534170668636833E-2</v>
      </c>
      <c r="F63" s="8">
        <f>'Stock return'!M67</f>
        <v>-2.8638375423066798E-3</v>
      </c>
      <c r="G63" s="8">
        <f>'Stock return'!N67</f>
        <v>2.0486205954657111E-2</v>
      </c>
      <c r="H63" s="9"/>
      <c r="I63" s="3">
        <v>45317</v>
      </c>
      <c r="J63" s="8">
        <f>'S &amp; P 1000 Market Return'!D63</f>
        <v>1.4800099010219281E-3</v>
      </c>
    </row>
    <row r="64" spans="1:10">
      <c r="A64" s="7">
        <v>45320</v>
      </c>
      <c r="B64" s="8">
        <f>'Stock return'!I68</f>
        <v>6.0426163468674243E-3</v>
      </c>
      <c r="C64" s="8">
        <f>'Stock return'!J68</f>
        <v>1.0662177328844002E-2</v>
      </c>
      <c r="D64" s="8">
        <f>'Stock return'!K68</f>
        <v>-4.2133463224549583E-2</v>
      </c>
      <c r="E64" s="8">
        <f>'Stock return'!L68</f>
        <v>7.2254335260124591E-4</v>
      </c>
      <c r="F64" s="8">
        <f>'Stock return'!M68</f>
        <v>6.788511749347359E-3</v>
      </c>
      <c r="G64" s="8">
        <f>'Stock return'!N68</f>
        <v>-4.5503211991435588E-3</v>
      </c>
      <c r="H64" s="9"/>
      <c r="I64" s="3">
        <v>45320</v>
      </c>
      <c r="J64" s="8">
        <f>'S &amp; P 1000 Market Return'!D64</f>
        <v>9.8575011699966186E-3</v>
      </c>
    </row>
    <row r="65" spans="1:10">
      <c r="A65" s="7">
        <v>45321</v>
      </c>
      <c r="B65" s="8">
        <f>'Stock return'!I69</f>
        <v>-1.2855637513171758E-2</v>
      </c>
      <c r="C65" s="8">
        <f>'Stock return'!J69</f>
        <v>6.66296501943342E-3</v>
      </c>
      <c r="D65" s="8">
        <f>'Stock return'!K69</f>
        <v>-1.5764047800660985E-2</v>
      </c>
      <c r="E65" s="8">
        <f>'Stock return'!L69</f>
        <v>3.2490974729242339E-3</v>
      </c>
      <c r="F65" s="8">
        <f>'Stock return'!M69</f>
        <v>1.0892116182572575E-2</v>
      </c>
      <c r="G65" s="8">
        <f>'Stock return'!N69</f>
        <v>8.0666845926324893E-3</v>
      </c>
      <c r="H65" s="9"/>
      <c r="I65" s="3">
        <v>45321</v>
      </c>
      <c r="J65" s="8">
        <f>'S &amp; P 1000 Market Return'!D65</f>
        <v>-2.8346170374533575E-3</v>
      </c>
    </row>
    <row r="66" spans="1:10">
      <c r="A66" s="7">
        <v>45322</v>
      </c>
      <c r="B66" s="8">
        <f>'Stock return'!I70</f>
        <v>1.868061485909478E-2</v>
      </c>
      <c r="C66" s="8">
        <f>'Stock return'!J70</f>
        <v>0.12024269167126311</v>
      </c>
      <c r="D66" s="8">
        <f>'Stock return'!K70</f>
        <v>4.3916300697495192E-3</v>
      </c>
      <c r="E66" s="8">
        <f>'Stock return'!L70</f>
        <v>2.0510975170924706E-2</v>
      </c>
      <c r="F66" s="8">
        <f>'Stock return'!M70</f>
        <v>2.2062596203181295E-2</v>
      </c>
      <c r="G66" s="8">
        <f>'Stock return'!N70</f>
        <v>2.1872499333155604E-2</v>
      </c>
      <c r="H66" s="9"/>
      <c r="I66" s="3">
        <v>45322</v>
      </c>
      <c r="J66" s="8">
        <f>'S &amp; P 1000 Market Return'!D66</f>
        <v>-2.0702629681504381E-2</v>
      </c>
    </row>
    <row r="67" spans="1:10">
      <c r="A67" s="7">
        <v>45323</v>
      </c>
      <c r="B67" s="8">
        <f>'Stock return'!I71</f>
        <v>-8.6974745887038463E-3</v>
      </c>
      <c r="C67" s="8">
        <f>'Stock return'!J71</f>
        <v>-8.8626292466764678E-3</v>
      </c>
      <c r="D67" s="8">
        <f>'Stock return'!K71</f>
        <v>-3.7037037037037202E-2</v>
      </c>
      <c r="E67" s="8">
        <f>'Stock return'!L71</f>
        <v>-3.2263751763046522E-2</v>
      </c>
      <c r="F67" s="8">
        <f>'Stock return'!M71</f>
        <v>-2.8614457831325324E-2</v>
      </c>
      <c r="G67" s="8">
        <f>'Stock return'!N71</f>
        <v>-3.2106499608457462E-2</v>
      </c>
      <c r="H67" s="9"/>
      <c r="I67" s="3">
        <v>45323</v>
      </c>
      <c r="J67" s="8">
        <f>'S &amp; P 1000 Market Return'!D67</f>
        <v>1.2457368211707509E-2</v>
      </c>
    </row>
    <row r="68" spans="1:10">
      <c r="A68" s="7">
        <v>45324</v>
      </c>
      <c r="B68" s="8">
        <f>'Stock return'!I72</f>
        <v>1.0253699788583592E-2</v>
      </c>
      <c r="C68" s="8">
        <f>'Stock return'!J72</f>
        <v>-2.3845007451564815E-2</v>
      </c>
      <c r="D68" s="8">
        <f>'Stock return'!K72</f>
        <v>1.8429487179487225E-2</v>
      </c>
      <c r="E68" s="8">
        <f>'Stock return'!L72</f>
        <v>-1.4938968846784473E-2</v>
      </c>
      <c r="F68" s="8">
        <f>'Stock return'!M72</f>
        <v>-3.8759689922481799E-3</v>
      </c>
      <c r="G68" s="8">
        <f>'Stock return'!N72</f>
        <v>-1.4832793959007495E-2</v>
      </c>
      <c r="H68" s="9"/>
      <c r="I68" s="3">
        <v>45324</v>
      </c>
      <c r="J68" s="8">
        <f>'S &amp; P 1000 Market Return'!D68</f>
        <v>-1.5193649915929974E-3</v>
      </c>
    </row>
    <row r="69" spans="1:10">
      <c r="A69" s="7">
        <v>45327</v>
      </c>
      <c r="B69" s="8">
        <f>'Stock return'!I73</f>
        <v>-1.2137700115098848E-2</v>
      </c>
      <c r="C69" s="8">
        <f>'Stock return'!J73</f>
        <v>-3.7404580152671785E-2</v>
      </c>
      <c r="D69" s="8">
        <f>'Stock return'!K73</f>
        <v>-6.7400996590611051E-2</v>
      </c>
      <c r="E69" s="8">
        <f>'Stock return'!L73</f>
        <v>-1.5535417051969702E-2</v>
      </c>
      <c r="F69" s="8">
        <f>'Stock return'!M73</f>
        <v>-1.8936446173800192E-2</v>
      </c>
      <c r="G69" s="8">
        <f>'Stock return'!N73</f>
        <v>-2.1078565562551388E-2</v>
      </c>
      <c r="H69" s="9"/>
      <c r="I69" s="3">
        <v>45327</v>
      </c>
      <c r="J69" s="8">
        <f>'S &amp; P 1000 Market Return'!D69</f>
        <v>-1.265058999595603E-2</v>
      </c>
    </row>
    <row r="70" spans="1:10">
      <c r="A70" s="7">
        <v>45328</v>
      </c>
      <c r="B70" s="8">
        <f>'Stock return'!I74</f>
        <v>-2.9975638173922237E-2</v>
      </c>
      <c r="C70" s="8">
        <f>'Stock return'!J74</f>
        <v>-1.8503832936822562E-2</v>
      </c>
      <c r="D70" s="8">
        <f>'Stock return'!K74</f>
        <v>-1.7716535433070946E-2</v>
      </c>
      <c r="E70" s="8">
        <f>'Stock return'!L74</f>
        <v>-6.5752395265826769E-3</v>
      </c>
      <c r="F70" s="8">
        <f>'Stock return'!M74</f>
        <v>-3.7017451084082609E-3</v>
      </c>
      <c r="G70" s="8">
        <f>'Stock return'!N74</f>
        <v>-1.1185682326622093E-3</v>
      </c>
      <c r="H70" s="9"/>
      <c r="I70" s="3">
        <v>45328</v>
      </c>
      <c r="J70" s="8">
        <f>'S &amp; P 1000 Market Return'!D70</f>
        <v>4.9998467305005789E-3</v>
      </c>
    </row>
    <row r="71" spans="1:10">
      <c r="A71" s="7">
        <v>45329</v>
      </c>
      <c r="B71" s="8">
        <f>'Stock return'!I75</f>
        <v>-5.3177549683336989E-2</v>
      </c>
      <c r="C71" s="8">
        <f>'Stock return'!J75</f>
        <v>3.7436035550767688E-2</v>
      </c>
      <c r="D71" s="8">
        <f>'Stock return'!K75</f>
        <v>2.7197251646149612E-2</v>
      </c>
      <c r="E71" s="8">
        <f>'Stock return'!L75</f>
        <v>1.6263237518910678E-2</v>
      </c>
      <c r="F71" s="8">
        <f>'Stock return'!M75</f>
        <v>7.4309978768578588E-3</v>
      </c>
      <c r="G71" s="8">
        <f>'Stock return'!N75</f>
        <v>2.043673012318048E-2</v>
      </c>
      <c r="H71" s="9"/>
      <c r="I71" s="3">
        <v>45329</v>
      </c>
      <c r="J71" s="8">
        <f>'S &amp; P 1000 Market Return'!D71</f>
        <v>2.6691967684093765E-3</v>
      </c>
    </row>
    <row r="72" spans="1:10">
      <c r="A72" s="7">
        <v>45330</v>
      </c>
      <c r="B72" s="8">
        <f>'Stock return'!I76</f>
        <v>-3.6097335947410825E-2</v>
      </c>
      <c r="C72" s="8">
        <f>'Stock return'!J76</f>
        <v>8.3073727933540287E-3</v>
      </c>
      <c r="D72" s="8">
        <f>'Stock return'!K76</f>
        <v>-2.787068004459381E-3</v>
      </c>
      <c r="E72" s="8">
        <f>'Stock return'!L76</f>
        <v>1.0792705619650178E-2</v>
      </c>
      <c r="F72" s="8">
        <f>'Stock return'!M76</f>
        <v>2.6343519494198553E-4</v>
      </c>
      <c r="G72" s="8">
        <f>'Stock return'!N76</f>
        <v>0</v>
      </c>
      <c r="H72" s="9"/>
      <c r="I72" s="3">
        <v>45330</v>
      </c>
      <c r="J72" s="8">
        <f>'S &amp; P 1000 Market Return'!D72</f>
        <v>1.0281380378064808E-2</v>
      </c>
    </row>
    <row r="73" spans="1:10">
      <c r="A73" s="7">
        <v>45331</v>
      </c>
      <c r="B73" s="8">
        <f>'Stock return'!I77</f>
        <v>2.6322086623594254E-2</v>
      </c>
      <c r="C73" s="8">
        <f>'Stock return'!J77</f>
        <v>-1.6992790937178315E-2</v>
      </c>
      <c r="D73" s="8">
        <f>'Stock return'!K77</f>
        <v>6.9871436556736555E-3</v>
      </c>
      <c r="E73" s="8">
        <f>'Stock return'!L77</f>
        <v>2.0250368188512446E-2</v>
      </c>
      <c r="F73" s="8">
        <f>'Stock return'!M77</f>
        <v>6.3207795628128505E-3</v>
      </c>
      <c r="G73" s="8">
        <f>'Stock return'!N77</f>
        <v>1.4266117969821579E-2</v>
      </c>
      <c r="H73" s="9"/>
      <c r="I73" s="3">
        <v>45331</v>
      </c>
      <c r="J73" s="8">
        <f>'S &amp; P 1000 Market Return'!D73</f>
        <v>8.6910784791702778E-3</v>
      </c>
    </row>
    <row r="74" spans="1:10">
      <c r="A74" s="7">
        <v>45334</v>
      </c>
      <c r="B74" s="8">
        <f>'Stock return'!I78</f>
        <v>-2.9843786430403418E-2</v>
      </c>
      <c r="C74" s="8">
        <f>'Stock return'!J78</f>
        <v>-3.1430068098480257E-3</v>
      </c>
      <c r="D74" s="8">
        <f>'Stock return'!K78</f>
        <v>-2.8587288370802155E-2</v>
      </c>
      <c r="E74" s="8">
        <f>'Stock return'!L78</f>
        <v>-1.389390111872979E-2</v>
      </c>
      <c r="F74" s="8">
        <f>'Stock return'!M78</f>
        <v>-8.3747710023553967E-3</v>
      </c>
      <c r="G74" s="8">
        <f>'Stock return'!N78</f>
        <v>-1.8934271030565109E-3</v>
      </c>
      <c r="H74" s="9"/>
      <c r="I74" s="3">
        <v>45334</v>
      </c>
      <c r="J74" s="8">
        <f>'S &amp; P 1000 Market Return'!D74</f>
        <v>1.1765176626905349E-2</v>
      </c>
    </row>
    <row r="75" spans="1:10">
      <c r="A75" s="7">
        <v>45335</v>
      </c>
      <c r="B75" s="8">
        <f>'Stock return'!I79</f>
        <v>8.4114395577985501E-3</v>
      </c>
      <c r="C75" s="8">
        <f>'Stock return'!J79</f>
        <v>-9.721492380452057E-3</v>
      </c>
      <c r="D75" s="8">
        <f>'Stock return'!K79</f>
        <v>2.028571428571424E-2</v>
      </c>
      <c r="E75" s="8">
        <f>'Stock return'!L79</f>
        <v>3.5681610247026541E-2</v>
      </c>
      <c r="F75" s="8">
        <f>'Stock return'!M79</f>
        <v>2.1641594088149807E-2</v>
      </c>
      <c r="G75" s="8">
        <f>'Stock return'!N79</f>
        <v>3.1165311653116534E-2</v>
      </c>
      <c r="H75" s="9"/>
      <c r="I75" s="3">
        <v>45335</v>
      </c>
      <c r="J75" s="8">
        <f>'S &amp; P 1000 Market Return'!D75</f>
        <v>-2.7828607766096747E-2</v>
      </c>
    </row>
    <row r="76" spans="1:10">
      <c r="A76" s="7">
        <v>45336</v>
      </c>
      <c r="B76" s="8">
        <f>'Stock return'!I80</f>
        <v>-2.2044804575786614E-2</v>
      </c>
      <c r="C76" s="8">
        <f>'Stock return'!J80</f>
        <v>-3.2369328734412228E-2</v>
      </c>
      <c r="D76" s="8">
        <f>'Stock return'!K80</f>
        <v>-6.4407728927472485E-3</v>
      </c>
      <c r="E76" s="8">
        <f>'Stock return'!L80</f>
        <v>-9.0106007067137783E-3</v>
      </c>
      <c r="F76" s="8">
        <f>'Stock return'!M80</f>
        <v>-1.4724877292689231E-2</v>
      </c>
      <c r="G76" s="8">
        <f>'Stock return'!N80</f>
        <v>-1.7345597897503229E-2</v>
      </c>
      <c r="H76" s="9"/>
      <c r="I76" s="3">
        <v>45336</v>
      </c>
      <c r="J76" s="8">
        <f>'S &amp; P 1000 Market Return'!D76</f>
        <v>1.5965957886444393E-2</v>
      </c>
    </row>
    <row r="77" spans="1:10">
      <c r="A77" s="7">
        <v>45337</v>
      </c>
      <c r="B77" s="8">
        <f>'Stock return'!I81</f>
        <v>-1.9982941391494924E-2</v>
      </c>
      <c r="C77" s="8">
        <f>'Stock return'!J81</f>
        <v>1.2613106663010631E-2</v>
      </c>
      <c r="D77" s="8">
        <f>'Stock return'!K81</f>
        <v>1.916572717023679E-2</v>
      </c>
      <c r="E77" s="8">
        <f>'Stock return'!L81</f>
        <v>3.3874130861115681E-3</v>
      </c>
      <c r="F77" s="8">
        <f>'Stock return'!M81</f>
        <v>-2.6219192448873052E-3</v>
      </c>
      <c r="G77" s="8">
        <f>'Stock return'!N81</f>
        <v>4.0117678523670097E-3</v>
      </c>
      <c r="H77" s="9"/>
      <c r="I77" s="3">
        <v>45337</v>
      </c>
      <c r="J77" s="8">
        <f>'S &amp; P 1000 Market Return'!D77</f>
        <v>1.9694978250866413E-2</v>
      </c>
    </row>
    <row r="78" spans="1:10">
      <c r="A78" s="7">
        <v>45338</v>
      </c>
      <c r="B78" s="8">
        <f>'Stock return'!I82</f>
        <v>0</v>
      </c>
      <c r="C78" s="8">
        <f>'Stock return'!J82</f>
        <v>5.5781207690224877E-2</v>
      </c>
      <c r="D78" s="8">
        <f>'Stock return'!K82</f>
        <v>-2.1017699115044142E-2</v>
      </c>
      <c r="E78" s="8">
        <f>'Stock return'!L82</f>
        <v>4.7974413646055369E-2</v>
      </c>
      <c r="F78" s="8">
        <f>'Stock return'!M82</f>
        <v>4.1272344900105118E-2</v>
      </c>
      <c r="G78" s="8">
        <f>'Stock return'!N82</f>
        <v>4.3686734150239825E-2</v>
      </c>
      <c r="H78" s="9"/>
      <c r="I78" s="3">
        <v>45338</v>
      </c>
      <c r="J78" s="8">
        <f>'S &amp; P 1000 Market Return'!D78</f>
        <v>-9.9589624429065049E-3</v>
      </c>
    </row>
    <row r="79" spans="1:10">
      <c r="A79" s="7">
        <v>45342</v>
      </c>
      <c r="B79" s="8">
        <f>'Stock return'!I84</f>
        <v>-1.8276762402088975E-2</v>
      </c>
      <c r="C79" s="8">
        <f>'Stock return'!J84</f>
        <v>1.6927417286483726E-2</v>
      </c>
      <c r="D79" s="8">
        <f>'Stock return'!K84</f>
        <v>-1.1581920903954712E-2</v>
      </c>
      <c r="E79" s="8">
        <f>'Stock return'!L84</f>
        <v>5.9342149881316253E-3</v>
      </c>
      <c r="F79" s="8">
        <f>'Stock return'!M84</f>
        <v>-1.0603382984095022E-2</v>
      </c>
      <c r="G79" s="8">
        <f>'Stock return'!N84</f>
        <v>8.9331291475243102E-3</v>
      </c>
      <c r="H79" s="9"/>
      <c r="I79" s="3">
        <v>45342</v>
      </c>
      <c r="J79" s="8">
        <f>'S &amp; P 1000 Market Return'!D79</f>
        <v>-8.1742325324885012E-3</v>
      </c>
    </row>
    <row r="80" spans="1:10">
      <c r="A80" s="7">
        <v>45343</v>
      </c>
      <c r="B80" s="8">
        <f>'Stock return'!I85</f>
        <v>-3.3814589665653316E-2</v>
      </c>
      <c r="C80" s="8">
        <f>'Stock return'!J85</f>
        <v>-1.9167717528373207E-2</v>
      </c>
      <c r="D80" s="8">
        <f>'Stock return'!K85</f>
        <v>-3.2294941411831979E-2</v>
      </c>
      <c r="E80" s="8">
        <f>'Stock return'!L85</f>
        <v>-9.944378897690842E-3</v>
      </c>
      <c r="F80" s="8">
        <f>'Stock return'!M85</f>
        <v>-1.5820362337330862E-2</v>
      </c>
      <c r="G80" s="8">
        <f>'Stock return'!N85</f>
        <v>-1.8466987098406329E-2</v>
      </c>
      <c r="H80" s="9"/>
      <c r="I80" s="3">
        <v>45343</v>
      </c>
      <c r="J80" s="8">
        <f>'S &amp; P 1000 Market Return'!D80</f>
        <v>4.3797788782962144E-4</v>
      </c>
    </row>
    <row r="81" spans="1:10">
      <c r="A81" s="7">
        <v>45344</v>
      </c>
      <c r="B81" s="8">
        <f>'Stock return'!I86</f>
        <v>4.1158736400576768E-2</v>
      </c>
      <c r="C81" s="8">
        <f>'Stock return'!J86</f>
        <v>-1.5428130624839387E-3</v>
      </c>
      <c r="D81" s="8">
        <f>'Stock return'!K86</f>
        <v>4.3414057885410529E-2</v>
      </c>
      <c r="E81" s="8">
        <f>'Stock return'!L86</f>
        <v>3.0813755532856479E-2</v>
      </c>
      <c r="F81" s="8">
        <f>'Stock return'!M86</f>
        <v>2.3334197562872694E-2</v>
      </c>
      <c r="G81" s="8">
        <f>'Stock return'!N86</f>
        <v>1.804123711340222E-2</v>
      </c>
      <c r="H81" s="9"/>
      <c r="I81" s="3">
        <v>45344</v>
      </c>
      <c r="J81" s="8">
        <f>'S &amp; P 1000 Market Return'!D81</f>
        <v>1.126569685403056E-2</v>
      </c>
    </row>
    <row r="82" spans="1:10">
      <c r="A82" s="7">
        <v>45345</v>
      </c>
      <c r="B82" s="8">
        <f>'Stock return'!I87</f>
        <v>2.0143522598514263E-2</v>
      </c>
      <c r="C82" s="8">
        <f>'Stock return'!J87</f>
        <v>-1.5451970126190151E-3</v>
      </c>
      <c r="D82" s="8">
        <f>'Stock return'!K87</f>
        <v>9.3405038211151759E-3</v>
      </c>
      <c r="E82" s="8">
        <f>'Stock return'!L87</f>
        <v>2.3121387283238093E-3</v>
      </c>
      <c r="F82" s="8">
        <f>'Stock return'!M87</f>
        <v>7.8540663795287902E-3</v>
      </c>
      <c r="G82" s="8">
        <f>'Stock return'!N87</f>
        <v>4.6582278481012818E-2</v>
      </c>
      <c r="H82" s="9"/>
      <c r="I82" s="3">
        <v>45345</v>
      </c>
      <c r="J82" s="8">
        <f>'S &amp; P 1000 Market Return'!D82</f>
        <v>1.621213299972224E-3</v>
      </c>
    </row>
    <row r="83" spans="1:10">
      <c r="A83" s="7">
        <v>45348</v>
      </c>
      <c r="B83" s="8">
        <f>'Stock return'!I88</f>
        <v>-5.0598543749228453E-3</v>
      </c>
      <c r="C83" s="8">
        <f>'Stock return'!J88</f>
        <v>-2.4761413464018611E-2</v>
      </c>
      <c r="D83" s="8">
        <f>'Stock return'!K88</f>
        <v>5.328098710039475E-3</v>
      </c>
      <c r="E83" s="8">
        <f>'Stock return'!L88</f>
        <v>4.9431537320820951E-4</v>
      </c>
      <c r="F83" s="8">
        <f>'Stock return'!M88</f>
        <v>-9.8039215686274161E-3</v>
      </c>
      <c r="G83" s="8">
        <f>'Stock return'!N88</f>
        <v>1.9351717464923812E-3</v>
      </c>
      <c r="H83" s="9"/>
      <c r="I83" s="3">
        <v>45348</v>
      </c>
      <c r="J83" s="8">
        <f>'S &amp; P 1000 Market Return'!D83</f>
        <v>-8.024043316053886E-4</v>
      </c>
    </row>
    <row r="84" spans="1:10">
      <c r="A84" s="7">
        <v>45349</v>
      </c>
      <c r="B84" s="8">
        <f>'Stock return'!I89</f>
        <v>2.4063507814438001E-2</v>
      </c>
      <c r="C84" s="8">
        <f>'Stock return'!J89</f>
        <v>4.7606453319226638E-3</v>
      </c>
      <c r="D84" s="8">
        <f>'Stock return'!K89</f>
        <v>1.0599721059971978E-2</v>
      </c>
      <c r="E84" s="8">
        <f>'Stock return'!L89</f>
        <v>8.7285902503293489E-3</v>
      </c>
      <c r="F84" s="8">
        <f>'Stock return'!M89</f>
        <v>8.6316323940085482E-3</v>
      </c>
      <c r="G84" s="8">
        <f>'Stock return'!N89</f>
        <v>9.6571704490577837E-4</v>
      </c>
      <c r="H84" s="9"/>
      <c r="I84" s="3">
        <v>45349</v>
      </c>
      <c r="J84" s="8">
        <f>'S &amp; P 1000 Market Return'!D84</f>
        <v>5.4320195138954919E-3</v>
      </c>
    </row>
    <row r="85" spans="1:10">
      <c r="A85" s="7">
        <v>45350</v>
      </c>
      <c r="B85" s="8">
        <f>'Stock return'!I90</f>
        <v>4.3604651162789665E-3</v>
      </c>
      <c r="C85" s="8">
        <f>'Stock return'!J90</f>
        <v>1.5793629902606021E-2</v>
      </c>
      <c r="D85" s="8">
        <f>'Stock return'!K90</f>
        <v>-1.7940932928512288E-2</v>
      </c>
      <c r="E85" s="8">
        <f>'Stock return'!L90</f>
        <v>1.5510204081632617E-2</v>
      </c>
      <c r="F85" s="8">
        <f>'Stock return'!M90</f>
        <v>8.3060659451297258E-3</v>
      </c>
      <c r="G85" s="8">
        <f>'Stock return'!N90</f>
        <v>3.328509406657032E-2</v>
      </c>
      <c r="H85" s="9"/>
      <c r="I85" s="3">
        <v>45350</v>
      </c>
      <c r="J85" s="8">
        <f>'S &amp; P 1000 Market Return'!D85</f>
        <v>-2.1143059514813212E-3</v>
      </c>
    </row>
    <row r="86" spans="1:10">
      <c r="A86" s="7">
        <v>45351</v>
      </c>
      <c r="B86" s="8">
        <f>'Stock return'!I91</f>
        <v>-6.9946936806560833E-3</v>
      </c>
      <c r="C86" s="8">
        <f>'Stock return'!J91</f>
        <v>-2.3322104172066593E-3</v>
      </c>
      <c r="D86" s="8">
        <f>'Stock return'!K91</f>
        <v>1.5177065767284947E-2</v>
      </c>
      <c r="E86" s="8">
        <f>'Stock return'!L91</f>
        <v>8.0385852090032461E-3</v>
      </c>
      <c r="F86" s="8">
        <f>'Stock return'!M91</f>
        <v>-2.0219670494258657E-2</v>
      </c>
      <c r="G86" s="8">
        <f>'Stock return'!N91</f>
        <v>6.7693744164332159E-3</v>
      </c>
      <c r="H86" s="9"/>
      <c r="I86" s="3">
        <v>45351</v>
      </c>
      <c r="J86" s="8">
        <f>'S &amp; P 1000 Market Return'!D86</f>
        <v>7.6903611183138931E-3</v>
      </c>
    </row>
    <row r="87" spans="1:10">
      <c r="A87" s="7">
        <v>45352</v>
      </c>
      <c r="B87" s="8">
        <f>'Stock return'!I92</f>
        <v>4.2263784308962604E-2</v>
      </c>
      <c r="C87" s="8">
        <f>'Stock return'!J92</f>
        <v>-2.8571428571428914E-3</v>
      </c>
      <c r="D87" s="8">
        <f>'Stock return'!K92</f>
        <v>8.3056478405318934E-4</v>
      </c>
      <c r="E87" s="8">
        <f>'Stock return'!L92</f>
        <v>7.1770334928229484E-3</v>
      </c>
      <c r="F87" s="8">
        <f>'Stock return'!M92</f>
        <v>1.0700636942675201E-2</v>
      </c>
      <c r="G87" s="8">
        <f>'Stock return'!N92</f>
        <v>1.4838859262694237E-2</v>
      </c>
      <c r="H87" s="9"/>
      <c r="I87" s="3">
        <v>45352</v>
      </c>
      <c r="J87" s="8">
        <f>'S &amp; P 1000 Market Return'!D87</f>
        <v>6.2191792543557778E-3</v>
      </c>
    </row>
    <row r="88" spans="1:10">
      <c r="A88" s="7">
        <v>45355</v>
      </c>
      <c r="B88" s="8">
        <f>'Stock return'!I93</f>
        <v>3.6005593101841038E-2</v>
      </c>
      <c r="C88" s="8">
        <f>'Stock return'!J93</f>
        <v>1.5629070070330764E-2</v>
      </c>
      <c r="D88" s="8">
        <f>'Stock return'!K93</f>
        <v>2.2130013831258566E-3</v>
      </c>
      <c r="E88" s="8">
        <f>'Stock return'!L93</f>
        <v>2.0427553444180457E-2</v>
      </c>
      <c r="F88" s="8">
        <f>'Stock return'!M93</f>
        <v>1.9662213259389993E-2</v>
      </c>
      <c r="G88" s="8">
        <f>'Stock return'!N93</f>
        <v>1.667809001599263E-2</v>
      </c>
      <c r="H88" s="9"/>
      <c r="I88" s="3">
        <v>45355</v>
      </c>
      <c r="J88" s="8">
        <f>'S &amp; P 1000 Market Return'!D88</f>
        <v>3.1137866245827261E-3</v>
      </c>
    </row>
    <row r="89" spans="1:10">
      <c r="A89" s="7">
        <v>45356</v>
      </c>
      <c r="B89" s="8">
        <f>'Stock return'!I94</f>
        <v>1.5183893825216677E-2</v>
      </c>
      <c r="C89" s="8">
        <f>'Stock return'!J94</f>
        <v>-1.3593229033085463E-2</v>
      </c>
      <c r="D89" s="8">
        <f>'Stock return'!K94</f>
        <v>-3.5881865857024464E-2</v>
      </c>
      <c r="E89" s="8">
        <f>'Stock return'!L94</f>
        <v>-2.5294847920546149E-2</v>
      </c>
      <c r="F89" s="8">
        <f>'Stock return'!M94</f>
        <v>-4.1038318912237415E-2</v>
      </c>
      <c r="G89" s="8">
        <f>'Stock return'!N94</f>
        <v>-2.9213483146067309E-2</v>
      </c>
      <c r="H89" s="9"/>
      <c r="I89" s="3">
        <v>45356</v>
      </c>
      <c r="J89" s="8">
        <f>'S &amp; P 1000 Market Return'!D89</f>
        <v>-3.5390543027676857E-3</v>
      </c>
    </row>
    <row r="90" spans="1:10">
      <c r="A90" s="7">
        <v>45357</v>
      </c>
      <c r="B90" s="8">
        <f>'Stock return'!I95</f>
        <v>3.1021493463327943E-3</v>
      </c>
      <c r="C90" s="8">
        <f>'Stock return'!J95</f>
        <v>-8.5803432137284696E-3</v>
      </c>
      <c r="D90" s="8">
        <f>'Stock return'!K95</f>
        <v>3.4068136272545013E-2</v>
      </c>
      <c r="E90" s="8">
        <f>'Stock return'!L95</f>
        <v>7.9605158414253196E-4</v>
      </c>
      <c r="F90" s="8">
        <f>'Stock return'!M95</f>
        <v>9.2807424593968069E-3</v>
      </c>
      <c r="G90" s="8">
        <f>'Stock return'!N95</f>
        <v>9.7222222222221877E-3</v>
      </c>
      <c r="H90" s="9"/>
      <c r="I90" s="3">
        <v>45357</v>
      </c>
      <c r="J90" s="8">
        <f>'S &amp; P 1000 Market Return'!D90</f>
        <v>5.4701539694526069E-3</v>
      </c>
    </row>
    <row r="91" spans="1:10">
      <c r="A91" s="7">
        <v>45358</v>
      </c>
      <c r="B91" s="8">
        <f>'Stock return'!I96</f>
        <v>2.5071791473381788E-2</v>
      </c>
      <c r="C91" s="8">
        <f>'Stock return'!J96</f>
        <v>1.0228166797797034E-2</v>
      </c>
      <c r="D91" s="8">
        <f>'Stock return'!K96</f>
        <v>1.218161683277974E-2</v>
      </c>
      <c r="E91" s="8">
        <f>'Stock return'!L96</f>
        <v>1.1772192173083118E-2</v>
      </c>
      <c r="F91" s="8">
        <f>'Stock return'!M96</f>
        <v>5.3639846743294139E-3</v>
      </c>
      <c r="G91" s="8">
        <f>'Stock return'!N96</f>
        <v>1.8569463548830933E-2</v>
      </c>
      <c r="H91" s="9"/>
      <c r="I91" s="3">
        <v>45358</v>
      </c>
      <c r="J91" s="8">
        <f>'S &amp; P 1000 Market Return'!D91</f>
        <v>9.069571807317045E-3</v>
      </c>
    </row>
    <row r="92" spans="1:10">
      <c r="A92" s="7">
        <v>45359</v>
      </c>
      <c r="B92" s="8">
        <f>'Stock return'!I97</f>
        <v>1.9609955823725711E-2</v>
      </c>
      <c r="C92" s="8">
        <f>'Stock return'!J97</f>
        <v>2.9075804776739211E-2</v>
      </c>
      <c r="D92" s="8">
        <f>'Stock return'!K97</f>
        <v>2.8993435448577465E-2</v>
      </c>
      <c r="E92" s="8">
        <f>'Stock return'!L97</f>
        <v>1.2735849056603632E-2</v>
      </c>
      <c r="F92" s="8">
        <f>'Stock return'!M97</f>
        <v>3.6585365853658569E-2</v>
      </c>
      <c r="G92" s="8">
        <f>'Stock return'!N97</f>
        <v>-2.2507314877329154E-4</v>
      </c>
      <c r="H92" s="9"/>
      <c r="I92" s="3">
        <v>45359</v>
      </c>
      <c r="J92" s="8">
        <f>'S &amp; P 1000 Market Return'!D92</f>
        <v>-4.1312722544266656E-3</v>
      </c>
    </row>
    <row r="93" spans="1:10">
      <c r="A93" s="7">
        <v>45362</v>
      </c>
      <c r="B93" s="8">
        <f>'Stock return'!I98</f>
        <v>-2.7052731691852516E-2</v>
      </c>
      <c r="C93" s="8">
        <f>'Stock return'!J98</f>
        <v>-1.1604439959636781E-2</v>
      </c>
      <c r="D93" s="8">
        <f>'Stock return'!K98</f>
        <v>-1.0632642211589882E-3</v>
      </c>
      <c r="E93" s="8">
        <f>'Stock return'!L98</f>
        <v>9.3153237074994344E-4</v>
      </c>
      <c r="F93" s="8">
        <f>'Stock return'!M98</f>
        <v>7.8431372549019329E-3</v>
      </c>
      <c r="G93" s="8">
        <f>'Stock return'!N98</f>
        <v>1.4633048176497132E-2</v>
      </c>
      <c r="H93" s="9"/>
      <c r="I93" s="3">
        <v>45362</v>
      </c>
      <c r="J93" s="8">
        <f>'S &amp; P 1000 Market Return'!D93</f>
        <v>-4.6029722851524957E-3</v>
      </c>
    </row>
    <row r="94" spans="1:10">
      <c r="A94" s="7">
        <v>45363</v>
      </c>
      <c r="B94" s="8">
        <f>'Stock return'!I99</f>
        <v>-7.3965461062235116E-2</v>
      </c>
      <c r="C94" s="8">
        <f>'Stock return'!J99</f>
        <v>1.4293006636038941E-2</v>
      </c>
      <c r="D94" s="8">
        <f>'Stock return'!K99</f>
        <v>5.3219797764769705E-3</v>
      </c>
      <c r="E94" s="8">
        <f>'Stock return'!L99</f>
        <v>4.0328835117109385E-3</v>
      </c>
      <c r="F94" s="8">
        <f>'Stock return'!M99</f>
        <v>2.1643968871595254E-2</v>
      </c>
      <c r="G94" s="8">
        <f>'Stock return'!N99</f>
        <v>6.4344353228311668E-3</v>
      </c>
      <c r="H94" s="9"/>
      <c r="I94" s="3">
        <v>45363</v>
      </c>
      <c r="J94" s="8">
        <f>'S &amp; P 1000 Market Return'!D94</f>
        <v>2.6860414724314552E-3</v>
      </c>
    </row>
    <row r="95" spans="1:10">
      <c r="A95" s="7">
        <v>45364</v>
      </c>
      <c r="B95" s="8">
        <f>'Stock return'!I100</f>
        <v>-4.5507858315740224E-2</v>
      </c>
      <c r="C95" s="8">
        <f>'Stock return'!J100</f>
        <v>-1.2581781580271789E-2</v>
      </c>
      <c r="D95" s="8">
        <f>'Stock return'!K100</f>
        <v>-3.9703546850184956E-3</v>
      </c>
      <c r="E95" s="8">
        <f>'Stock return'!L100</f>
        <v>2.9352695813378293E-3</v>
      </c>
      <c r="F95" s="8">
        <f>'Stock return'!M100</f>
        <v>3.0945013092120721E-3</v>
      </c>
      <c r="G95" s="8">
        <f>'Stock return'!N100</f>
        <v>7.9365079365079083E-3</v>
      </c>
      <c r="H95" s="9"/>
      <c r="I95" s="3">
        <v>45364</v>
      </c>
      <c r="J95" s="8">
        <f>'S &amp; P 1000 Market Return'!D95</f>
        <v>2.7301976611755485E-3</v>
      </c>
    </row>
    <row r="96" spans="1:10">
      <c r="A96" s="7">
        <v>45365</v>
      </c>
      <c r="B96" s="8">
        <f>'Stock return'!I101</f>
        <v>-6.8812976161218842E-3</v>
      </c>
      <c r="C96" s="8">
        <f>'Stock return'!J101</f>
        <v>2.6248725790010141E-2</v>
      </c>
      <c r="D96" s="8">
        <f>'Stock return'!K101</f>
        <v>6.909380813180821E-3</v>
      </c>
      <c r="E96" s="8">
        <f>'Stock return'!L101</f>
        <v>2.0640788662969811E-2</v>
      </c>
      <c r="F96" s="8">
        <f>'Stock return'!M101</f>
        <v>2.7527289985761705E-2</v>
      </c>
      <c r="G96" s="8">
        <f>'Stock return'!N101</f>
        <v>2.4059492563429652E-2</v>
      </c>
      <c r="H96" s="9"/>
      <c r="I96" s="3">
        <v>45365</v>
      </c>
      <c r="J96" s="8">
        <f>'S &amp; P 1000 Market Return'!D96</f>
        <v>-1.3625403522034896E-2</v>
      </c>
    </row>
    <row r="97" spans="1:10">
      <c r="A97" s="7">
        <v>45366</v>
      </c>
      <c r="B97" s="8">
        <f>'Stock return'!I102</f>
        <v>6.8052462261818381E-3</v>
      </c>
      <c r="C97" s="8">
        <f>'Stock return'!J102</f>
        <v>-3.9731810280606572E-3</v>
      </c>
      <c r="D97" s="8">
        <f>'Stock return'!K102</f>
        <v>-1.3196093956188926E-2</v>
      </c>
      <c r="E97" s="8">
        <f>'Stock return'!L102</f>
        <v>1.9619680048292842E-3</v>
      </c>
      <c r="F97" s="8">
        <f>'Stock return'!M102</f>
        <v>2.3094688221709792E-3</v>
      </c>
      <c r="G97" s="8">
        <f>'Stock return'!N102</f>
        <v>-3.4173430158053186E-3</v>
      </c>
      <c r="H97" s="9"/>
      <c r="I97" s="3">
        <v>45366</v>
      </c>
      <c r="J97" s="8">
        <f>'S &amp; P 1000 Market Return'!D97</f>
        <v>8.2081913794218586E-4</v>
      </c>
    </row>
    <row r="98" spans="1:10">
      <c r="A98" s="7">
        <v>45369</v>
      </c>
      <c r="B98" s="8">
        <f>'Stock return'!I103</f>
        <v>-4.5471303920364692E-3</v>
      </c>
      <c r="C98" s="8">
        <f>'Stock return'!J103</f>
        <v>4.9862877088013846E-4</v>
      </c>
      <c r="D98" s="8">
        <f>'Stock return'!K103</f>
        <v>8.5584380850494135E-3</v>
      </c>
      <c r="E98" s="8">
        <f>'Stock return'!L103</f>
        <v>2.5606266003916911E-3</v>
      </c>
      <c r="F98" s="8">
        <f>'Stock return'!M103</f>
        <v>-4.6082949308745569E-4</v>
      </c>
      <c r="G98" s="8">
        <f>'Stock return'!N103</f>
        <v>2.7861123017574041E-3</v>
      </c>
      <c r="H98" s="9"/>
      <c r="I98" s="3">
        <v>45369</v>
      </c>
      <c r="J98" s="8">
        <f>'S &amp; P 1000 Market Return'!D98</f>
        <v>-2.6142152043200362E-3</v>
      </c>
    </row>
    <row r="99" spans="1:10">
      <c r="A99" s="7">
        <v>45370</v>
      </c>
      <c r="B99" s="8">
        <f>'Stock return'!I104</f>
        <v>6.790123456790198E-3</v>
      </c>
      <c r="C99" s="8">
        <f>'Stock return'!J104</f>
        <v>1.7443309244953298E-3</v>
      </c>
      <c r="D99" s="8">
        <f>'Stock return'!K104</f>
        <v>-1.3789445770352793E-2</v>
      </c>
      <c r="E99" s="8">
        <f>'Stock return'!L104</f>
        <v>-9.0144230769229061E-4</v>
      </c>
      <c r="F99" s="8">
        <f>'Stock return'!M104</f>
        <v>5.5325034578146415E-3</v>
      </c>
      <c r="G99" s="8">
        <f>'Stock return'!N104</f>
        <v>-2.9920923274203703E-3</v>
      </c>
      <c r="H99" s="9"/>
      <c r="I99" s="3">
        <v>45370</v>
      </c>
      <c r="J99" s="8">
        <f>'S &amp; P 1000 Market Return'!D99</f>
        <v>7.2545295918058361E-3</v>
      </c>
    </row>
    <row r="100" spans="1:10">
      <c r="A100" s="7">
        <v>45371</v>
      </c>
      <c r="B100" s="8">
        <f>'Stock return'!I105</f>
        <v>1.7535254445125714E-2</v>
      </c>
      <c r="C100" s="8">
        <f>'Stock return'!J105</f>
        <v>2.8855721393034717E-2</v>
      </c>
      <c r="D100" s="8">
        <f>'Stock return'!K105</f>
        <v>1.3175584834633103E-2</v>
      </c>
      <c r="E100" s="8">
        <f>'Stock return'!L105</f>
        <v>1.2180451127819625E-2</v>
      </c>
      <c r="F100" s="8">
        <f>'Stock return'!M105</f>
        <v>2.6593305823016999E-2</v>
      </c>
      <c r="G100" s="8">
        <f>'Stock return'!N105</f>
        <v>2.4222936763129699E-2</v>
      </c>
      <c r="H100" s="9"/>
      <c r="I100" s="3">
        <v>45371</v>
      </c>
      <c r="J100" s="8">
        <f>'S &amp; P 1000 Market Return'!D100</f>
        <v>1.4466034756105417E-2</v>
      </c>
    </row>
    <row r="101" spans="1:10">
      <c r="A101" s="7">
        <v>45372</v>
      </c>
      <c r="B101" s="8">
        <f>'Stock return'!I106</f>
        <v>1.0845986984815426E-2</v>
      </c>
      <c r="C101" s="8">
        <f>'Stock return'!J106</f>
        <v>-2.4177949709858204E-4</v>
      </c>
      <c r="D101" s="8">
        <f>'Stock return'!K106</f>
        <v>-9.5541401273885329E-3</v>
      </c>
      <c r="E101" s="8">
        <f>'Stock return'!L106</f>
        <v>5.6455207250036832E-3</v>
      </c>
      <c r="F101" s="8">
        <f>'Stock return'!M106</f>
        <v>-1.7865118356408249E-3</v>
      </c>
      <c r="G101" s="8">
        <f>'Stock return'!N106</f>
        <v>9.2088740058602347E-3</v>
      </c>
      <c r="H101" s="9"/>
      <c r="I101" s="3">
        <v>45372</v>
      </c>
      <c r="J101" s="8">
        <f>'S &amp; P 1000 Market Return'!D101</f>
        <v>1.1363808515008955E-2</v>
      </c>
    </row>
    <row r="102" spans="1:10">
      <c r="A102" s="7">
        <v>45373</v>
      </c>
      <c r="B102" s="8">
        <f>'Stock return'!I107</f>
        <v>1.9670958512160386E-2</v>
      </c>
      <c r="C102" s="8">
        <f>'Stock return'!J107</f>
        <v>5.3204353083433631E-3</v>
      </c>
      <c r="D102" s="8">
        <f>'Stock return'!K107</f>
        <v>2.4919614147909996E-2</v>
      </c>
      <c r="E102" s="8">
        <f>'Stock return'!L107</f>
        <v>1.4182301669375175E-2</v>
      </c>
      <c r="F102" s="8">
        <f>'Stock return'!M107</f>
        <v>8.9485458612981184E-4</v>
      </c>
      <c r="G102" s="8">
        <f>'Stock return'!N107</f>
        <v>1.2650352550808819E-2</v>
      </c>
      <c r="H102" s="9"/>
      <c r="I102" s="3">
        <v>45373</v>
      </c>
      <c r="J102" s="8">
        <f>'S &amp; P 1000 Market Return'!D102</f>
        <v>-8.7627741774676249E-3</v>
      </c>
    </row>
    <row r="103" spans="1:10">
      <c r="A103" s="7">
        <v>45376</v>
      </c>
      <c r="B103" s="8">
        <f>'Stock return'!I108</f>
        <v>-4.2090494563311598E-3</v>
      </c>
      <c r="C103" s="8">
        <f>'Stock return'!J108</f>
        <v>-6.9761847486167206E-3</v>
      </c>
      <c r="D103" s="8">
        <f>'Stock return'!K108</f>
        <v>-5.4901960784313752E-3</v>
      </c>
      <c r="E103" s="8">
        <f>'Stock return'!L108</f>
        <v>-1.1507647487254302E-2</v>
      </c>
      <c r="F103" s="8">
        <f>'Stock return'!M108</f>
        <v>-9.8345999105946547E-3</v>
      </c>
      <c r="G103" s="8">
        <f>'Stock return'!N108</f>
        <v>-2.662297767765609E-3</v>
      </c>
      <c r="H103" s="9"/>
      <c r="I103" s="3">
        <v>45376</v>
      </c>
      <c r="J103" s="8">
        <f>'S &amp; P 1000 Market Return'!D103</f>
        <v>-9.8768894689005293E-4</v>
      </c>
    </row>
    <row r="104" spans="1:10">
      <c r="A104" s="7">
        <v>45377</v>
      </c>
      <c r="B104" s="8">
        <f>'Stock return'!I109</f>
        <v>1.3854643653868681E-2</v>
      </c>
      <c r="C104" s="8">
        <f>'Stock return'!J109</f>
        <v>2.034883720930214E-2</v>
      </c>
      <c r="D104" s="8">
        <f>'Stock return'!K109</f>
        <v>-9.7266035751839564E-3</v>
      </c>
      <c r="E104" s="8">
        <f>'Stock return'!L109</f>
        <v>1.0167992926613634E-2</v>
      </c>
      <c r="F104" s="8">
        <f>'Stock return'!M109</f>
        <v>2.2121896162528243E-2</v>
      </c>
      <c r="G104" s="8">
        <f>'Stock return'!N109</f>
        <v>1.9507186858316095E-2</v>
      </c>
      <c r="H104" s="9"/>
      <c r="I104" s="3">
        <v>45377</v>
      </c>
      <c r="J104" s="8">
        <f>'S &amp; P 1000 Market Return'!D104</f>
        <v>-1.6820623778918131E-3</v>
      </c>
    </row>
    <row r="105" spans="1:10">
      <c r="A105" s="7">
        <v>45378</v>
      </c>
      <c r="B105" s="8">
        <f>'Stock return'!I110</f>
        <v>-6.7747539085118658E-2</v>
      </c>
      <c r="C105" s="8">
        <f>'Stock return'!J110</f>
        <v>-1.8281101614434858E-2</v>
      </c>
      <c r="D105" s="8">
        <f>'Stock return'!K110</f>
        <v>-1.7520573400584105E-2</v>
      </c>
      <c r="E105" s="8">
        <f>'Stock return'!L110</f>
        <v>-5.018234865061999E-2</v>
      </c>
      <c r="F105" s="8">
        <f>'Stock return'!M110</f>
        <v>-1.1704946996466403E-2</v>
      </c>
      <c r="G105" s="8">
        <f>'Stock return'!N110</f>
        <v>-1.953675730110771E-2</v>
      </c>
      <c r="H105" s="9"/>
      <c r="I105" s="3">
        <v>45378</v>
      </c>
      <c r="J105" s="8">
        <f>'S &amp; P 1000 Market Return'!D105</f>
        <v>1.8566589472548634E-2</v>
      </c>
    </row>
    <row r="106" spans="1:10">
      <c r="A106" s="7">
        <v>45379</v>
      </c>
      <c r="B106" s="8">
        <f>'Stock return'!I111</f>
        <v>3.0683229813664559E-2</v>
      </c>
      <c r="C106" s="8">
        <f>'Stock return'!J111</f>
        <v>2.1281741233373452E-2</v>
      </c>
      <c r="D106" s="8">
        <f>'Stock return'!K111</f>
        <v>1.1888678735477054E-2</v>
      </c>
      <c r="E106" s="8">
        <f>'Stock return'!L111</f>
        <v>4.4540009215174869E-3</v>
      </c>
      <c r="F106" s="8">
        <f>'Stock return'!M111</f>
        <v>8.0446927374302479E-3</v>
      </c>
      <c r="G106" s="8">
        <f>'Stock return'!N111</f>
        <v>7.6006573541493871E-3</v>
      </c>
      <c r="H106" s="9"/>
      <c r="I106" s="3">
        <v>45379</v>
      </c>
      <c r="J106" s="8">
        <f>'S &amp; P 1000 Market Return'!D106</f>
        <v>4.5507908843755995E-3</v>
      </c>
    </row>
    <row r="107" spans="1:10">
      <c r="A107" s="7">
        <v>45383</v>
      </c>
      <c r="B107" s="8">
        <f>'Stock return'!I113</f>
        <v>9.521513800168746E-3</v>
      </c>
      <c r="C107" s="8">
        <f>'Stock return'!J113</f>
        <v>-4.0255742363247693E-3</v>
      </c>
      <c r="D107" s="8">
        <f>'Stock return'!K113</f>
        <v>2.6969292389853017E-2</v>
      </c>
      <c r="E107" s="8">
        <f>'Stock return'!L113</f>
        <v>2.0948012232415714E-2</v>
      </c>
      <c r="F107" s="8">
        <f>'Stock return'!M113</f>
        <v>1.3079139880292745E-2</v>
      </c>
      <c r="G107" s="8">
        <f>'Stock return'!N113</f>
        <v>1.6309887869520923E-2</v>
      </c>
      <c r="H107" s="9"/>
      <c r="I107" s="3">
        <v>45383</v>
      </c>
      <c r="J107" s="8">
        <f>'S &amp; P 1000 Market Return'!D107</f>
        <v>-8.056935201556481E-3</v>
      </c>
    </row>
    <row r="108" spans="1:10">
      <c r="A108" s="7">
        <v>45384</v>
      </c>
      <c r="B108" s="8">
        <f>'Stock return'!I114</f>
        <v>-1.4804202483285733E-2</v>
      </c>
      <c r="C108" s="8">
        <f>'Stock return'!J114</f>
        <v>4.0418449833570236E-3</v>
      </c>
      <c r="D108" s="8">
        <f>'Stock return'!K114</f>
        <v>6.2662506500259951E-2</v>
      </c>
      <c r="E108" s="8">
        <f>'Stock return'!L114</f>
        <v>1.0633518047027168E-2</v>
      </c>
      <c r="F108" s="8">
        <f>'Stock return'!M114</f>
        <v>1.5973741794310659E-2</v>
      </c>
      <c r="G108" s="8">
        <f>'Stock return'!N114</f>
        <v>1.4643931795386145E-2</v>
      </c>
      <c r="H108" s="9"/>
      <c r="I108" s="3">
        <v>45384</v>
      </c>
      <c r="J108" s="8">
        <f>'S &amp; P 1000 Market Return'!D108</f>
        <v>-1.4119511558651987E-2</v>
      </c>
    </row>
    <row r="109" spans="1:10">
      <c r="A109" s="7">
        <v>45385</v>
      </c>
      <c r="B109" s="8">
        <f>'Stock return'!I115</f>
        <v>3.7566650508968902E-3</v>
      </c>
      <c r="C109" s="8">
        <f>'Stock return'!J115</f>
        <v>1.0419133317546958E-2</v>
      </c>
      <c r="D109" s="8">
        <f>'Stock return'!K115</f>
        <v>-9.7871299241492071E-4</v>
      </c>
      <c r="E109" s="8">
        <f>'Stock return'!L115</f>
        <v>-8.1505631298162129E-3</v>
      </c>
      <c r="F109" s="8">
        <f>'Stock return'!M115</f>
        <v>1.098427740684893E-2</v>
      </c>
      <c r="G109" s="8">
        <f>'Stock return'!N115</f>
        <v>4.942665085013731E-3</v>
      </c>
      <c r="H109" s="9"/>
      <c r="I109" s="3">
        <v>45385</v>
      </c>
      <c r="J109" s="8">
        <f>'S &amp; P 1000 Market Return'!D109</f>
        <v>3.9340080000582756E-3</v>
      </c>
    </row>
    <row r="110" spans="1:10">
      <c r="A110" s="7">
        <v>45386</v>
      </c>
      <c r="B110" s="8">
        <f>'Stock return'!I116</f>
        <v>2.3662924061330637E-2</v>
      </c>
      <c r="C110" s="8">
        <f>'Stock return'!J116</f>
        <v>1.6404968361846572E-2</v>
      </c>
      <c r="D110" s="8">
        <f>'Stock return'!K116</f>
        <v>3.3553759490570823E-2</v>
      </c>
      <c r="E110" s="8">
        <f>'Stock return'!L116</f>
        <v>2.300911399970107E-2</v>
      </c>
      <c r="F110" s="8">
        <f>'Stock return'!M116</f>
        <v>3.0464422667234814E-2</v>
      </c>
      <c r="G110" s="8">
        <f>'Stock return'!N116</f>
        <v>2.3017902813299296E-2</v>
      </c>
      <c r="H110" s="9"/>
      <c r="I110" s="3">
        <v>45386</v>
      </c>
      <c r="J110" s="8">
        <f>'S &amp; P 1000 Market Return'!D110</f>
        <v>-1.0015789000551001E-2</v>
      </c>
    </row>
    <row r="111" spans="1:10">
      <c r="A111" s="7">
        <v>45387</v>
      </c>
      <c r="B111" s="8">
        <f>'Stock return'!I117</f>
        <v>-4.6703620709989457E-2</v>
      </c>
      <c r="C111" s="8">
        <f>'Stock return'!J117</f>
        <v>-8.3006686649758077E-3</v>
      </c>
      <c r="D111" s="8">
        <f>'Stock return'!K117</f>
        <v>-5.6872037914692086E-2</v>
      </c>
      <c r="E111" s="8">
        <f>'Stock return'!L117</f>
        <v>1.0369504892653758E-2</v>
      </c>
      <c r="F111" s="8">
        <f>'Stock return'!M117</f>
        <v>1.0336985734960003E-3</v>
      </c>
      <c r="G111" s="8">
        <f>'Stock return'!N117</f>
        <v>7.6923076923085532E-4</v>
      </c>
      <c r="H111" s="9"/>
      <c r="I111" s="3">
        <v>45387</v>
      </c>
      <c r="J111" s="8">
        <f>'S &amp; P 1000 Market Return'!D111</f>
        <v>7.0443822285819468E-3</v>
      </c>
    </row>
    <row r="112" spans="1:10">
      <c r="A112" s="7">
        <v>45390</v>
      </c>
      <c r="B112" s="8">
        <f>'Stock return'!I118</f>
        <v>1.1753061981937485E-2</v>
      </c>
      <c r="C112" s="8">
        <f>'Stock return'!J118</f>
        <v>2.0460358056266115E-2</v>
      </c>
      <c r="D112" s="8">
        <f>'Stock return'!K118</f>
        <v>6.5326633165829762E-3</v>
      </c>
      <c r="E112" s="8">
        <f>'Stock return'!L118</f>
        <v>1.1419485400404605E-2</v>
      </c>
      <c r="F112" s="8">
        <f>'Stock return'!M118</f>
        <v>1.1358942585708354E-2</v>
      </c>
      <c r="G112" s="8">
        <f>'Stock return'!N118</f>
        <v>1.3835511145272816E-2</v>
      </c>
      <c r="H112" s="9"/>
      <c r="I112" s="3">
        <v>45390</v>
      </c>
      <c r="J112" s="8">
        <f>'S &amp; P 1000 Market Return'!D112</f>
        <v>4.9006288272923637E-3</v>
      </c>
    </row>
    <row r="113" spans="1:10">
      <c r="A113" s="7">
        <v>45391</v>
      </c>
      <c r="B113" s="8">
        <f>'Stock return'!I119</f>
        <v>1.5162631450232222E-2</v>
      </c>
      <c r="C113" s="8">
        <f>'Stock return'!J119</f>
        <v>-1.4354066985646008E-2</v>
      </c>
      <c r="D113" s="8">
        <f>'Stock return'!K119</f>
        <v>-4.9925112331505872E-4</v>
      </c>
      <c r="E113" s="8">
        <f>'Stock return'!L119</f>
        <v>-1.4720594540517329E-2</v>
      </c>
      <c r="F113" s="8">
        <f>'Stock return'!M119</f>
        <v>-1.6132325913824741E-2</v>
      </c>
      <c r="G113" s="8">
        <f>'Stock return'!N119</f>
        <v>-1.4215314632297193E-2</v>
      </c>
      <c r="H113" s="9"/>
      <c r="I113" s="3">
        <v>45391</v>
      </c>
      <c r="J113" s="8">
        <f>'S &amp; P 1000 Market Return'!D113</f>
        <v>2.2854025108716147E-3</v>
      </c>
    </row>
    <row r="114" spans="1:10">
      <c r="A114" s="7">
        <v>45392</v>
      </c>
      <c r="B114" s="8">
        <f>'Stock return'!I120</f>
        <v>-4.336304504938604E-3</v>
      </c>
      <c r="C114" s="8">
        <f>'Stock return'!J120</f>
        <v>-3.9297272306979547E-3</v>
      </c>
      <c r="D114" s="8">
        <f>'Stock return'!K120</f>
        <v>-3.0719280719280651E-2</v>
      </c>
      <c r="E114" s="8">
        <f>'Stock return'!L120</f>
        <v>-3.0461270670146812E-3</v>
      </c>
      <c r="F114" s="8">
        <f>'Stock return'!M120</f>
        <v>-5.3964300539642851E-3</v>
      </c>
      <c r="G114" s="8">
        <f>'Stock return'!N120</f>
        <v>-5.191309363583807E-3</v>
      </c>
      <c r="H114" s="9"/>
      <c r="I114" s="3">
        <v>45392</v>
      </c>
      <c r="J114" s="8">
        <f>'S &amp; P 1000 Market Return'!D114</f>
        <v>-2.2816934581640469E-2</v>
      </c>
    </row>
    <row r="115" spans="1:10">
      <c r="A115" s="7">
        <v>45393</v>
      </c>
      <c r="B115" s="8">
        <f>'Stock return'!I121</f>
        <v>1.6815872247761821E-2</v>
      </c>
      <c r="C115" s="8">
        <f>'Stock return'!J121</f>
        <v>-2.0886516593178195E-3</v>
      </c>
      <c r="D115" s="8">
        <f>'Stock return'!K121</f>
        <v>-4.3803143519711707E-3</v>
      </c>
      <c r="E115" s="8">
        <f>'Stock return'!L121</f>
        <v>2.0660555798050373E-2</v>
      </c>
      <c r="F115" s="8">
        <f>'Stock return'!M121</f>
        <v>3.9649415692821766E-3</v>
      </c>
      <c r="G115" s="8">
        <f>'Stock return'!N121</f>
        <v>1.2949362195593173E-2</v>
      </c>
      <c r="H115" s="9"/>
      <c r="I115" s="3">
        <v>45393</v>
      </c>
      <c r="J115" s="8">
        <f>'S &amp; P 1000 Market Return'!D115</f>
        <v>1.7259411974845928E-3</v>
      </c>
    </row>
    <row r="116" spans="1:10">
      <c r="A116" s="7">
        <v>45394</v>
      </c>
      <c r="B116" s="8">
        <f>'Stock return'!I122</f>
        <v>-8.0904223676382392E-3</v>
      </c>
      <c r="C116" s="8">
        <f>'Stock return'!J122</f>
        <v>-1.3488372093023226E-2</v>
      </c>
      <c r="D116" s="8">
        <f>'Stock return'!K122</f>
        <v>3.0797101449275388E-2</v>
      </c>
      <c r="E116" s="8">
        <f>'Stock return'!L122</f>
        <v>-8.4105488239487602E-3</v>
      </c>
      <c r="F116" s="8">
        <f>'Stock return'!M122</f>
        <v>-8.522136769902211E-3</v>
      </c>
      <c r="G116" s="8">
        <f>'Stock return'!N122</f>
        <v>-1.3547033008967646E-2</v>
      </c>
      <c r="H116" s="9"/>
      <c r="I116" s="3">
        <v>45394</v>
      </c>
      <c r="J116" s="8">
        <f>'S &amp; P 1000 Market Return'!D116</f>
        <v>-1.5935147185737963E-2</v>
      </c>
    </row>
    <row r="117" spans="1:10">
      <c r="A117" s="7">
        <v>45397</v>
      </c>
      <c r="B117" s="8">
        <f>'Stock return'!I123</f>
        <v>2.8787333573228047E-3</v>
      </c>
      <c r="C117" s="8">
        <f>'Stock return'!J123</f>
        <v>-1.4851485148514865E-2</v>
      </c>
      <c r="D117" s="8">
        <f>'Stock return'!K123</f>
        <v>-1.2051217675119186E-2</v>
      </c>
      <c r="E117" s="8">
        <f>'Stock return'!L123</f>
        <v>-1.480736055204146E-2</v>
      </c>
      <c r="F117" s="8">
        <f>'Stock return'!M123</f>
        <v>-1.3836477987421492E-2</v>
      </c>
      <c r="G117" s="8">
        <f>'Stock return'!N123</f>
        <v>-1.8762088974855096E-2</v>
      </c>
      <c r="H117" s="9"/>
      <c r="I117" s="3">
        <v>45397</v>
      </c>
      <c r="J117" s="8">
        <f>'S &amp; P 1000 Market Return'!D117</f>
        <v>-1.0122847670759438E-2</v>
      </c>
    </row>
    <row r="118" spans="1:10">
      <c r="A118" s="7">
        <v>45398</v>
      </c>
      <c r="B118" s="8">
        <f>'Stock return'!I124</f>
        <v>1.6146393972012785E-2</v>
      </c>
      <c r="C118" s="8">
        <f>'Stock return'!J124</f>
        <v>-3.8286671452499865E-3</v>
      </c>
      <c r="D118" s="8">
        <f>'Stock return'!K124</f>
        <v>-7.3697585768741636E-3</v>
      </c>
      <c r="E118" s="8">
        <f>'Stock return'!L124</f>
        <v>-1.3570698963957462E-2</v>
      </c>
      <c r="F118" s="8">
        <f>'Stock return'!M124</f>
        <v>-1.126700680272108E-2</v>
      </c>
      <c r="G118" s="8">
        <f>'Stock return'!N124</f>
        <v>-6.1107825744134425E-3</v>
      </c>
      <c r="H118" s="9"/>
      <c r="I118" s="3">
        <v>45398</v>
      </c>
      <c r="J118" s="8">
        <f>'S &amp; P 1000 Market Return'!D118</f>
        <v>-5.1481559897567086E-3</v>
      </c>
    </row>
    <row r="119" spans="1:10">
      <c r="A119" s="7">
        <v>45399</v>
      </c>
      <c r="B119" s="8">
        <f>'Stock return'!I125</f>
        <v>4.0489642184557528E-2</v>
      </c>
      <c r="C119" s="8">
        <f>'Stock return'!J125</f>
        <v>-1.032908959884693E-2</v>
      </c>
      <c r="D119" s="8">
        <f>'Stock return'!K125</f>
        <v>7.6804915514605554E-4</v>
      </c>
      <c r="E119" s="8">
        <f>'Stock return'!L125</f>
        <v>-9.4674556213018013E-3</v>
      </c>
      <c r="F119" s="8">
        <f>'Stock return'!M125</f>
        <v>-1.2040421414749369E-2</v>
      </c>
      <c r="G119" s="8">
        <f>'Stock return'!N125</f>
        <v>-2.5783419278064823E-3</v>
      </c>
      <c r="H119" s="9"/>
      <c r="I119" s="3">
        <v>45399</v>
      </c>
      <c r="J119" s="8">
        <f>'S &amp; P 1000 Market Return'!D119</f>
        <v>-8.1485629013317018E-3</v>
      </c>
    </row>
    <row r="120" spans="1:10">
      <c r="A120" s="7">
        <v>45400</v>
      </c>
      <c r="B120" s="8">
        <f>'Stock return'!I126</f>
        <v>-3.2579185520362097E-2</v>
      </c>
      <c r="C120" s="8">
        <f>'Stock return'!J126</f>
        <v>-8.4951456310680129E-3</v>
      </c>
      <c r="D120" s="8">
        <f>'Stock return'!K126</f>
        <v>3.0698388334612359E-2</v>
      </c>
      <c r="E120" s="8">
        <f>'Stock return'!L126</f>
        <v>-1.9563918757466991E-2</v>
      </c>
      <c r="F120" s="8">
        <f>'Stock return'!M126</f>
        <v>-1.4581066376496254E-2</v>
      </c>
      <c r="G120" s="8">
        <f>'Stock return'!N126</f>
        <v>-1.9884668920262527E-2</v>
      </c>
      <c r="H120" s="9"/>
      <c r="I120" s="3">
        <v>45400</v>
      </c>
      <c r="J120" s="8">
        <f>'S &amp; P 1000 Market Return'!D120</f>
        <v>-1.0460164207973799E-3</v>
      </c>
    </row>
    <row r="121" spans="1:10">
      <c r="A121" s="7">
        <v>45401</v>
      </c>
      <c r="B121" s="8">
        <f>'Stock return'!I127</f>
        <v>-1.7773620205799756E-2</v>
      </c>
      <c r="C121" s="8">
        <f>'Stock return'!J127</f>
        <v>7.8335373317013346E-3</v>
      </c>
      <c r="D121" s="8">
        <f>'Stock return'!K127</f>
        <v>-2.0600645321419697E-2</v>
      </c>
      <c r="E121" s="8">
        <f>'Stock return'!L127</f>
        <v>-1.3861386138613985E-2</v>
      </c>
      <c r="F121" s="8">
        <f>'Stock return'!M127</f>
        <v>-1.9876325088340474E-3</v>
      </c>
      <c r="G121" s="8">
        <f>'Stock return'!N127</f>
        <v>-2.5360113613309032E-2</v>
      </c>
      <c r="H121" s="9"/>
      <c r="I121" s="3">
        <v>45401</v>
      </c>
      <c r="J121" s="8">
        <f>'S &amp; P 1000 Market Return'!D121</f>
        <v>5.4062416296587479E-3</v>
      </c>
    </row>
    <row r="122" spans="1:10">
      <c r="A122" s="7">
        <v>45404</v>
      </c>
      <c r="B122" s="8">
        <f>'Stock return'!I128</f>
        <v>9.5238095238103782E-4</v>
      </c>
      <c r="C122" s="8">
        <f>'Stock return'!J128</f>
        <v>1.91887296575175E-2</v>
      </c>
      <c r="D122" s="8">
        <f>'Stock return'!K128</f>
        <v>8.6163203243789788E-3</v>
      </c>
      <c r="E122" s="8">
        <f>'Stock return'!L128</f>
        <v>-2.0080321285139702E-3</v>
      </c>
      <c r="F122" s="8">
        <f>'Stock return'!M128</f>
        <v>1.7703031644169087E-2</v>
      </c>
      <c r="G122" s="8">
        <f>'Stock return'!N128</f>
        <v>1.0407993338885646E-3</v>
      </c>
      <c r="H122" s="9"/>
      <c r="I122" s="3">
        <v>45404</v>
      </c>
      <c r="J122" s="8">
        <f>'S &amp; P 1000 Market Return'!D122</f>
        <v>8.8939189704722033E-3</v>
      </c>
    </row>
    <row r="123" spans="1:10">
      <c r="A123" s="7">
        <v>45405</v>
      </c>
      <c r="B123" s="8">
        <f>'Stock return'!I129</f>
        <v>1.6650808753568835E-3</v>
      </c>
      <c r="C123" s="8">
        <f>'Stock return'!J129</f>
        <v>-1.7397521448999087E-2</v>
      </c>
      <c r="D123" s="8">
        <f>'Stock return'!K129</f>
        <v>2.7386934673366836E-2</v>
      </c>
      <c r="E123" s="8">
        <f>'Stock return'!L129</f>
        <v>1.0834236186350044E-3</v>
      </c>
      <c r="F123" s="8">
        <f>'Stock return'!M129</f>
        <v>1.3046314416176319E-3</v>
      </c>
      <c r="G123" s="8">
        <f>'Stock return'!N129</f>
        <v>1.580370139322107E-2</v>
      </c>
      <c r="H123" s="9"/>
      <c r="I123" s="3">
        <v>45405</v>
      </c>
      <c r="J123" s="8">
        <f>'S &amp; P 1000 Market Return'!D123</f>
        <v>1.464630804639433E-2</v>
      </c>
    </row>
    <row r="124" spans="1:10">
      <c r="A124" s="7">
        <v>45406</v>
      </c>
      <c r="B124" s="8">
        <f>'Stock return'!I130</f>
        <v>-2.2559962004273793E-3</v>
      </c>
      <c r="C124" s="8">
        <f>'Stock return'!J130</f>
        <v>2.6437060392917822E-2</v>
      </c>
      <c r="D124" s="8">
        <f>'Stock return'!K130</f>
        <v>2.0787478601125065E-2</v>
      </c>
      <c r="E124" s="8">
        <f>'Stock return'!L130</f>
        <v>7.1119356833642122E-3</v>
      </c>
      <c r="F124" s="8">
        <f>'Stock return'!M130</f>
        <v>2.3887079261672994E-3</v>
      </c>
      <c r="G124" s="8">
        <f>'Stock return'!N130</f>
        <v>1.9651995905834108E-2</v>
      </c>
      <c r="H124" s="9"/>
      <c r="I124" s="3">
        <v>45406</v>
      </c>
      <c r="J124" s="8">
        <f>'S &amp; P 1000 Market Return'!D124</f>
        <v>-4.5404065123466619E-4</v>
      </c>
    </row>
    <row r="125" spans="1:10">
      <c r="A125" s="7">
        <v>45407</v>
      </c>
      <c r="B125" s="8">
        <f>'Stock return'!I131</f>
        <v>-7.1403070332023422E-3</v>
      </c>
      <c r="C125" s="8">
        <f>'Stock return'!J131</f>
        <v>2.5992438563327003E-3</v>
      </c>
      <c r="D125" s="8">
        <f>'Stock return'!K131</f>
        <v>1.6770483948251869E-3</v>
      </c>
      <c r="E125" s="8">
        <f>'Stock return'!L131</f>
        <v>2.3027325759903405E-3</v>
      </c>
      <c r="F125" s="8">
        <f>'Stock return'!M131</f>
        <v>1.2998266897747968E-3</v>
      </c>
      <c r="G125" s="8">
        <f>'Stock return'!N131</f>
        <v>4.0152579803252042E-3</v>
      </c>
      <c r="H125" s="9"/>
      <c r="I125" s="3">
        <v>45407</v>
      </c>
      <c r="J125" s="8">
        <f>'S &amp; P 1000 Market Return'!D125</f>
        <v>-5.857982907640058E-3</v>
      </c>
    </row>
    <row r="126" spans="1:10">
      <c r="A126" s="7">
        <v>45408</v>
      </c>
      <c r="B126" s="8">
        <f>'Stock return'!I132</f>
        <v>3.260218146949545E-2</v>
      </c>
      <c r="C126" s="8">
        <f>'Stock return'!J132</f>
        <v>-4.690077775159085E-2</v>
      </c>
      <c r="D126" s="8">
        <f>'Stock return'!K132</f>
        <v>-1.2676393207366687E-2</v>
      </c>
      <c r="E126" s="8">
        <f>'Stock return'!L132</f>
        <v>4.4417215500074381E-3</v>
      </c>
      <c r="F126" s="8">
        <f>'Stock return'!M132</f>
        <v>4.5434876676764269E-3</v>
      </c>
      <c r="G126" s="8">
        <f>'Stock return'!N132</f>
        <v>8.598280343931286E-3</v>
      </c>
      <c r="H126" s="9"/>
      <c r="I126" s="3">
        <v>45408</v>
      </c>
      <c r="J126" s="8">
        <f>'S &amp; P 1000 Market Return'!D126</f>
        <v>4.3598382328122742E-3</v>
      </c>
    </row>
    <row r="127" spans="1:10">
      <c r="A127" s="7">
        <v>45411</v>
      </c>
      <c r="B127" s="8">
        <f>'Stock return'!I133</f>
        <v>-4.8752176436448469E-3</v>
      </c>
      <c r="C127" s="8">
        <f>'Stock return'!J133</f>
        <v>-1.2363996043520675E-3</v>
      </c>
      <c r="D127" s="8">
        <f>'Stock return'!K133</f>
        <v>1.2112403100775104E-2</v>
      </c>
      <c r="E127" s="8">
        <f>'Stock return'!L133</f>
        <v>4.5745654162865357E-4</v>
      </c>
      <c r="F127" s="8">
        <f>'Stock return'!M133</f>
        <v>2.1537798836956945E-4</v>
      </c>
      <c r="G127" s="8">
        <f>'Stock return'!N133</f>
        <v>7.93021411578132E-3</v>
      </c>
      <c r="H127" s="9"/>
      <c r="I127" s="3">
        <v>45411</v>
      </c>
      <c r="J127" s="8">
        <f>'S &amp; P 1000 Market Return'!D127</f>
        <v>6.0940811112735194E-3</v>
      </c>
    </row>
    <row r="128" spans="1:10">
      <c r="A128" s="7">
        <v>45412</v>
      </c>
      <c r="B128" s="8">
        <f>'Stock return'!I134</f>
        <v>2.496209028344798E-2</v>
      </c>
      <c r="C128" s="8">
        <f>'Stock return'!J134</f>
        <v>1.0646199554345204E-2</v>
      </c>
      <c r="D128" s="8">
        <f>'Stock return'!K134</f>
        <v>1.460028721876494E-2</v>
      </c>
      <c r="E128" s="8">
        <f>'Stock return'!L134</f>
        <v>8.2304526748973039E-3</v>
      </c>
      <c r="F128" s="8">
        <f>'Stock return'!M134</f>
        <v>8.3979328165375566E-3</v>
      </c>
      <c r="G128" s="8">
        <f>'Stock return'!N134</f>
        <v>0</v>
      </c>
      <c r="H128" s="9"/>
      <c r="I128" s="3">
        <v>45412</v>
      </c>
      <c r="J128" s="8">
        <f>'S &amp; P 1000 Market Return'!D128</f>
        <v>-1.8000157120172777E-2</v>
      </c>
    </row>
    <row r="129" spans="1:10">
      <c r="A129" s="7">
        <v>45413</v>
      </c>
      <c r="B129" s="8">
        <f>'Stock return'!I135</f>
        <v>-5.8154091271196084E-2</v>
      </c>
      <c r="C129" s="8">
        <f>'Stock return'!J135</f>
        <v>-3.6501714845663891E-2</v>
      </c>
      <c r="D129" s="8">
        <f>'Stock return'!K135</f>
        <v>-2.5241802311866013E-2</v>
      </c>
      <c r="E129" s="8">
        <f>'Stock return'!L135</f>
        <v>-5.8201058201058364E-2</v>
      </c>
      <c r="F129" s="8">
        <f>'Stock return'!M135</f>
        <v>-4.6764894298526594E-2</v>
      </c>
      <c r="G129" s="8">
        <f>'Stock return'!N135</f>
        <v>-4.6223446105428834E-2</v>
      </c>
      <c r="H129" s="9"/>
      <c r="I129" s="3">
        <v>45413</v>
      </c>
      <c r="J129" s="8">
        <f>'S &amp; P 1000 Market Return'!D129</f>
        <v>1.8475613827544368E-3</v>
      </c>
    </row>
    <row r="130" spans="1:10">
      <c r="A130" s="7">
        <v>45414</v>
      </c>
      <c r="B130" s="8">
        <f>'Stock return'!I136</f>
        <v>-1.6191396810053216E-2</v>
      </c>
      <c r="C130" s="8">
        <f>'Stock return'!J136</f>
        <v>-2.847698957538769E-2</v>
      </c>
      <c r="D130" s="8">
        <f>'Stock return'!K136</f>
        <v>-5.3242981606970163E-3</v>
      </c>
      <c r="E130" s="8">
        <f>'Stock return'!L136</f>
        <v>-1.9582664526484717E-2</v>
      </c>
      <c r="F130" s="8">
        <f>'Stock return'!M136</f>
        <v>-1.0304659498207913E-2</v>
      </c>
      <c r="G130" s="8">
        <f>'Stock return'!N136</f>
        <v>-2.8253248092390271E-2</v>
      </c>
      <c r="H130" s="9"/>
      <c r="I130" s="3">
        <v>45414</v>
      </c>
      <c r="J130" s="8">
        <f>'S &amp; P 1000 Market Return'!D130</f>
        <v>1.338253592894012E-2</v>
      </c>
    </row>
    <row r="131" spans="1:10">
      <c r="A131" s="7">
        <v>45415</v>
      </c>
      <c r="B131" s="8">
        <f>'Stock return'!I137</f>
        <v>9.579955784819516E-3</v>
      </c>
      <c r="C131" s="8">
        <f>'Stock return'!J137</f>
        <v>-9.945040565297103E-3</v>
      </c>
      <c r="D131" s="8">
        <f>'Stock return'!K137</f>
        <v>3.7469586374695885E-2</v>
      </c>
      <c r="E131" s="8">
        <f>'Stock return'!L137</f>
        <v>1.6863130320890596E-2</v>
      </c>
      <c r="F131" s="8">
        <f>'Stock return'!M137</f>
        <v>9.0538705296516753E-4</v>
      </c>
      <c r="G131" s="8">
        <f>'Stock return'!N137</f>
        <v>1.3157894736842257E-2</v>
      </c>
      <c r="H131" s="9"/>
      <c r="I131" s="3">
        <v>45415</v>
      </c>
      <c r="J131" s="8">
        <f>'S &amp; P 1000 Market Return'!D131</f>
        <v>9.1722171723909174E-3</v>
      </c>
    </row>
    <row r="132" spans="1:10">
      <c r="A132" s="7">
        <v>45418</v>
      </c>
      <c r="B132" s="8">
        <f>'Stock return'!I138</f>
        <v>2.0559610705596087E-2</v>
      </c>
      <c r="C132" s="8">
        <f>'Stock return'!J138</f>
        <v>1.6917790113666342E-2</v>
      </c>
      <c r="D132" s="8">
        <f>'Stock return'!K138</f>
        <v>5.8630393996248475E-3</v>
      </c>
      <c r="E132" s="8">
        <f>'Stock return'!L138</f>
        <v>1.8837546288842377E-2</v>
      </c>
      <c r="F132" s="8">
        <f>'Stock return'!M138</f>
        <v>-1.5829941203076014E-3</v>
      </c>
      <c r="G132" s="8">
        <f>'Stock return'!N138</f>
        <v>5.0062840385421081E-2</v>
      </c>
      <c r="H132" s="9"/>
      <c r="I132" s="3">
        <v>45418</v>
      </c>
      <c r="J132" s="8">
        <f>'S &amp; P 1000 Market Return'!D132</f>
        <v>1.2939456427244256E-2</v>
      </c>
    </row>
    <row r="133" spans="1:10">
      <c r="A133" s="7">
        <v>45419</v>
      </c>
      <c r="B133" s="8">
        <f>'Stock return'!I139</f>
        <v>-4.8873524853975114E-3</v>
      </c>
      <c r="C133" s="8">
        <f>'Stock return'!J139</f>
        <v>-5.1988562516236403E-4</v>
      </c>
      <c r="D133" s="8">
        <f>'Stock return'!K139</f>
        <v>-2.0750757752389881E-2</v>
      </c>
      <c r="E133" s="8">
        <f>'Stock return'!L139</f>
        <v>1.2642225031605614E-2</v>
      </c>
      <c r="F133" s="8">
        <f>'Stock return'!M139</f>
        <v>7.4745186862967827E-3</v>
      </c>
      <c r="G133" s="8">
        <f>'Stock return'!N139</f>
        <v>1.1769399561140981E-2</v>
      </c>
      <c r="H133" s="9"/>
      <c r="I133" s="3">
        <v>45419</v>
      </c>
      <c r="J133" s="8">
        <f>'S &amp; P 1000 Market Return'!D133</f>
        <v>1.9283248277435217E-3</v>
      </c>
    </row>
    <row r="134" spans="1:10">
      <c r="A134" s="7">
        <v>45420</v>
      </c>
      <c r="B134" s="8">
        <f>'Stock return'!I140</f>
        <v>3.641590800191663E-2</v>
      </c>
      <c r="C134" s="8">
        <f>'Stock return'!J140</f>
        <v>3.6410923276983809E-3</v>
      </c>
      <c r="D134" s="8">
        <f>'Stock return'!K140</f>
        <v>6.4285714285714501E-3</v>
      </c>
      <c r="E134" s="8">
        <f>'Stock return'!L140</f>
        <v>3.1210986267149465E-4</v>
      </c>
      <c r="F134" s="8">
        <f>'Stock return'!M140</f>
        <v>5.8453237410072134E-3</v>
      </c>
      <c r="G134" s="8">
        <f>'Stock return'!N140</f>
        <v>8.6750788643532584E-3</v>
      </c>
      <c r="H134" s="9"/>
      <c r="I134" s="3">
        <v>45420</v>
      </c>
      <c r="J134" s="8">
        <f>'S &amp; P 1000 Market Return'!D134</f>
        <v>-2.5255630721362499E-3</v>
      </c>
    </row>
    <row r="135" spans="1:10">
      <c r="A135" s="7">
        <v>45421</v>
      </c>
      <c r="B135" s="8">
        <f>'Stock return'!I141</f>
        <v>-9.3619972260748918E-3</v>
      </c>
      <c r="C135" s="8">
        <f>'Stock return'!J141</f>
        <v>-3.8870173620110249E-3</v>
      </c>
      <c r="D135" s="8">
        <f>'Stock return'!K141</f>
        <v>3.548616039744501E-2</v>
      </c>
      <c r="E135" s="8">
        <f>'Stock return'!L141</f>
        <v>2.1840873634946245E-3</v>
      </c>
      <c r="F135" s="8">
        <f>'Stock return'!M141</f>
        <v>-3.129190880643784E-3</v>
      </c>
      <c r="G135" s="8">
        <f>'Stock return'!N141</f>
        <v>-1.0359655981235227E-2</v>
      </c>
      <c r="H135" s="9"/>
      <c r="I135" s="3">
        <v>45421</v>
      </c>
      <c r="J135" s="8">
        <f>'S &amp; P 1000 Market Return'!D135</f>
        <v>1.0153338613053231E-2</v>
      </c>
    </row>
    <row r="136" spans="1:10">
      <c r="A136" s="7">
        <v>45422</v>
      </c>
      <c r="B136" s="8">
        <f>'Stock return'!I142</f>
        <v>2.5317932563294843E-2</v>
      </c>
      <c r="C136" s="8">
        <f>'Stock return'!J142</f>
        <v>2.1852237252861784E-2</v>
      </c>
      <c r="D136" s="8">
        <f>'Stock return'!K142</f>
        <v>7.5394105551747082E-3</v>
      </c>
      <c r="E136" s="8">
        <f>'Stock return'!L142</f>
        <v>1.1830635118306398E-2</v>
      </c>
      <c r="F136" s="8">
        <f>'Stock return'!M142</f>
        <v>7.8475336322869627E-3</v>
      </c>
      <c r="G136" s="8">
        <f>'Stock return'!N142</f>
        <v>5.9253407070904984E-3</v>
      </c>
      <c r="H136" s="9"/>
      <c r="I136" s="3">
        <v>45422</v>
      </c>
      <c r="J136" s="8">
        <f>'S &amp; P 1000 Market Return'!D136</f>
        <v>-1.795258737306682E-3</v>
      </c>
    </row>
    <row r="137" spans="1:10">
      <c r="A137" s="7">
        <v>45425</v>
      </c>
      <c r="B137" s="8">
        <f>'Stock return'!I143</f>
        <v>-1.5589440145653E-2</v>
      </c>
      <c r="C137" s="8">
        <f>'Stock return'!J143</f>
        <v>-1.3492871690427677E-2</v>
      </c>
      <c r="D137" s="8">
        <f>'Stock return'!K143</f>
        <v>-2.1088435374149617E-2</v>
      </c>
      <c r="E137" s="8">
        <f>'Stock return'!L143</f>
        <v>-1.5846153846153843E-2</v>
      </c>
      <c r="F137" s="8">
        <f>'Stock return'!M143</f>
        <v>-1.5795328142380494E-2</v>
      </c>
      <c r="G137" s="8">
        <f>'Stock return'!N143</f>
        <v>-3.4753583349695694E-2</v>
      </c>
      <c r="H137" s="9"/>
      <c r="I137" s="3">
        <v>45425</v>
      </c>
      <c r="J137" s="8">
        <f>'S &amp; P 1000 Market Return'!D137</f>
        <v>-2.2285343953210024E-4</v>
      </c>
    </row>
    <row r="138" spans="1:10">
      <c r="A138" s="7">
        <v>45426</v>
      </c>
      <c r="B138" s="8">
        <f>'Stock return'!I144</f>
        <v>5.548491503872377E-3</v>
      </c>
      <c r="C138" s="8">
        <f>'Stock return'!J144</f>
        <v>-5.1612903225817242E-4</v>
      </c>
      <c r="D138" s="8">
        <f>'Stock return'!K144</f>
        <v>2.7797081306462079E-3</v>
      </c>
      <c r="E138" s="8">
        <f>'Stock return'!L144</f>
        <v>-1.7195560418946432E-2</v>
      </c>
      <c r="F138" s="8">
        <f>'Stock return'!M144</f>
        <v>-7.4593128390597618E-3</v>
      </c>
      <c r="G138" s="8">
        <f>'Stock return'!N144</f>
        <v>-4.2717656631406919E-3</v>
      </c>
      <c r="H138" s="9"/>
      <c r="I138" s="3">
        <v>45426</v>
      </c>
      <c r="J138" s="8">
        <f>'S &amp; P 1000 Market Return'!D138</f>
        <v>1.0059557302366295E-2</v>
      </c>
    </row>
    <row r="139" spans="1:10">
      <c r="A139" s="7">
        <v>45427</v>
      </c>
      <c r="B139" s="8">
        <f>'Stock return'!I145</f>
        <v>1.4944246465111721E-3</v>
      </c>
      <c r="C139" s="8">
        <f>'Stock return'!J145</f>
        <v>7.7459333849729806E-3</v>
      </c>
      <c r="D139" s="8">
        <f>'Stock return'!K145</f>
        <v>1.6863016863017055E-2</v>
      </c>
      <c r="E139" s="8">
        <f>'Stock return'!L145</f>
        <v>9.7025608398282337E-3</v>
      </c>
      <c r="F139" s="8">
        <f>'Stock return'!M145</f>
        <v>4.5547711227511556E-4</v>
      </c>
      <c r="G139" s="8">
        <f>'Stock return'!N145</f>
        <v>1.1644535240040943E-2</v>
      </c>
      <c r="H139" s="9"/>
      <c r="I139" s="3">
        <v>45427</v>
      </c>
      <c r="J139" s="8">
        <f>'S &amp; P 1000 Market Return'!D139</f>
        <v>5.7729516429561034E-3</v>
      </c>
    </row>
    <row r="140" spans="1:10">
      <c r="A140" s="7">
        <v>45428</v>
      </c>
      <c r="B140" s="8">
        <f>'Stock return'!I146</f>
        <v>3.9141414141414144E-2</v>
      </c>
      <c r="C140" s="8">
        <f>'Stock return'!J146</f>
        <v>-1.3579297975915949E-2</v>
      </c>
      <c r="D140" s="8">
        <f>'Stock return'!K146</f>
        <v>6.8150840527032575E-3</v>
      </c>
      <c r="E140" s="8">
        <f>'Stock return'!L146</f>
        <v>-2.520478890989275E-3</v>
      </c>
      <c r="F140" s="8">
        <f>'Stock return'!M146</f>
        <v>-1.1381743683132051E-3</v>
      </c>
      <c r="G140" s="8">
        <f>'Stock return'!N146</f>
        <v>-1.4539579967689953E-2</v>
      </c>
      <c r="H140" s="9"/>
      <c r="I140" s="3">
        <v>45428</v>
      </c>
      <c r="J140" s="8">
        <f>'S &amp; P 1000 Market Return'!D140</f>
        <v>-6.9863386568511654E-3</v>
      </c>
    </row>
    <row r="141" spans="1:10">
      <c r="A141" s="7">
        <v>45429</v>
      </c>
      <c r="B141" s="8">
        <f>'Stock return'!I147</f>
        <v>-2.6952391472439996E-2</v>
      </c>
      <c r="C141" s="8">
        <f>'Stock return'!J147</f>
        <v>-7.5324675324675017E-3</v>
      </c>
      <c r="D141" s="8">
        <f>'Stock return'!K147</f>
        <v>-9.4765342960289045E-3</v>
      </c>
      <c r="E141" s="8">
        <f>'Stock return'!L147</f>
        <v>-2.6373973468098555E-2</v>
      </c>
      <c r="F141" s="8">
        <f>'Stock return'!M147</f>
        <v>-1.5268915223336399E-2</v>
      </c>
      <c r="G141" s="8">
        <f>'Stock return'!N147</f>
        <v>-7.1721311475408944E-3</v>
      </c>
      <c r="H141" s="9"/>
      <c r="I141" s="3">
        <v>45429</v>
      </c>
      <c r="J141" s="8">
        <f>'S &amp; P 1000 Market Return'!D141</f>
        <v>-9.6744719350727593E-5</v>
      </c>
    </row>
    <row r="142" spans="1:10">
      <c r="A142" s="7">
        <v>45432</v>
      </c>
      <c r="B142" s="8">
        <f>'Stock return'!I148</f>
        <v>2.951526847542274E-2</v>
      </c>
      <c r="C142" s="8">
        <f>'Stock return'!J148</f>
        <v>7.3279246270609999E-3</v>
      </c>
      <c r="D142" s="8">
        <f>'Stock return'!K148</f>
        <v>-3.8724373576309867E-3</v>
      </c>
      <c r="E142" s="8">
        <f>'Stock return'!L148</f>
        <v>6.974858069748624E-3</v>
      </c>
      <c r="F142" s="8">
        <f>'Stock return'!M148</f>
        <v>-3.008562832677697E-3</v>
      </c>
      <c r="G142" s="8">
        <f>'Stock return'!N148</f>
        <v>1.031991744066052E-2</v>
      </c>
      <c r="H142" s="9"/>
      <c r="I142" s="3">
        <v>45432</v>
      </c>
      <c r="J142" s="8">
        <f>'S &amp; P 1000 Market Return'!D142</f>
        <v>5.4528688181920693E-4</v>
      </c>
    </row>
    <row r="143" spans="1:10">
      <c r="A143" s="7">
        <v>45433</v>
      </c>
      <c r="B143" s="8">
        <f>'Stock return'!I149</f>
        <v>3.5615834160326321E-2</v>
      </c>
      <c r="C143" s="8">
        <f>'Stock return'!J149</f>
        <v>6.4951935567680863E-3</v>
      </c>
      <c r="D143" s="8">
        <f>'Stock return'!K149</f>
        <v>9.604390578550337E-3</v>
      </c>
      <c r="E143" s="8">
        <f>'Stock return'!L149</f>
        <v>5.3157216494845727E-3</v>
      </c>
      <c r="F143" s="8">
        <f>'Stock return'!M149</f>
        <v>-6.4995357474466608E-3</v>
      </c>
      <c r="G143" s="8">
        <f>'Stock return'!N149</f>
        <v>1.0418794688457522E-2</v>
      </c>
      <c r="H143" s="9"/>
      <c r="I143" s="3">
        <v>45433</v>
      </c>
      <c r="J143" s="8">
        <f>'S &amp; P 1000 Market Return'!D143</f>
        <v>-1.4272402927065775E-3</v>
      </c>
    </row>
    <row r="144" spans="1:10">
      <c r="A144" s="7">
        <v>45434</v>
      </c>
      <c r="B144" s="8">
        <f>'Stock return'!I150</f>
        <v>4.333475298126066E-2</v>
      </c>
      <c r="C144" s="8">
        <f>'Stock return'!J150</f>
        <v>3.0975735673721694E-3</v>
      </c>
      <c r="D144" s="8">
        <f>'Stock return'!K150</f>
        <v>1.4949037372593565E-2</v>
      </c>
      <c r="E144" s="8">
        <f>'Stock return'!L150</f>
        <v>1.4420765902900534E-3</v>
      </c>
      <c r="F144" s="8">
        <f>'Stock return'!M150</f>
        <v>4.9065420560747697E-3</v>
      </c>
      <c r="G144" s="8">
        <f>'Stock return'!N150</f>
        <v>2.8305701577031606E-3</v>
      </c>
      <c r="H144" s="9"/>
      <c r="I144" s="3">
        <v>45434</v>
      </c>
      <c r="J144" s="8">
        <f>'S &amp; P 1000 Market Return'!D144</f>
        <v>-7.7226562733507809E-3</v>
      </c>
    </row>
    <row r="145" spans="1:10">
      <c r="A145" s="7">
        <v>45435</v>
      </c>
      <c r="B145" s="8">
        <f>'Stock return'!I151</f>
        <v>-9.1846106745585576E-3</v>
      </c>
      <c r="C145" s="8">
        <f>'Stock return'!J151</f>
        <v>-3.6284096757591255E-2</v>
      </c>
      <c r="D145" s="8">
        <f>'Stock return'!K151</f>
        <v>6.4717696942646619E-3</v>
      </c>
      <c r="E145" s="8">
        <f>'Stock return'!L151</f>
        <v>-2.9919999999999947E-2</v>
      </c>
      <c r="F145" s="8">
        <f>'Stock return'!M151</f>
        <v>-1.6275284817484192E-2</v>
      </c>
      <c r="G145" s="8">
        <f>'Stock return'!N151</f>
        <v>-2.4798387096774288E-2</v>
      </c>
      <c r="H145" s="9"/>
      <c r="I145" s="3">
        <v>45435</v>
      </c>
      <c r="J145" s="8">
        <f>'S &amp; P 1000 Market Return'!D145</f>
        <v>-1.3157617303161229E-2</v>
      </c>
    </row>
    <row r="146" spans="1:10">
      <c r="A146" s="7">
        <v>45436</v>
      </c>
      <c r="B146" s="8">
        <f>'Stock return'!I152</f>
        <v>-1.5655577299413026E-2</v>
      </c>
      <c r="C146" s="8">
        <f>'Stock return'!J152</f>
        <v>-9.3457943925233655E-3</v>
      </c>
      <c r="D146" s="8">
        <f>'Stock return'!K152</f>
        <v>2.0177383592017595E-2</v>
      </c>
      <c r="E146" s="8">
        <f>'Stock return'!L152</f>
        <v>-9.401286491835692E-3</v>
      </c>
      <c r="F146" s="8">
        <f>'Stock return'!M152</f>
        <v>-1.0635783502718099E-2</v>
      </c>
      <c r="G146" s="8">
        <f>'Stock return'!N152</f>
        <v>-6.6156708703741796E-3</v>
      </c>
      <c r="H146" s="9"/>
      <c r="I146" s="3">
        <v>45436</v>
      </c>
      <c r="J146" s="8">
        <f>'S &amp; P 1000 Market Return'!D146</f>
        <v>8.5855040259812387E-3</v>
      </c>
    </row>
    <row r="147" spans="1:10">
      <c r="A147" s="7">
        <v>45440</v>
      </c>
      <c r="B147" s="8">
        <f>'Stock return'!I154</f>
        <v>1.5067489798053835E-2</v>
      </c>
      <c r="C147" s="8">
        <f>'Stock return'!J154</f>
        <v>1.3477088948785632E-3</v>
      </c>
      <c r="D147" s="8">
        <f>'Stock return'!K154</f>
        <v>4.4772875461856154E-2</v>
      </c>
      <c r="E147" s="8">
        <f>'Stock return'!L154</f>
        <v>8.8245088245089143E-3</v>
      </c>
      <c r="F147" s="8">
        <f>'Stock return'!M154</f>
        <v>3.1055900621117516E-3</v>
      </c>
      <c r="G147" s="8">
        <f>'Stock return'!N154</f>
        <v>2.0811654526542434E-4</v>
      </c>
      <c r="H147" s="9"/>
      <c r="I147" s="3">
        <v>45440</v>
      </c>
      <c r="J147" s="8">
        <f>'S &amp; P 1000 Market Return'!D147</f>
        <v>-5.5998944421108421E-3</v>
      </c>
    </row>
    <row r="148" spans="1:10">
      <c r="A148" s="7">
        <v>45441</v>
      </c>
      <c r="B148" s="8">
        <f>'Stock return'!I155</f>
        <v>1.0308215647871322E-2</v>
      </c>
      <c r="C148" s="8">
        <f>'Stock return'!J155</f>
        <v>1.3189771197846589E-2</v>
      </c>
      <c r="D148" s="8">
        <f>'Stock return'!K155</f>
        <v>-8.3211982525477346E-4</v>
      </c>
      <c r="E148" s="8">
        <f>'Stock return'!L155</f>
        <v>2.3931341805578432E-2</v>
      </c>
      <c r="F148" s="8">
        <f>'Stock return'!M155</f>
        <v>1.0478685401285937E-2</v>
      </c>
      <c r="G148" s="8">
        <f>'Stock return'!N155</f>
        <v>1.8518518518518601E-2</v>
      </c>
      <c r="H148" s="9"/>
      <c r="I148" s="3">
        <v>45441</v>
      </c>
      <c r="J148" s="8">
        <f>'S &amp; P 1000 Market Return'!D148</f>
        <v>-1.2611067354384442E-2</v>
      </c>
    </row>
    <row r="149" spans="1:10">
      <c r="A149" s="7">
        <v>45442</v>
      </c>
      <c r="B149" s="8">
        <f>'Stock return'!I156</f>
        <v>-2.6833996530966298E-2</v>
      </c>
      <c r="C149" s="8">
        <f>'Stock return'!J156</f>
        <v>-2.7364505844845954E-2</v>
      </c>
      <c r="D149" s="8">
        <f>'Stock return'!K156</f>
        <v>1.2492192379762734E-3</v>
      </c>
      <c r="E149" s="8">
        <f>'Stock return'!L156</f>
        <v>-5.1579626047710825E-3</v>
      </c>
      <c r="F149" s="8">
        <f>'Stock return'!M156</f>
        <v>-1.4612302616073491E-2</v>
      </c>
      <c r="G149" s="8">
        <f>'Stock return'!N156</f>
        <v>-2.4514811031666195E-3</v>
      </c>
      <c r="H149" s="9"/>
      <c r="I149" s="3">
        <v>45442</v>
      </c>
      <c r="J149" s="8">
        <f>'S &amp; P 1000 Market Return'!D149</f>
        <v>1.0838347605077736E-2</v>
      </c>
    </row>
    <row r="150" spans="1:10">
      <c r="A150" s="7">
        <v>45443</v>
      </c>
      <c r="B150" s="8">
        <f>'Stock return'!I157</f>
        <v>3.7638918012161904E-2</v>
      </c>
      <c r="C150" s="8">
        <f>'Stock return'!J157</f>
        <v>8.7407812073203583E-3</v>
      </c>
      <c r="D150" s="8">
        <f>'Stock return'!K157</f>
        <v>6.4046579330422126E-2</v>
      </c>
      <c r="E150" s="8">
        <f>'Stock return'!L157</f>
        <v>7.2909915748542442E-3</v>
      </c>
      <c r="F150" s="8">
        <f>'Stock return'!M157</f>
        <v>1.9134178426214454E-3</v>
      </c>
      <c r="G150" s="8">
        <f>'Stock return'!N157</f>
        <v>8.6012697112431979E-3</v>
      </c>
      <c r="H150" s="9"/>
      <c r="I150" s="3">
        <v>45443</v>
      </c>
      <c r="J150" s="8">
        <f>'S &amp; P 1000 Market Return'!D150</f>
        <v>1.1125238979500462E-2</v>
      </c>
    </row>
    <row r="151" spans="1:10">
      <c r="A151" s="7">
        <v>45446</v>
      </c>
      <c r="B151" s="8">
        <f>'Stock return'!I158</f>
        <v>4.7489138122663421E-2</v>
      </c>
      <c r="C151" s="8">
        <f>'Stock return'!J158</f>
        <v>3.0598429461142773E-2</v>
      </c>
      <c r="D151" s="8">
        <f>'Stock return'!K158</f>
        <v>-1.094391244870041E-2</v>
      </c>
      <c r="E151" s="8">
        <f>'Stock return'!L158</f>
        <v>2.0588708380247622E-2</v>
      </c>
      <c r="F151" s="8">
        <f>'Stock return'!M158</f>
        <v>2.1484841250895226E-2</v>
      </c>
      <c r="G151" s="8">
        <f>'Stock return'!N158</f>
        <v>2.3959390862944074E-2</v>
      </c>
      <c r="H151" s="9"/>
      <c r="I151" s="3">
        <v>45446</v>
      </c>
      <c r="J151" s="8">
        <f>'S &amp; P 1000 Market Return'!D151</f>
        <v>-6.6416248700262859E-3</v>
      </c>
    </row>
    <row r="152" spans="1:10">
      <c r="A152" s="7">
        <v>45447</v>
      </c>
      <c r="B152" s="8">
        <f>'Stock return'!I159</f>
        <v>1.9581363943281582E-2</v>
      </c>
      <c r="C152" s="8">
        <f>'Stock return'!J159</f>
        <v>-5.0972149238045272E-2</v>
      </c>
      <c r="D152" s="8">
        <f>'Stock return'!K159</f>
        <v>-5.3349140486068647E-3</v>
      </c>
      <c r="E152" s="8">
        <f>'Stock return'!L159</f>
        <v>-6.6824271079590214E-2</v>
      </c>
      <c r="F152" s="8">
        <f>'Stock return'!M159</f>
        <v>-4.9777985510633393E-2</v>
      </c>
      <c r="G152" s="8">
        <f>'Stock return'!N159</f>
        <v>-5.7703747769184965E-2</v>
      </c>
      <c r="H152" s="9"/>
      <c r="I152" s="3">
        <v>45447</v>
      </c>
      <c r="J152" s="8">
        <f>'S &amp; P 1000 Market Return'!D152</f>
        <v>-1.3418206016213574E-2</v>
      </c>
    </row>
    <row r="153" spans="1:10">
      <c r="A153" s="7">
        <v>45448</v>
      </c>
      <c r="B153" s="8">
        <f>'Stock return'!I160</f>
        <v>-6.4333017975402029E-2</v>
      </c>
      <c r="C153" s="8">
        <f>'Stock return'!J160</f>
        <v>-3.3776301218161664E-2</v>
      </c>
      <c r="D153" s="8">
        <f>'Stock return'!K160</f>
        <v>-3.5359555025824441E-2</v>
      </c>
      <c r="E153" s="8">
        <f>'Stock return'!L160</f>
        <v>-2.296909305860495E-2</v>
      </c>
      <c r="F153" s="8">
        <f>'Stock return'!M160</f>
        <v>-1.6724053123462812E-2</v>
      </c>
      <c r="G153" s="8">
        <f>'Stock return'!N160</f>
        <v>-2.1043771043771087E-2</v>
      </c>
      <c r="H153" s="9"/>
      <c r="I153" s="3">
        <v>45448</v>
      </c>
      <c r="J153" s="8">
        <f>'S &amp; P 1000 Market Return'!D153</f>
        <v>1.0543314239013002E-2</v>
      </c>
    </row>
    <row r="154" spans="1:10">
      <c r="A154" s="7">
        <v>45449</v>
      </c>
      <c r="B154" s="8">
        <f>'Stock return'!I161</f>
        <v>-7.8867542972699267E-3</v>
      </c>
      <c r="C154" s="8">
        <f>'Stock return'!J161</f>
        <v>1.1461318051575908E-2</v>
      </c>
      <c r="D154" s="8">
        <f>'Stock return'!K161</f>
        <v>3.5831960461284895E-2</v>
      </c>
      <c r="E154" s="8">
        <f>'Stock return'!L161</f>
        <v>-8.6430423509087362E-4</v>
      </c>
      <c r="F154" s="8">
        <f>'Stock return'!M161</f>
        <v>-3.5017508754375815E-3</v>
      </c>
      <c r="G154" s="8">
        <f>'Stock return'!N161</f>
        <v>5.1590713671538779E-3</v>
      </c>
      <c r="H154" s="9"/>
      <c r="I154" s="3">
        <v>45449</v>
      </c>
      <c r="J154" s="8">
        <f>'S &amp; P 1000 Market Return'!D154</f>
        <v>-3.9402015044626149E-3</v>
      </c>
    </row>
    <row r="155" spans="1:10">
      <c r="A155" s="7">
        <v>45450</v>
      </c>
      <c r="B155" s="8">
        <f>'Stock return'!I162</f>
        <v>1.7529555646147665E-2</v>
      </c>
      <c r="C155" s="8">
        <f>'Stock return'!J162</f>
        <v>5.6657223796041656E-4</v>
      </c>
      <c r="D155" s="8">
        <f>'Stock return'!K162</f>
        <v>-0.10636182902584479</v>
      </c>
      <c r="E155" s="8">
        <f>'Stock return'!L162</f>
        <v>1.0899653979238755E-2</v>
      </c>
      <c r="F155" s="8">
        <f>'Stock return'!M162</f>
        <v>4.5180722891566827E-3</v>
      </c>
      <c r="G155" s="8">
        <f>'Stock return'!N162</f>
        <v>1.2617621899059017E-2</v>
      </c>
      <c r="H155" s="9"/>
      <c r="I155" s="3">
        <v>45450</v>
      </c>
      <c r="J155" s="8">
        <f>'S &amp; P 1000 Market Return'!D155</f>
        <v>-8.6898943370479209E-3</v>
      </c>
    </row>
    <row r="156" spans="1:10">
      <c r="A156" s="7">
        <v>45453</v>
      </c>
      <c r="B156" s="8">
        <f>'Stock return'!I163</f>
        <v>-1.6125801282051322E-2</v>
      </c>
      <c r="C156" s="8">
        <f>'Stock return'!J163</f>
        <v>-1.783691959229905E-2</v>
      </c>
      <c r="D156" s="8">
        <f>'Stock return'!K163</f>
        <v>-1.5127919911012255E-2</v>
      </c>
      <c r="E156" s="8">
        <f>'Stock return'!L163</f>
        <v>-6.5035084716755787E-3</v>
      </c>
      <c r="F156" s="8">
        <f>'Stock return'!M163</f>
        <v>-8.7456271864068125E-3</v>
      </c>
      <c r="G156" s="8">
        <f>'Stock return'!N163</f>
        <v>-6.9693769799366034E-3</v>
      </c>
      <c r="H156" s="9"/>
      <c r="I156" s="3">
        <v>45453</v>
      </c>
      <c r="J156" s="8">
        <f>'S &amp; P 1000 Market Return'!D156</f>
        <v>-9.251464044179869E-5</v>
      </c>
    </row>
    <row r="157" spans="1:10">
      <c r="A157" s="7">
        <v>45454</v>
      </c>
      <c r="B157" s="8">
        <f>'Stock return'!I164</f>
        <v>-2.0360378703054849E-4</v>
      </c>
      <c r="C157" s="8">
        <f>'Stock return'!J164</f>
        <v>2.4791006053617837E-2</v>
      </c>
      <c r="D157" s="8">
        <f>'Stock return'!K164</f>
        <v>-8.3578043822002401E-3</v>
      </c>
      <c r="E157" s="8">
        <f>'Stock return'!L164</f>
        <v>3.238587424633943E-2</v>
      </c>
      <c r="F157" s="8">
        <f>'Stock return'!M164</f>
        <v>1.9410133602218105E-2</v>
      </c>
      <c r="G157" s="8">
        <f>'Stock return'!N164</f>
        <v>2.6371756699276716E-2</v>
      </c>
      <c r="H157" s="9"/>
      <c r="I157" s="3">
        <v>45454</v>
      </c>
      <c r="J157" s="8">
        <f>'S &amp; P 1000 Market Return'!D157</f>
        <v>-4.2264597847910812E-3</v>
      </c>
    </row>
    <row r="158" spans="1:10">
      <c r="A158" s="7">
        <v>45455</v>
      </c>
      <c r="B158" s="8">
        <f>'Stock return'!I165</f>
        <v>-6.7202932491599032E-3</v>
      </c>
      <c r="C158" s="8">
        <f>'Stock return'!J165</f>
        <v>2.8129395218012831E-4</v>
      </c>
      <c r="D158" s="8">
        <f>'Stock return'!K165</f>
        <v>-3.3485193621867859E-2</v>
      </c>
      <c r="E158" s="8">
        <f>'Stock return'!L165</f>
        <v>-5.3395628232938419E-3</v>
      </c>
      <c r="F158" s="8">
        <f>'Stock return'!M165</f>
        <v>5.1928783382788612E-3</v>
      </c>
      <c r="G158" s="8">
        <f>'Stock return'!N165</f>
        <v>3.7297969332781289E-3</v>
      </c>
      <c r="H158" s="9"/>
      <c r="I158" s="3">
        <v>45455</v>
      </c>
      <c r="J158" s="8">
        <f>'S &amp; P 1000 Market Return'!D158</f>
        <v>1.4113306610718857E-2</v>
      </c>
    </row>
    <row r="159" spans="1:10">
      <c r="A159" s="7">
        <v>45456</v>
      </c>
      <c r="B159" s="8">
        <f>'Stock return'!I166</f>
        <v>1.3839056893900636E-2</v>
      </c>
      <c r="C159" s="8">
        <f>'Stock return'!J166</f>
        <v>-9.2800899887515165E-3</v>
      </c>
      <c r="D159" s="8">
        <f>'Stock return'!K166</f>
        <v>2.2389818524628957E-2</v>
      </c>
      <c r="E159" s="8">
        <f>'Stock return'!L166</f>
        <v>-6.7102835094782209E-3</v>
      </c>
      <c r="F159" s="8">
        <f>'Stock return'!M166</f>
        <v>-7.6260762607625043E-3</v>
      </c>
      <c r="G159" s="8">
        <f>'Stock return'!N166</f>
        <v>9.4962840627581535E-3</v>
      </c>
      <c r="H159" s="9"/>
      <c r="I159" s="3">
        <v>45456</v>
      </c>
      <c r="J159" s="8">
        <f>'S &amp; P 1000 Market Return'!D159</f>
        <v>-7.0635074309148838E-3</v>
      </c>
    </row>
    <row r="160" spans="1:10">
      <c r="A160" s="7">
        <v>45457</v>
      </c>
      <c r="B160" s="8">
        <f>'Stock return'!I167</f>
        <v>5.0556117290190272E-4</v>
      </c>
      <c r="C160" s="8">
        <f>'Stock return'!J167</f>
        <v>-3.0371842179960251E-2</v>
      </c>
      <c r="D160" s="8">
        <f>'Stock return'!K167</f>
        <v>-2.4435223605348111E-2</v>
      </c>
      <c r="E160" s="8">
        <f>'Stock return'!L167</f>
        <v>-3.5804762709001792E-2</v>
      </c>
      <c r="F160" s="8">
        <f>'Stock return'!M167</f>
        <v>-3.4457114526524557E-2</v>
      </c>
      <c r="G160" s="8">
        <f>'Stock return'!N167</f>
        <v>-3.4764826175869068E-2</v>
      </c>
      <c r="H160" s="9"/>
      <c r="I160" s="3">
        <v>45457</v>
      </c>
      <c r="J160" s="8">
        <f>'S &amp; P 1000 Market Return'!D160</f>
        <v>-1.4260114678856683E-2</v>
      </c>
    </row>
    <row r="161" spans="1:10">
      <c r="A161" s="7">
        <v>45460</v>
      </c>
      <c r="B161" s="8">
        <f>'Stock return'!I168</f>
        <v>-1.5765538150581127E-2</v>
      </c>
      <c r="C161" s="8">
        <f>'Stock return'!J168</f>
        <v>-4.2154566744730615E-2</v>
      </c>
      <c r="D161" s="8">
        <f>'Stock return'!K168</f>
        <v>-3.9461247637051056E-2</v>
      </c>
      <c r="E161" s="8">
        <f>'Stock return'!L168</f>
        <v>-2.1544929059379991E-2</v>
      </c>
      <c r="F161" s="8">
        <f>'Stock return'!M168</f>
        <v>-1.6688061617458394E-2</v>
      </c>
      <c r="G161" s="8">
        <f>'Stock return'!N168</f>
        <v>-2.9237288135593231E-2</v>
      </c>
      <c r="H161" s="9"/>
      <c r="I161" s="3">
        <v>45460</v>
      </c>
      <c r="J161" s="8">
        <f>'S &amp; P 1000 Market Return'!D161</f>
        <v>9.0283212327493256E-3</v>
      </c>
    </row>
    <row r="162" spans="1:10">
      <c r="A162" s="7">
        <v>45461</v>
      </c>
      <c r="B162" s="8">
        <f>'Stock return'!I169</f>
        <v>-1.7044871136666973E-2</v>
      </c>
      <c r="C162" s="8">
        <f>'Stock return'!J169</f>
        <v>8.2518337408314935E-3</v>
      </c>
      <c r="D162" s="8">
        <f>'Stock return'!K169</f>
        <v>1.5744157441574425E-2</v>
      </c>
      <c r="E162" s="8">
        <f>'Stock return'!L169</f>
        <v>5.549588256355209E-3</v>
      </c>
      <c r="F162" s="8">
        <f>'Stock return'!M169</f>
        <v>1.0966057441253341E-2</v>
      </c>
      <c r="G162" s="8">
        <f>'Stock return'!N169</f>
        <v>9.8210388476649424E-3</v>
      </c>
      <c r="H162" s="9"/>
      <c r="I162" s="3">
        <v>45461</v>
      </c>
      <c r="J162" s="8">
        <f>'S &amp; P 1000 Market Return'!D162</f>
        <v>2.1869427888097093E-3</v>
      </c>
    </row>
    <row r="163" spans="1:10">
      <c r="A163" s="7">
        <v>45463</v>
      </c>
      <c r="B163" s="8">
        <f>'Stock return'!I171</f>
        <v>1.5146766948709978E-2</v>
      </c>
      <c r="C163" s="8">
        <f>'Stock return'!J171</f>
        <v>1.0912397696271503E-2</v>
      </c>
      <c r="D163" s="8">
        <f>'Stock return'!K171</f>
        <v>4.0930007265681745E-2</v>
      </c>
      <c r="E163" s="8">
        <f>'Stock return'!L171</f>
        <v>1.5844756987715813E-2</v>
      </c>
      <c r="F163" s="8">
        <f>'Stock return'!M171</f>
        <v>3.3574380165291018E-3</v>
      </c>
      <c r="G163" s="8">
        <f>'Stock return'!N171</f>
        <v>2.7015344715798584E-2</v>
      </c>
      <c r="H163" s="9"/>
      <c r="I163" s="3">
        <v>45463</v>
      </c>
      <c r="J163" s="8">
        <f>'S &amp; P 1000 Market Return'!D163</f>
        <v>-3.0072728731397325E-3</v>
      </c>
    </row>
    <row r="164" spans="1:10">
      <c r="A164" s="7">
        <v>45464</v>
      </c>
      <c r="B164" s="8">
        <f>'Stock return'!I172</f>
        <v>7.8205392055976652E-3</v>
      </c>
      <c r="C164" s="8">
        <f>'Stock return'!J172</f>
        <v>1.4692653673163525E-2</v>
      </c>
      <c r="D164" s="8">
        <f>'Stock return'!K172</f>
        <v>-7.677989762680304E-3</v>
      </c>
      <c r="E164" s="8">
        <f>'Stock return'!L172</f>
        <v>1.0164738871363488E-2</v>
      </c>
      <c r="F164" s="8">
        <f>'Stock return'!M172</f>
        <v>2.2136422136422196E-2</v>
      </c>
      <c r="G164" s="8">
        <f>'Stock return'!N172</f>
        <v>1.5361952861952854E-2</v>
      </c>
      <c r="H164" s="9"/>
      <c r="I164" s="3">
        <v>45464</v>
      </c>
      <c r="J164" s="8">
        <f>'S &amp; P 1000 Market Return'!D164</f>
        <v>2.9420649049354264E-3</v>
      </c>
    </row>
    <row r="165" spans="1:10">
      <c r="A165" s="7">
        <v>45467</v>
      </c>
      <c r="B165" s="8">
        <f>'Stock return'!I173</f>
        <v>-1.0822952828262178E-2</v>
      </c>
      <c r="C165" s="8">
        <f>'Stock return'!J173</f>
        <v>4.137115839243366E-3</v>
      </c>
      <c r="D165" s="8">
        <f>'Stock return'!K173</f>
        <v>4.6893317702245696E-4</v>
      </c>
      <c r="E165" s="8">
        <f>'Stock return'!L173</f>
        <v>-9.3684941013184586E-3</v>
      </c>
      <c r="F165" s="8">
        <f>'Stock return'!M173</f>
        <v>-5.0365147318056636E-3</v>
      </c>
      <c r="G165" s="8">
        <f>'Stock return'!N173</f>
        <v>-2.4870466321242901E-3</v>
      </c>
      <c r="H165" s="9"/>
      <c r="I165" s="3">
        <v>45467</v>
      </c>
      <c r="J165" s="8">
        <f>'S &amp; P 1000 Market Return'!D165</f>
        <v>6.4426937236350401E-3</v>
      </c>
    </row>
    <row r="166" spans="1:10">
      <c r="A166" s="7">
        <v>45468</v>
      </c>
      <c r="B166" s="8">
        <f>'Stock return'!I174</f>
        <v>3.1275805119735711E-2</v>
      </c>
      <c r="C166" s="8">
        <f>'Stock return'!J174</f>
        <v>2.2366097704532129E-2</v>
      </c>
      <c r="D166" s="8">
        <f>'Stock return'!K174</f>
        <v>-1.3592688071244363E-2</v>
      </c>
      <c r="E166" s="8">
        <f>'Stock return'!L174</f>
        <v>3.8178633975481713E-2</v>
      </c>
      <c r="F166" s="8">
        <f>'Stock return'!M174</f>
        <v>3.9989875980764422E-2</v>
      </c>
      <c r="G166" s="8">
        <f>'Stock return'!N174</f>
        <v>3.5736546852275008E-2</v>
      </c>
      <c r="H166" s="9"/>
      <c r="I166" s="3">
        <v>45468</v>
      </c>
      <c r="J166" s="8">
        <f>'S &amp; P 1000 Market Return'!D166</f>
        <v>-9.4871970977307152E-3</v>
      </c>
    </row>
    <row r="167" spans="1:10">
      <c r="A167" s="7">
        <v>45469</v>
      </c>
      <c r="B167" s="8">
        <f>'Stock return'!I175</f>
        <v>-5.0045040536482732E-3</v>
      </c>
      <c r="C167" s="8">
        <f>'Stock return'!J175</f>
        <v>1.0074841681059432E-2</v>
      </c>
      <c r="D167" s="8">
        <f>'Stock return'!K175</f>
        <v>1.092896174863367E-2</v>
      </c>
      <c r="E167" s="8">
        <f>'Stock return'!L175</f>
        <v>1.0121457489880026E-3</v>
      </c>
      <c r="F167" s="8">
        <f>'Stock return'!M175</f>
        <v>-2.9204185933318083E-3</v>
      </c>
      <c r="G167" s="8">
        <f>'Stock return'!N175</f>
        <v>-9.2276830491474504E-3</v>
      </c>
      <c r="H167" s="9"/>
      <c r="I167" s="3">
        <v>45469</v>
      </c>
      <c r="J167" s="8">
        <f>'S &amp; P 1000 Market Return'!D167</f>
        <v>-2.1111243873250807E-3</v>
      </c>
    </row>
    <row r="168" spans="1:10">
      <c r="A168" s="7">
        <v>45470</v>
      </c>
      <c r="B168" s="8">
        <f>'Stock return'!I176</f>
        <v>1.4787244743989625E-2</v>
      </c>
      <c r="C168" s="8">
        <f>'Stock return'!J176</f>
        <v>3.1347962382444194E-3</v>
      </c>
      <c r="D168" s="8">
        <f>'Stock return'!K176</f>
        <v>-1.8801410105757643E-3</v>
      </c>
      <c r="E168" s="8">
        <f>'Stock return'!L176</f>
        <v>-1.1122345803842304E-2</v>
      </c>
      <c r="F168" s="8">
        <f>'Stock return'!M176</f>
        <v>-2.4408103490358712E-4</v>
      </c>
      <c r="G168" s="8">
        <f>'Stock return'!N176</f>
        <v>-1.963960315853408E-2</v>
      </c>
      <c r="H168" s="9"/>
      <c r="I168" s="3">
        <v>45470</v>
      </c>
      <c r="J168" s="8">
        <f>'S &amp; P 1000 Market Return'!D168</f>
        <v>3.742920371276881E-3</v>
      </c>
    </row>
    <row r="169" spans="1:10">
      <c r="A169" s="7">
        <v>45471</v>
      </c>
      <c r="B169" s="8">
        <f>'Stock return'!I177</f>
        <v>-4.4706582077716051E-2</v>
      </c>
      <c r="C169" s="8">
        <f>'Stock return'!J177</f>
        <v>1.107954545454537E-2</v>
      </c>
      <c r="D169" s="8">
        <f>'Stock return'!K177</f>
        <v>-1.5775841770661714E-2</v>
      </c>
      <c r="E169" s="8">
        <f>'Stock return'!L177</f>
        <v>1.6189502385821397E-2</v>
      </c>
      <c r="F169" s="8">
        <f>'Stock return'!M177</f>
        <v>5.37109375E-3</v>
      </c>
      <c r="G169" s="8">
        <f>'Stock return'!N177</f>
        <v>-0.10470879801734823</v>
      </c>
      <c r="H169" s="9"/>
      <c r="I169" s="3">
        <v>45471</v>
      </c>
      <c r="J169" s="8">
        <f>'S &amp; P 1000 Market Return'!D169</f>
        <v>4.5695714628315454E-3</v>
      </c>
    </row>
    <row r="170" spans="1:10">
      <c r="A170" s="7">
        <v>45474</v>
      </c>
      <c r="B170" s="8">
        <f>'Stock return'!I178</f>
        <v>5.8731970530248034E-2</v>
      </c>
      <c r="C170" s="8">
        <f>'Stock return'!J178</f>
        <v>1.5453779151446856E-2</v>
      </c>
      <c r="D170" s="8">
        <f>'Stock return'!K178</f>
        <v>3.827751196172402E-3</v>
      </c>
      <c r="E170" s="8">
        <f>'Stock return'!L178</f>
        <v>-5.0310246520213209E-4</v>
      </c>
      <c r="F170" s="8">
        <f>'Stock return'!M178</f>
        <v>1.4570179698882857E-3</v>
      </c>
      <c r="G170" s="8">
        <f>'Stock return'!N178</f>
        <v>-2.7681660899655514E-3</v>
      </c>
      <c r="H170" s="9"/>
      <c r="I170" s="3">
        <v>45474</v>
      </c>
      <c r="J170" s="8">
        <f>'S &amp; P 1000 Market Return'!D170</f>
        <v>-9.5977958110319284E-3</v>
      </c>
    </row>
    <row r="171" spans="1:10">
      <c r="A171" s="7">
        <v>45475</v>
      </c>
      <c r="B171" s="8">
        <f>'Stock return'!I179</f>
        <v>5.1749485445457211E-2</v>
      </c>
      <c r="C171" s="8">
        <f>'Stock return'!J179</f>
        <v>-1.1068068622025362E-2</v>
      </c>
      <c r="D171" s="8">
        <f>'Stock return'!K179</f>
        <v>-6.9113441372735673E-3</v>
      </c>
      <c r="E171" s="8">
        <f>'Stock return'!L179</f>
        <v>1.3422818791946067E-3</v>
      </c>
      <c r="F171" s="8">
        <f>'Stock return'!M179</f>
        <v>-4.1222114451988645E-3</v>
      </c>
      <c r="G171" s="8">
        <f>'Stock return'!N179</f>
        <v>9.9467962063382043E-3</v>
      </c>
      <c r="H171" s="9"/>
      <c r="I171" s="3">
        <v>45475</v>
      </c>
      <c r="J171" s="8">
        <f>'S &amp; P 1000 Market Return'!D171</f>
        <v>3.6237241173655566E-3</v>
      </c>
    </row>
    <row r="172" spans="1:10">
      <c r="A172" s="7">
        <v>45476</v>
      </c>
      <c r="B172" s="8">
        <f>'Stock return'!I180</f>
        <v>-3.8113875687261212E-2</v>
      </c>
      <c r="C172" s="8">
        <f>'Stock return'!J180</f>
        <v>-1.3989927252379131E-3</v>
      </c>
      <c r="D172" s="8">
        <f>'Stock return'!K180</f>
        <v>9.8392128629709585E-3</v>
      </c>
      <c r="E172" s="8">
        <f>'Stock return'!L180</f>
        <v>4.189008042895459E-3</v>
      </c>
      <c r="F172" s="8">
        <f>'Stock return'!M180</f>
        <v>-4.8697345994652697E-4</v>
      </c>
      <c r="G172" s="8">
        <f>'Stock return'!N180</f>
        <v>1.5803939532753164E-2</v>
      </c>
      <c r="H172" s="9"/>
      <c r="I172" s="3">
        <v>45476</v>
      </c>
      <c r="J172" s="8">
        <f>'S &amp; P 1000 Market Return'!D172</f>
        <v>1.9987582814764426E-3</v>
      </c>
    </row>
    <row r="173" spans="1:10">
      <c r="A173" s="7">
        <v>45478</v>
      </c>
      <c r="B173" s="8">
        <f>'Stock return'!I182</f>
        <v>-3.7783375314861534E-3</v>
      </c>
      <c r="C173" s="8">
        <f>'Stock return'!J182</f>
        <v>9.8066685346036575E-3</v>
      </c>
      <c r="D173" s="8">
        <f>'Stock return'!K182</f>
        <v>3.4933460076045586E-2</v>
      </c>
      <c r="E173" s="8">
        <f>'Stock return'!L182</f>
        <v>9.6779576172201232E-3</v>
      </c>
      <c r="F173" s="8">
        <f>'Stock return'!M182</f>
        <v>4.6285018270402212E-3</v>
      </c>
      <c r="G173" s="8">
        <f>'Stock return'!N182</f>
        <v>2.1871476888387864E-2</v>
      </c>
      <c r="H173" s="9"/>
      <c r="I173" s="3">
        <v>45478</v>
      </c>
      <c r="J173" s="8">
        <f>'S &amp; P 1000 Market Return'!D173</f>
        <v>-7.4731332919840687E-3</v>
      </c>
    </row>
    <row r="174" spans="1:10">
      <c r="A174" s="7">
        <v>45481</v>
      </c>
      <c r="B174" s="8">
        <f>'Stock return'!I183</f>
        <v>-1.5559661577360662E-2</v>
      </c>
      <c r="C174" s="8">
        <f>'Stock return'!J183</f>
        <v>-1.9145394006659155E-2</v>
      </c>
      <c r="D174" s="8">
        <f>'Stock return'!K183</f>
        <v>2.9850746268658135E-3</v>
      </c>
      <c r="E174" s="8">
        <f>'Stock return'!L183</f>
        <v>-3.8175508180466E-2</v>
      </c>
      <c r="F174" s="8">
        <f>'Stock return'!M183</f>
        <v>-2.6915615906886514E-2</v>
      </c>
      <c r="G174" s="8">
        <f>'Stock return'!N183</f>
        <v>-3.7290379523389205E-2</v>
      </c>
      <c r="H174" s="9"/>
      <c r="I174" s="3">
        <v>45481</v>
      </c>
      <c r="J174" s="8">
        <f>'S &amp; P 1000 Market Return'!D174</f>
        <v>4.0494574063181243E-3</v>
      </c>
    </row>
    <row r="175" spans="1:10">
      <c r="A175" s="7">
        <v>45482</v>
      </c>
      <c r="B175" s="8">
        <f>'Stock return'!I184</f>
        <v>-7.9027956139487987E-4</v>
      </c>
      <c r="C175" s="8">
        <f>'Stock return'!J184</f>
        <v>6.7892503536068904E-3</v>
      </c>
      <c r="D175" s="8">
        <f>'Stock return'!K184</f>
        <v>-4.6016483516483464E-2</v>
      </c>
      <c r="E175" s="8">
        <f>'Stock return'!L184</f>
        <v>1.4432989690721598E-2</v>
      </c>
      <c r="F175" s="8">
        <f>'Stock return'!M184</f>
        <v>2.4919013207076457E-3</v>
      </c>
      <c r="G175" s="8">
        <f>'Stock return'!N184</f>
        <v>1.4210405684162319E-2</v>
      </c>
      <c r="H175" s="9"/>
      <c r="I175" s="3">
        <v>45482</v>
      </c>
      <c r="J175" s="8">
        <f>'S &amp; P 1000 Market Return'!D175</f>
        <v>-6.386298531870449E-3</v>
      </c>
    </row>
    <row r="176" spans="1:10">
      <c r="A176" s="7">
        <v>45483</v>
      </c>
      <c r="B176" s="8">
        <f>'Stock return'!I185</f>
        <v>-1.176470588235301E-2</v>
      </c>
      <c r="C176" s="8">
        <f>'Stock return'!J185</f>
        <v>2.5288002247820796E-3</v>
      </c>
      <c r="D176" s="8">
        <f>'Stock return'!K185</f>
        <v>-4.0796736261099475E-3</v>
      </c>
      <c r="E176" s="8">
        <f>'Stock return'!L185</f>
        <v>-8.4688346883469157E-3</v>
      </c>
      <c r="F176" s="8">
        <f>'Stock return'!M185</f>
        <v>-1.0937111608252503E-2</v>
      </c>
      <c r="G176" s="8">
        <f>'Stock return'!N185</f>
        <v>-1.8305084745762756E-2</v>
      </c>
      <c r="H176" s="9"/>
      <c r="I176" s="3">
        <v>45483</v>
      </c>
      <c r="J176" s="8">
        <f>'S &amp; P 1000 Market Return'!D176</f>
        <v>1.1806550751510381E-2</v>
      </c>
    </row>
    <row r="177" spans="1:10">
      <c r="A177" s="7">
        <v>45484</v>
      </c>
      <c r="B177" s="8">
        <f>'Stock return'!I186</f>
        <v>-1.2805122048819451E-2</v>
      </c>
      <c r="C177" s="8">
        <f>'Stock return'!J186</f>
        <v>1.7937219730941756E-2</v>
      </c>
      <c r="D177" s="8">
        <f>'Stock return'!K186</f>
        <v>2.8915662650601526E-3</v>
      </c>
      <c r="E177" s="8">
        <f>'Stock return'!L186</f>
        <v>2.6306798770071804E-2</v>
      </c>
      <c r="F177" s="8">
        <f>'Stock return'!M186</f>
        <v>1.256597134958537E-2</v>
      </c>
      <c r="G177" s="8">
        <f>'Stock return'!N186</f>
        <v>1.0589318600368269E-2</v>
      </c>
      <c r="H177" s="9"/>
      <c r="I177" s="3">
        <v>45484</v>
      </c>
      <c r="J177" s="8">
        <f>'S &amp; P 1000 Market Return'!D177</f>
        <v>2.7139600545825759E-2</v>
      </c>
    </row>
    <row r="178" spans="1:10">
      <c r="A178" s="7">
        <v>45485</v>
      </c>
      <c r="B178" s="8">
        <f>'Stock return'!I187</f>
        <v>2.0470206728820495E-2</v>
      </c>
      <c r="C178" s="8">
        <f>'Stock return'!J187</f>
        <v>2.3953744493391937E-2</v>
      </c>
      <c r="D178" s="8">
        <f>'Stock return'!K187</f>
        <v>-1.2013455069677992E-2</v>
      </c>
      <c r="E178" s="8">
        <f>'Stock return'!L187</f>
        <v>2.6131824234354228E-2</v>
      </c>
      <c r="F178" s="8">
        <f>'Stock return'!M187</f>
        <v>2.4323653512037913E-2</v>
      </c>
      <c r="G178" s="8">
        <f>'Stock return'!N187</f>
        <v>2.8246013667426073E-2</v>
      </c>
      <c r="H178" s="9"/>
      <c r="I178" s="3">
        <v>45485</v>
      </c>
      <c r="J178" s="8">
        <f>'S &amp; P 1000 Market Return'!D178</f>
        <v>8.9699881796903025E-3</v>
      </c>
    </row>
    <row r="179" spans="1:10">
      <c r="A179" s="7">
        <v>45488</v>
      </c>
      <c r="B179" s="8">
        <f>'Stock return'!I188</f>
        <v>5.9582919563057057E-3</v>
      </c>
      <c r="C179" s="8">
        <f>'Stock return'!J188</f>
        <v>1.1024468943264365E-2</v>
      </c>
      <c r="D179" s="8">
        <f>'Stock return'!K188</f>
        <v>-3.0885214007781991E-2</v>
      </c>
      <c r="E179" s="8">
        <f>'Stock return'!L188</f>
        <v>5.1905920519059734E-3</v>
      </c>
      <c r="F179" s="8">
        <f>'Stock return'!M188</f>
        <v>2.6653743639446503E-3</v>
      </c>
      <c r="G179" s="8">
        <f>'Stock return'!N188</f>
        <v>-4.4306601683651303E-3</v>
      </c>
      <c r="H179" s="9"/>
      <c r="I179" s="3">
        <v>45488</v>
      </c>
      <c r="J179" s="8">
        <f>'S &amp; P 1000 Market Return'!D179</f>
        <v>8.5677617733839195E-3</v>
      </c>
    </row>
    <row r="180" spans="1:10">
      <c r="A180" s="7">
        <v>45489</v>
      </c>
      <c r="B180" s="8">
        <f>'Stock return'!I189</f>
        <v>4.0375123395854029E-2</v>
      </c>
      <c r="C180" s="8">
        <f>'Stock return'!J189</f>
        <v>5.5053191489361719E-2</v>
      </c>
      <c r="D180" s="8">
        <f>'Stock return'!K189</f>
        <v>5.7716436637389457E-3</v>
      </c>
      <c r="E180" s="8">
        <f>'Stock return'!L189</f>
        <v>4.0180732612554282E-2</v>
      </c>
      <c r="F180" s="8">
        <f>'Stock return'!M189</f>
        <v>2.2716288061865653E-2</v>
      </c>
      <c r="G180" s="8">
        <f>'Stock return'!N189</f>
        <v>2.6924788607031624E-2</v>
      </c>
      <c r="H180" s="9"/>
      <c r="I180" s="3">
        <v>45489</v>
      </c>
      <c r="J180" s="8">
        <f>'S &amp; P 1000 Market Return'!D180</f>
        <v>2.8333704005441662E-2</v>
      </c>
    </row>
    <row r="181" spans="1:10">
      <c r="A181" s="7">
        <v>45490</v>
      </c>
      <c r="B181" s="8">
        <f>'Stock return'!I190</f>
        <v>1.1860707847044294E-2</v>
      </c>
      <c r="C181" s="8">
        <f>'Stock return'!J190</f>
        <v>3.1005797832114768E-2</v>
      </c>
      <c r="D181" s="8">
        <f>'Stock return'!K190</f>
        <v>1.1477045908183658E-2</v>
      </c>
      <c r="E181" s="8">
        <f>'Stock return'!L190</f>
        <v>6.050263729444616E-3</v>
      </c>
      <c r="F181" s="8">
        <f>'Stock return'!M190</f>
        <v>-1.0396975425330801E-2</v>
      </c>
      <c r="G181" s="8">
        <f>'Stock return'!N190</f>
        <v>1.3651137594799634E-2</v>
      </c>
      <c r="H181" s="9"/>
      <c r="I181" s="3">
        <v>45490</v>
      </c>
      <c r="J181" s="8">
        <f>'S &amp; P 1000 Market Return'!D181</f>
        <v>-1.1445385016074283E-2</v>
      </c>
    </row>
    <row r="182" spans="1:10">
      <c r="A182" s="7">
        <v>45491</v>
      </c>
      <c r="B182" s="8">
        <f>'Stock return'!I191</f>
        <v>-4.2104276069017232E-2</v>
      </c>
      <c r="C182" s="8">
        <f>'Stock return'!J191</f>
        <v>6.6014669926650615E-3</v>
      </c>
      <c r="D182" s="8">
        <f>'Stock return'!K191</f>
        <v>-2.0473606314750814E-2</v>
      </c>
      <c r="E182" s="8">
        <f>'Stock return'!L191</f>
        <v>5.7054741711644041E-3</v>
      </c>
      <c r="F182" s="8">
        <f>'Stock return'!M191</f>
        <v>4.5367717287487785E-3</v>
      </c>
      <c r="G182" s="8">
        <f>'Stock return'!N191</f>
        <v>8.550662676356513E-4</v>
      </c>
      <c r="H182" s="9"/>
      <c r="I182" s="3">
        <v>45491</v>
      </c>
      <c r="J182" s="8">
        <f>'S &amp; P 1000 Market Return'!D182</f>
        <v>-1.2175044408735847E-2</v>
      </c>
    </row>
    <row r="183" spans="1:10">
      <c r="A183" s="7">
        <v>45492</v>
      </c>
      <c r="B183" s="8">
        <f>'Stock return'!I192</f>
        <v>-2.1243269701419543E-2</v>
      </c>
      <c r="C183" s="8">
        <f>'Stock return'!J192</f>
        <v>-4.7121690551372497E-2</v>
      </c>
      <c r="D183" s="8">
        <f>'Stock return'!K192</f>
        <v>-9.5693779904306719E-3</v>
      </c>
      <c r="E183" s="8">
        <f>'Stock return'!L192</f>
        <v>-2.9132168046611673E-3</v>
      </c>
      <c r="F183" s="8">
        <f>'Stock return'!M192</f>
        <v>-2.1392916567626319E-3</v>
      </c>
      <c r="G183" s="8">
        <f>'Stock return'!N192</f>
        <v>9.3976932934642932E-3</v>
      </c>
      <c r="H183" s="9"/>
      <c r="I183" s="3">
        <v>45492</v>
      </c>
      <c r="J183" s="8">
        <f>'S &amp; P 1000 Market Return'!D183</f>
        <v>-7.0208439934508204E-3</v>
      </c>
    </row>
    <row r="184" spans="1:10">
      <c r="A184" s="7">
        <v>45495</v>
      </c>
      <c r="B184" s="8">
        <f>'Stock return'!I193</f>
        <v>1.6003200640126725E-3</v>
      </c>
      <c r="C184" s="8">
        <f>'Stock return'!J193</f>
        <v>-2.6000509813917771E-2</v>
      </c>
      <c r="D184" s="8">
        <f>'Stock return'!K193</f>
        <v>-1.2712941774726261E-3</v>
      </c>
      <c r="E184" s="8">
        <f>'Stock return'!L193</f>
        <v>-1.4916192526526206E-2</v>
      </c>
      <c r="F184" s="8">
        <f>'Stock return'!M193</f>
        <v>-7.6226774654597484E-3</v>
      </c>
      <c r="G184" s="8">
        <f>'Stock return'!N193</f>
        <v>-1.2907321201861999E-2</v>
      </c>
      <c r="H184" s="9"/>
      <c r="I184" s="3">
        <v>45495</v>
      </c>
      <c r="J184" s="8">
        <f>'S &amp; P 1000 Market Return'!D184</f>
        <v>1.3157100716691961E-2</v>
      </c>
    </row>
    <row r="185" spans="1:10">
      <c r="A185" s="7">
        <v>45496</v>
      </c>
      <c r="B185" s="8">
        <f>'Stock return'!I194</f>
        <v>-9.786299181146485E-3</v>
      </c>
      <c r="C185" s="8">
        <f>'Stock return'!J194</f>
        <v>-1.1253598534415099E-2</v>
      </c>
      <c r="D185" s="8">
        <f>'Stock return'!K194</f>
        <v>1.8329938900203624E-2</v>
      </c>
      <c r="E185" s="8">
        <f>'Stock return'!L194</f>
        <v>-2.1386200437090275E-2</v>
      </c>
      <c r="F185" s="8">
        <f>'Stock return'!M194</f>
        <v>-1.9923187710033541E-2</v>
      </c>
      <c r="G185" s="8">
        <f>'Stock return'!N194</f>
        <v>-5.3590568060021271E-3</v>
      </c>
      <c r="H185" s="9"/>
      <c r="I185" s="3">
        <v>45496</v>
      </c>
      <c r="J185" s="8">
        <f>'S &amp; P 1000 Market Return'!D185</f>
        <v>3.6443689215506225E-3</v>
      </c>
    </row>
    <row r="186" spans="1:10">
      <c r="A186" s="7">
        <v>45497</v>
      </c>
      <c r="B186" s="8">
        <f>'Stock return'!I195</f>
        <v>4.2355788624446333E-3</v>
      </c>
      <c r="C186" s="8">
        <f>'Stock return'!J195</f>
        <v>-1.0587612493382359E-3</v>
      </c>
      <c r="D186" s="8">
        <f>'Stock return'!K195</f>
        <v>4.250000000000087E-3</v>
      </c>
      <c r="E186" s="8">
        <f>'Stock return'!L195</f>
        <v>-2.8234168128888126E-2</v>
      </c>
      <c r="F186" s="8">
        <f>'Stock return'!M195</f>
        <v>-1.1511143766838039E-2</v>
      </c>
      <c r="G186" s="8">
        <f>'Stock return'!N195</f>
        <v>-3.0603448275862144E-2</v>
      </c>
      <c r="H186" s="9"/>
      <c r="I186" s="3">
        <v>45497</v>
      </c>
      <c r="J186" s="8">
        <f>'S &amp; P 1000 Market Return'!D186</f>
        <v>-1.9355390499817826E-2</v>
      </c>
    </row>
    <row r="187" spans="1:10">
      <c r="A187" s="7">
        <v>45498</v>
      </c>
      <c r="B187" s="8">
        <f>'Stock return'!I196</f>
        <v>-2.4402490459931592E-2</v>
      </c>
      <c r="C187" s="8">
        <f>'Stock return'!J196</f>
        <v>2.6497085320609237E-4</v>
      </c>
      <c r="D187" s="8">
        <f>'Stock return'!K196</f>
        <v>8.2150858849887598E-3</v>
      </c>
      <c r="E187" s="8">
        <f>'Stock return'!L196</f>
        <v>1.2475377544320487E-2</v>
      </c>
      <c r="F187" s="8">
        <f>'Stock return'!M196</f>
        <v>-1.4122893954410354E-2</v>
      </c>
      <c r="G187" s="8">
        <f>'Stock return'!N196</f>
        <v>-1.0671409515340069E-2</v>
      </c>
      <c r="H187" s="9"/>
      <c r="I187" s="3">
        <v>45498</v>
      </c>
      <c r="J187" s="8">
        <f>'S &amp; P 1000 Market Return'!D187</f>
        <v>1.0569102314534895E-2</v>
      </c>
    </row>
    <row r="188" spans="1:10">
      <c r="A188" s="7">
        <v>45499</v>
      </c>
      <c r="B188" s="8">
        <f>'Stock return'!I197</f>
        <v>-1.0808028821410298E-2</v>
      </c>
      <c r="C188" s="8">
        <f>'Stock return'!J197</f>
        <v>8.7682119205298115E-2</v>
      </c>
      <c r="D188" s="8">
        <f>'Stock return'!K197</f>
        <v>-2.4444444444444491E-2</v>
      </c>
      <c r="E188" s="8">
        <f>'Stock return'!L197</f>
        <v>1.6212710765239891E-4</v>
      </c>
      <c r="F188" s="8">
        <f>'Stock return'!M197</f>
        <v>1.0052777079668118E-2</v>
      </c>
      <c r="G188" s="8">
        <f>'Stock return'!N197</f>
        <v>2.4719101123595433E-2</v>
      </c>
      <c r="H188" s="9"/>
      <c r="I188" s="3">
        <v>45499</v>
      </c>
      <c r="J188" s="8">
        <f>'S &amp; P 1000 Market Return'!D188</f>
        <v>1.6886114133035202E-2</v>
      </c>
    </row>
    <row r="189" spans="1:10">
      <c r="A189" s="7">
        <v>45502</v>
      </c>
      <c r="B189" s="8">
        <f>'Stock return'!I198</f>
        <v>2.695109261186257E-2</v>
      </c>
      <c r="C189" s="8">
        <f>'Stock return'!J198</f>
        <v>-2.3623964929371577E-2</v>
      </c>
      <c r="D189" s="8">
        <f>'Stock return'!K198</f>
        <v>4.8595292331055528E-2</v>
      </c>
      <c r="E189" s="8">
        <f>'Stock return'!L198</f>
        <v>-4.0525206678554415E-3</v>
      </c>
      <c r="F189" s="8">
        <f>'Stock return'!M198</f>
        <v>1.7417267977108963E-3</v>
      </c>
      <c r="G189" s="8">
        <f>'Stock return'!N198</f>
        <v>6.7982456140349701E-3</v>
      </c>
      <c r="H189" s="9"/>
      <c r="I189" s="3">
        <v>45502</v>
      </c>
      <c r="J189" s="8">
        <f>'S &amp; P 1000 Market Return'!D189</f>
        <v>-3.3388085251333521E-3</v>
      </c>
    </row>
    <row r="190" spans="1:10">
      <c r="A190" s="7">
        <v>45503</v>
      </c>
      <c r="B190" s="8">
        <f>'Stock return'!I199</f>
        <v>-1.0335393656905389E-2</v>
      </c>
      <c r="C190" s="8">
        <f>'Stock return'!J199</f>
        <v>-2.2698927413320136E-2</v>
      </c>
      <c r="D190" s="8">
        <f>'Stock return'!K199</f>
        <v>-2.7516292541636456E-2</v>
      </c>
      <c r="E190" s="8">
        <f>'Stock return'!L199</f>
        <v>-2.115885416666663E-2</v>
      </c>
      <c r="F190" s="8">
        <f>'Stock return'!M199</f>
        <v>-4.7193243914555039E-3</v>
      </c>
      <c r="G190" s="8">
        <f>'Stock return'!N199</f>
        <v>-1.0673055979089408E-2</v>
      </c>
      <c r="H190" s="9"/>
      <c r="I190" s="3">
        <v>45503</v>
      </c>
      <c r="J190" s="8">
        <f>'S &amp; P 1000 Market Return'!D190</f>
        <v>4.1517211656099118E-3</v>
      </c>
    </row>
    <row r="191" spans="1:10">
      <c r="A191" s="7">
        <v>45504</v>
      </c>
      <c r="B191" s="8">
        <f>'Stock return'!I200</f>
        <v>-7.8836899764512802E-3</v>
      </c>
      <c r="C191" s="8">
        <f>'Stock return'!J200</f>
        <v>4.8494129657987717E-3</v>
      </c>
      <c r="D191" s="8">
        <f>'Stock return'!K200</f>
        <v>-1.1417225117895335E-2</v>
      </c>
      <c r="E191" s="8">
        <f>'Stock return'!L200</f>
        <v>3.4918523445295335E-3</v>
      </c>
      <c r="F191" s="8">
        <f>'Stock return'!M200</f>
        <v>1.0980783628649737E-2</v>
      </c>
      <c r="G191" s="8">
        <f>'Stock return'!N200</f>
        <v>1.5411712901804986E-3</v>
      </c>
      <c r="H191" s="9"/>
      <c r="I191" s="3">
        <v>45504</v>
      </c>
      <c r="J191" s="8">
        <f>'S &amp; P 1000 Market Return'!D191</f>
        <v>5.7769555202116241E-3</v>
      </c>
    </row>
    <row r="192" spans="1:10">
      <c r="A192" s="7">
        <v>45505</v>
      </c>
      <c r="B192" s="8">
        <f>'Stock return'!I201</f>
        <v>3.003095975232184E-2</v>
      </c>
      <c r="C192" s="8">
        <f>'Stock return'!J201</f>
        <v>2.6670053340106747E-2</v>
      </c>
      <c r="D192" s="8">
        <f>'Stock return'!K201</f>
        <v>2.5859904594526695E-2</v>
      </c>
      <c r="E192" s="8">
        <f>'Stock return'!L201</f>
        <v>1.8724109362054708E-2</v>
      </c>
      <c r="F192" s="8">
        <f>'Stock return'!M201</f>
        <v>2.1476178721303585E-2</v>
      </c>
      <c r="G192" s="8">
        <f>'Stock return'!N201</f>
        <v>1.5607825895801231E-2</v>
      </c>
      <c r="H192" s="9"/>
      <c r="I192" s="3">
        <v>45505</v>
      </c>
      <c r="J192" s="8">
        <f>'S &amp; P 1000 Market Return'!D192</f>
        <v>-2.2868411135832045E-2</v>
      </c>
    </row>
    <row r="193" spans="1:10">
      <c r="A193" s="7">
        <v>45506</v>
      </c>
      <c r="B193" s="8">
        <f>'Stock return'!I202</f>
        <v>-2.9255585612664059E-2</v>
      </c>
      <c r="C193" s="8">
        <f>'Stock return'!J202</f>
        <v>-4.7006432459178571E-2</v>
      </c>
      <c r="D193" s="8">
        <f>'Stock return'!K202</f>
        <v>-2.8389623103279416E-2</v>
      </c>
      <c r="E193" s="8">
        <f>'Stock return'!L202</f>
        <v>-3.8061158100195169E-2</v>
      </c>
      <c r="F193" s="8">
        <f>'Stock return'!M202</f>
        <v>-3.8907684871918757E-2</v>
      </c>
      <c r="G193" s="8">
        <f>'Stock return'!N202</f>
        <v>-4.4805194805194848E-2</v>
      </c>
      <c r="H193" s="9"/>
      <c r="I193" s="3">
        <v>45506</v>
      </c>
      <c r="J193" s="8">
        <f>'S &amp; P 1000 Market Return'!D193</f>
        <v>-2.9785458061039716E-2</v>
      </c>
    </row>
    <row r="194" spans="1:10">
      <c r="A194" s="7">
        <v>45509</v>
      </c>
      <c r="B194" s="8">
        <f>'Stock return'!I203</f>
        <v>-4.9747135927340369E-2</v>
      </c>
      <c r="C194" s="8">
        <f>'Stock return'!J203</f>
        <v>-5.5295950155763274E-2</v>
      </c>
      <c r="D194" s="8">
        <f>'Stock return'!K203</f>
        <v>-4.105793450881623E-2</v>
      </c>
      <c r="E194" s="8">
        <f>'Stock return'!L203</f>
        <v>-7.710517416300311E-2</v>
      </c>
      <c r="F194" s="8">
        <f>'Stock return'!M203</f>
        <v>-5.6575308021121429E-2</v>
      </c>
      <c r="G194" s="8">
        <f>'Stock return'!N203</f>
        <v>-7.319283933831866E-2</v>
      </c>
      <c r="H194" s="9"/>
      <c r="I194" s="3">
        <v>45509</v>
      </c>
      <c r="J194" s="8">
        <f>'S &amp; P 1000 Market Return'!D194</f>
        <v>-2.8727506154554439E-2</v>
      </c>
    </row>
    <row r="195" spans="1:10">
      <c r="A195" s="7">
        <v>45510</v>
      </c>
      <c r="B195" s="8">
        <f>'Stock return'!I204</f>
        <v>-3.1497773433257215E-2</v>
      </c>
      <c r="C195" s="8">
        <f>'Stock return'!J204</f>
        <v>-5.4960153888430896E-2</v>
      </c>
      <c r="D195" s="8">
        <f>'Stock return'!K204</f>
        <v>-2.3903335960073657E-2</v>
      </c>
      <c r="E195" s="8">
        <f>'Stock return'!L204</f>
        <v>-3.0230853792598045E-2</v>
      </c>
      <c r="F195" s="8">
        <f>'Stock return'!M204</f>
        <v>-2.3454157782516027E-2</v>
      </c>
      <c r="G195" s="8">
        <f>'Stock return'!N204</f>
        <v>-5.2078239608801868E-2</v>
      </c>
      <c r="H195" s="9"/>
      <c r="I195" s="3">
        <v>45510</v>
      </c>
      <c r="J195" s="8">
        <f>'S &amp; P 1000 Market Return'!D195</f>
        <v>1.0840565879656872E-2</v>
      </c>
    </row>
    <row r="196" spans="1:10">
      <c r="A196" s="7">
        <v>45511</v>
      </c>
      <c r="B196" s="8">
        <f>'Stock return'!I205</f>
        <v>3.7007962319164367E-3</v>
      </c>
      <c r="C196" s="8">
        <f>'Stock return'!J205</f>
        <v>-1.5702239022971742E-2</v>
      </c>
      <c r="D196" s="8">
        <f>'Stock return'!K205</f>
        <v>1.641550053821339E-2</v>
      </c>
      <c r="E196" s="8">
        <f>'Stock return'!L205</f>
        <v>5.1010768940109585E-3</v>
      </c>
      <c r="F196" s="8">
        <f>'Stock return'!M205</f>
        <v>-1.2008733624454093E-2</v>
      </c>
      <c r="G196" s="8">
        <f>'Stock return'!N205</f>
        <v>3.3531080732522867E-3</v>
      </c>
      <c r="H196" s="9"/>
      <c r="I196" s="3">
        <v>45511</v>
      </c>
      <c r="J196" s="8">
        <f>'S &amp; P 1000 Market Return'!D196</f>
        <v>-9.0549322697968115E-3</v>
      </c>
    </row>
    <row r="197" spans="1:10">
      <c r="A197" s="7">
        <v>45512</v>
      </c>
      <c r="B197" s="8">
        <f>'Stock return'!I206</f>
        <v>-1.173184357541901E-2</v>
      </c>
      <c r="C197" s="8">
        <f>'Stock return'!J206</f>
        <v>4.4313146233381229E-3</v>
      </c>
      <c r="D197" s="8">
        <f>'Stock return'!K206</f>
        <v>-1.0590415673815357E-2</v>
      </c>
      <c r="E197" s="8">
        <f>'Stock return'!L206</f>
        <v>8.4586466165412766E-3</v>
      </c>
      <c r="F197" s="8">
        <f>'Stock return'!M206</f>
        <v>1.4088397790055218E-2</v>
      </c>
      <c r="G197" s="8">
        <f>'Stock return'!N206</f>
        <v>2.0565552699227663E-3</v>
      </c>
      <c r="H197" s="9"/>
      <c r="I197" s="3">
        <v>45512</v>
      </c>
      <c r="J197" s="8">
        <f>'S &amp; P 1000 Market Return'!D197</f>
        <v>2.2289480295609509E-2</v>
      </c>
    </row>
    <row r="198" spans="1:10">
      <c r="A198" s="7">
        <v>45513</v>
      </c>
      <c r="B198" s="8">
        <f>'Stock return'!I207</f>
        <v>4.5336348219332745E-2</v>
      </c>
      <c r="C198" s="8">
        <f>'Stock return'!J207</f>
        <v>2.1176470588235352E-2</v>
      </c>
      <c r="D198" s="8">
        <f>'Stock return'!K207</f>
        <v>-3.6660422799036585E-2</v>
      </c>
      <c r="E198" s="8">
        <f>'Stock return'!L207</f>
        <v>3.410997204100652E-2</v>
      </c>
      <c r="F198" s="8">
        <f>'Stock return'!M207</f>
        <v>8.9893761917732018E-3</v>
      </c>
      <c r="G198" s="8">
        <f>'Stock return'!N207</f>
        <v>0.10928681375064153</v>
      </c>
      <c r="H198" s="9"/>
      <c r="I198" s="3">
        <v>45513</v>
      </c>
      <c r="J198" s="8">
        <f>'S &amp; P 1000 Market Return'!D198</f>
        <v>-7.6099010226238217E-4</v>
      </c>
    </row>
    <row r="199" spans="1:10">
      <c r="A199" s="7">
        <v>45516</v>
      </c>
      <c r="B199" s="8">
        <f>'Stock return'!I208</f>
        <v>3.9152065758165655E-2</v>
      </c>
      <c r="C199" s="8">
        <f>'Stock return'!J208</f>
        <v>2.8801843317973752E-3</v>
      </c>
      <c r="D199" s="8">
        <f>'Stock return'!K208</f>
        <v>-7.7777777777777724E-3</v>
      </c>
      <c r="E199" s="8">
        <f>'Stock return'!L208</f>
        <v>3.6049026676279183E-3</v>
      </c>
      <c r="F199" s="8">
        <f>'Stock return'!M208</f>
        <v>-1.6198704103672634E-3</v>
      </c>
      <c r="G199" s="8">
        <f>'Stock return'!N208</f>
        <v>-3.0064754856614639E-3</v>
      </c>
      <c r="H199" s="9"/>
      <c r="I199" s="3">
        <v>45516</v>
      </c>
      <c r="J199" s="8">
        <f>'S &amp; P 1000 Market Return'!D199</f>
        <v>-8.4113571889494754E-3</v>
      </c>
    </row>
    <row r="200" spans="1:10">
      <c r="A200" s="7">
        <v>45517</v>
      </c>
      <c r="B200" s="8">
        <f>'Stock return'!I209</f>
        <v>-6.1407160699417096E-3</v>
      </c>
      <c r="C200" s="8">
        <f>'Stock return'!J209</f>
        <v>5.7438253877082346E-3</v>
      </c>
      <c r="D200" s="8">
        <f>'Stock return'!K209</f>
        <v>2.7995520716683764E-4</v>
      </c>
      <c r="E200" s="8">
        <f>'Stock return'!L209</f>
        <v>7.0043103448276245E-3</v>
      </c>
      <c r="F200" s="8">
        <f>'Stock return'!M209</f>
        <v>1.460248783126028E-2</v>
      </c>
      <c r="G200" s="8">
        <f>'Stock return'!N209</f>
        <v>2.8531663187195688E-2</v>
      </c>
      <c r="H200" s="9"/>
      <c r="I200" s="3">
        <v>45517</v>
      </c>
      <c r="J200" s="8">
        <f>'S &amp; P 1000 Market Return'!D200</f>
        <v>1.4359272195048733E-2</v>
      </c>
    </row>
    <row r="201" spans="1:10">
      <c r="A201" s="7">
        <v>45518</v>
      </c>
      <c r="B201" s="8">
        <f>'Stock return'!I210</f>
        <v>1.1519530840926606E-3</v>
      </c>
      <c r="C201" s="8">
        <f>'Stock return'!J210</f>
        <v>-2.2272986864648847E-2</v>
      </c>
      <c r="D201" s="8">
        <f>'Stock return'!K210</f>
        <v>8.396305625524958E-3</v>
      </c>
      <c r="E201" s="8">
        <f>'Stock return'!L210</f>
        <v>-7.8473336900303226E-3</v>
      </c>
      <c r="F201" s="8">
        <f>'Stock return'!M210</f>
        <v>-1.4125799573560749E-2</v>
      </c>
      <c r="G201" s="8">
        <f>'Stock return'!N210</f>
        <v>1.2855209742895557E-2</v>
      </c>
      <c r="H201" s="9"/>
      <c r="I201" s="3">
        <v>45518</v>
      </c>
      <c r="J201" s="8">
        <f>'S &amp; P 1000 Market Return'!D201</f>
        <v>-1.597838560202236E-3</v>
      </c>
    </row>
    <row r="202" spans="1:10">
      <c r="A202" s="7">
        <v>45519</v>
      </c>
      <c r="B202" s="8">
        <f>'Stock return'!I211</f>
        <v>-2.604602510460241E-2</v>
      </c>
      <c r="C202" s="8">
        <f>'Stock return'!J211</f>
        <v>-4.6728971962617383E-3</v>
      </c>
      <c r="D202" s="8">
        <f>'Stock return'!K211</f>
        <v>2.3313905079100694E-2</v>
      </c>
      <c r="E202" s="8">
        <f>'Stock return'!L211</f>
        <v>-1.7975912277556905E-4</v>
      </c>
      <c r="F202" s="8">
        <f>'Stock return'!M211</f>
        <v>-6.4882400648824667E-3</v>
      </c>
      <c r="G202" s="8">
        <f>'Stock return'!N211</f>
        <v>1.1133377866845429E-3</v>
      </c>
      <c r="H202" s="9"/>
      <c r="I202" s="3">
        <v>45519</v>
      </c>
      <c r="J202" s="8">
        <f>'S &amp; P 1000 Market Return'!D202</f>
        <v>2.0098909306058843E-2</v>
      </c>
    </row>
    <row r="203" spans="1:10">
      <c r="A203" s="7">
        <v>45520</v>
      </c>
      <c r="B203" s="8">
        <f>'Stock return'!I212</f>
        <v>6.014391579851841E-3</v>
      </c>
      <c r="C203" s="8">
        <f>'Stock return'!J212</f>
        <v>1.7312206572769995E-2</v>
      </c>
      <c r="D203" s="8">
        <f>'Stock return'!K212</f>
        <v>1.9799294819636604E-2</v>
      </c>
      <c r="E203" s="8">
        <f>'Stock return'!L212</f>
        <v>3.2002876663070889E-2</v>
      </c>
      <c r="F203" s="8">
        <f>'Stock return'!M212</f>
        <v>2.2312925170067999E-2</v>
      </c>
      <c r="G203" s="8">
        <f>'Stock return'!N212</f>
        <v>3.9145907473309594E-2</v>
      </c>
      <c r="H203" s="9"/>
      <c r="I203" s="3">
        <v>45520</v>
      </c>
      <c r="J203" s="8">
        <f>'S &amp; P 1000 Market Return'!D203</f>
        <v>1.2996606144595191E-3</v>
      </c>
    </row>
    <row r="204" spans="1:10">
      <c r="A204" s="7">
        <v>45523</v>
      </c>
      <c r="B204" s="8">
        <f>'Stock return'!I213</f>
        <v>2.2846162058289821E-2</v>
      </c>
      <c r="C204" s="8">
        <f>'Stock return'!J213</f>
        <v>-1.6729160657628972E-2</v>
      </c>
      <c r="D204" s="8">
        <f>'Stock return'!K213</f>
        <v>2.1542553191489233E-2</v>
      </c>
      <c r="E204" s="8">
        <f>'Stock return'!L213</f>
        <v>-1.5505226480836298E-2</v>
      </c>
      <c r="F204" s="8">
        <f>'Stock return'!M213</f>
        <v>-3.7263774287995544E-3</v>
      </c>
      <c r="G204" s="8">
        <f>'Stock return'!N213</f>
        <v>-2.8253424657534221E-2</v>
      </c>
      <c r="H204" s="9"/>
      <c r="I204" s="3">
        <v>45523</v>
      </c>
      <c r="J204" s="8">
        <f>'S &amp; P 1000 Market Return'!D204</f>
        <v>8.9623688524296252E-3</v>
      </c>
    </row>
    <row r="205" spans="1:10">
      <c r="A205" s="7">
        <v>45524</v>
      </c>
      <c r="B205" s="8">
        <f>'Stock return'!I214</f>
        <v>0</v>
      </c>
      <c r="C205" s="8">
        <f>'Stock return'!J214</f>
        <v>1.1733646230566164E-2</v>
      </c>
      <c r="D205" s="8">
        <f>'Stock return'!K214</f>
        <v>-1.5881280916428042E-2</v>
      </c>
      <c r="E205" s="8">
        <f>'Stock return'!L214</f>
        <v>1.0440629976995242E-2</v>
      </c>
      <c r="F205" s="8">
        <f>'Stock return'!M214</f>
        <v>1.3358268768367543E-2</v>
      </c>
      <c r="G205" s="8">
        <f>'Stock return'!N214</f>
        <v>6.6079295154186646E-4</v>
      </c>
      <c r="H205" s="9"/>
      <c r="I205" s="3">
        <v>45524</v>
      </c>
      <c r="J205" s="8">
        <f>'S &amp; P 1000 Market Return'!D205</f>
        <v>-9.8621498969139187E-3</v>
      </c>
    </row>
    <row r="206" spans="1:10">
      <c r="A206" s="7">
        <v>45525</v>
      </c>
      <c r="B206" s="8">
        <f>'Stock return'!I215</f>
        <v>-1.1272309779772449E-2</v>
      </c>
      <c r="C206" s="8">
        <f>'Stock return'!J215</f>
        <v>-4.9579588286459919E-2</v>
      </c>
      <c r="D206" s="8">
        <f>'Stock return'!K215</f>
        <v>-2.6190476190476097E-2</v>
      </c>
      <c r="E206" s="8">
        <f>'Stock return'!L215</f>
        <v>-2.0490367775831908E-2</v>
      </c>
      <c r="F206" s="8">
        <f>'Stock return'!M215</f>
        <v>-2.9791721592407172E-2</v>
      </c>
      <c r="G206" s="8">
        <f>'Stock return'!N215</f>
        <v>-2.7955095751705961E-2</v>
      </c>
      <c r="H206" s="9"/>
      <c r="I206" s="3">
        <v>45525</v>
      </c>
      <c r="J206" s="8">
        <f>'S &amp; P 1000 Market Return'!D206</f>
        <v>1.2669989169883156E-2</v>
      </c>
    </row>
    <row r="207" spans="1:10">
      <c r="A207" s="7">
        <v>45526</v>
      </c>
      <c r="B207" s="8">
        <f>'Stock return'!I216</f>
        <v>8.5506175446004029E-3</v>
      </c>
      <c r="C207" s="8">
        <f>'Stock return'!J216</f>
        <v>1.2202562538132788E-3</v>
      </c>
      <c r="D207" s="8">
        <f>'Stock return'!K216</f>
        <v>9.2366204835641064E-3</v>
      </c>
      <c r="E207" s="8">
        <f>'Stock return'!L216</f>
        <v>3.5758984444855813E-4</v>
      </c>
      <c r="F207" s="8">
        <f>'Stock return'!M216</f>
        <v>2.4456521739131265E-3</v>
      </c>
      <c r="G207" s="8">
        <f>'Stock return'!N216</f>
        <v>5.6612318840578713E-3</v>
      </c>
      <c r="H207" s="9"/>
      <c r="I207" s="3">
        <v>45526</v>
      </c>
      <c r="J207" s="8">
        <f>'S &amp; P 1000 Market Return'!D207</f>
        <v>-7.2017064453980817E-3</v>
      </c>
    </row>
    <row r="208" spans="1:10">
      <c r="A208" s="7">
        <v>45527</v>
      </c>
      <c r="B208" s="8">
        <f>'Stock return'!I217</f>
        <v>-4.3018630939920421E-2</v>
      </c>
      <c r="C208" s="8">
        <f>'Stock return'!J217</f>
        <v>-1.2797074954296161E-2</v>
      </c>
      <c r="D208" s="8">
        <f>'Stock return'!K217</f>
        <v>-5.3835800807535694E-3</v>
      </c>
      <c r="E208" s="8">
        <f>'Stock return'!L217</f>
        <v>-3.395889186774026E-3</v>
      </c>
      <c r="F208" s="8">
        <f>'Stock return'!M217</f>
        <v>1.2198427758200125E-2</v>
      </c>
      <c r="G208" s="8">
        <f>'Stock return'!N217</f>
        <v>-2.4769196126998017E-3</v>
      </c>
      <c r="H208" s="9"/>
      <c r="I208" s="3">
        <v>45527</v>
      </c>
      <c r="J208" s="8">
        <f>'S &amp; P 1000 Market Return'!D208</f>
        <v>2.440023163467897E-2</v>
      </c>
    </row>
    <row r="209" spans="1:10">
      <c r="A209" s="7">
        <v>45530</v>
      </c>
      <c r="B209" s="8">
        <f>'Stock return'!I218</f>
        <v>3.7624412118560713E-2</v>
      </c>
      <c r="C209" s="8">
        <f>'Stock return'!J218</f>
        <v>3.240740740740744E-2</v>
      </c>
      <c r="D209" s="8">
        <f>'Stock return'!K218</f>
        <v>3.65358592692826E-2</v>
      </c>
      <c r="E209" s="8">
        <f>'Stock return'!L218</f>
        <v>2.7080344332855111E-2</v>
      </c>
      <c r="F209" s="8">
        <f>'Stock return'!M218</f>
        <v>2.4638457418318049E-2</v>
      </c>
      <c r="G209" s="8">
        <f>'Stock return'!N218</f>
        <v>3.4085778781038467E-2</v>
      </c>
      <c r="H209" s="9"/>
      <c r="I209" s="3">
        <v>45530</v>
      </c>
      <c r="J209" s="8">
        <f>'S &amp; P 1000 Market Return'!D209</f>
        <v>-2.8120462871471519E-3</v>
      </c>
    </row>
    <row r="210" spans="1:10">
      <c r="A210" s="7">
        <v>45531</v>
      </c>
      <c r="B210" s="8">
        <f>'Stock return'!I219</f>
        <v>-1.4019184146727093E-2</v>
      </c>
      <c r="C210" s="8">
        <f>'Stock return'!J219</f>
        <v>1.1360239162929719E-2</v>
      </c>
      <c r="D210" s="8">
        <f>'Stock return'!K219</f>
        <v>5.4830287206266703E-3</v>
      </c>
      <c r="E210" s="8">
        <f>'Stock return'!L219</f>
        <v>1.5016588091496308E-2</v>
      </c>
      <c r="F210" s="8">
        <f>'Stock return'!M219</f>
        <v>1.0716152639832721E-2</v>
      </c>
      <c r="G210" s="8">
        <f>'Stock return'!N219</f>
        <v>2.4885396201702603E-2</v>
      </c>
      <c r="H210" s="9"/>
      <c r="I210" s="3">
        <v>45531</v>
      </c>
      <c r="J210" s="8">
        <f>'S &amp; P 1000 Market Return'!D210</f>
        <v>-4.0266367720267482E-3</v>
      </c>
    </row>
    <row r="211" spans="1:10">
      <c r="A211" s="7">
        <v>45532</v>
      </c>
      <c r="B211" s="8">
        <f>'Stock return'!I220</f>
        <v>2.6619627966645298E-2</v>
      </c>
      <c r="C211" s="8">
        <f>'Stock return'!J220</f>
        <v>-1.211942063257454E-2</v>
      </c>
      <c r="D211" s="8">
        <f>'Stock return'!K220</f>
        <v>9.8675668657492999E-3</v>
      </c>
      <c r="E211" s="8">
        <f>'Stock return'!L220</f>
        <v>-1.6342680199552762E-2</v>
      </c>
      <c r="F211" s="8">
        <f>'Stock return'!M220</f>
        <v>-2.0170674941815347E-2</v>
      </c>
      <c r="G211" s="8">
        <f>'Stock return'!N220</f>
        <v>-1.6826411075612446E-2</v>
      </c>
      <c r="H211" s="9"/>
      <c r="I211" s="3">
        <v>45532</v>
      </c>
      <c r="J211" s="8">
        <f>'S &amp; P 1000 Market Return'!D211</f>
        <v>-4.2973044709042618E-3</v>
      </c>
    </row>
    <row r="212" spans="1:10">
      <c r="A212" s="7">
        <v>45533</v>
      </c>
      <c r="B212" s="8">
        <f>'Stock return'!I221</f>
        <v>3.0719566802041021E-2</v>
      </c>
      <c r="C212" s="8">
        <f>'Stock return'!J221</f>
        <v>-2.3040095751047374E-2</v>
      </c>
      <c r="D212" s="8">
        <f>'Stock return'!K221</f>
        <v>-3.4970429416302351E-2</v>
      </c>
      <c r="E212" s="8">
        <f>'Stock return'!L221</f>
        <v>2.6232948583420068E-3</v>
      </c>
      <c r="F212" s="8">
        <f>'Stock return'!M221</f>
        <v>-1.4779625230931681E-2</v>
      </c>
      <c r="G212" s="8">
        <f>'Stock return'!N221</f>
        <v>-1.9497400346619731E-3</v>
      </c>
      <c r="H212" s="9"/>
      <c r="I212" s="3">
        <v>45533</v>
      </c>
      <c r="J212" s="8">
        <f>'S &amp; P 1000 Market Return'!D212</f>
        <v>3.60597254514472E-3</v>
      </c>
    </row>
    <row r="213" spans="1:10">
      <c r="A213" s="7">
        <v>45534</v>
      </c>
      <c r="B213" s="8">
        <f>'Stock return'!I222</f>
        <v>2.6571024449383751E-2</v>
      </c>
      <c r="C213" s="8">
        <f>'Stock return'!J222</f>
        <v>1.6539050535987698E-2</v>
      </c>
      <c r="D213" s="8">
        <f>'Stock return'!K222</f>
        <v>1.9184652278177339E-2</v>
      </c>
      <c r="E213" s="8">
        <f>'Stock return'!L222</f>
        <v>1.3954299668585524E-2</v>
      </c>
      <c r="F213" s="8">
        <f>'Stock return'!M222</f>
        <v>1.3394053040449938E-2</v>
      </c>
      <c r="G213" s="8">
        <f>'Stock return'!N222</f>
        <v>1.9318428478402483E-2</v>
      </c>
      <c r="H213" s="9"/>
      <c r="I213" s="3">
        <v>45534</v>
      </c>
      <c r="J213" s="8">
        <f>'S &amp; P 1000 Market Return'!D213</f>
        <v>6.6228437252988659E-3</v>
      </c>
    </row>
    <row r="214" spans="1:10">
      <c r="A214" s="7">
        <v>45538</v>
      </c>
      <c r="B214" s="8">
        <f>'Stock return'!I224</f>
        <v>6.5938391890563164E-3</v>
      </c>
      <c r="C214" s="8">
        <f>'Stock return'!J224</f>
        <v>-1.6872551973485805E-2</v>
      </c>
      <c r="D214" s="8">
        <f>'Stock return'!K224</f>
        <v>1.934640522875819E-2</v>
      </c>
      <c r="E214" s="8">
        <f>'Stock return'!L224</f>
        <v>-2.425597798038881E-2</v>
      </c>
      <c r="F214" s="8">
        <f>'Stock return'!M224</f>
        <v>-1.4538725878932013E-2</v>
      </c>
      <c r="G214" s="8">
        <f>'Stock return'!N224</f>
        <v>-2.8321976149914829E-2</v>
      </c>
      <c r="H214" s="9"/>
      <c r="I214" s="3">
        <v>45538</v>
      </c>
      <c r="J214" s="8">
        <f>'S &amp; P 1000 Market Return'!D214</f>
        <v>-2.6742611672936012E-2</v>
      </c>
    </row>
    <row r="215" spans="1:10">
      <c r="A215" s="7">
        <v>45539</v>
      </c>
      <c r="B215" s="8">
        <f>'Stock return'!I225</f>
        <v>-6.4235432147047411E-2</v>
      </c>
      <c r="C215" s="8">
        <f>'Stock return'!J225</f>
        <v>-2.6969046889365744E-2</v>
      </c>
      <c r="D215" s="8">
        <f>'Stock return'!K225</f>
        <v>-3.9240830982303132E-2</v>
      </c>
      <c r="E215" s="8">
        <f>'Stock return'!L225</f>
        <v>-6.0119887165021146E-2</v>
      </c>
      <c r="F215" s="8">
        <f>'Stock return'!M225</f>
        <v>-4.31866952789699E-2</v>
      </c>
      <c r="G215" s="8">
        <f>'Stock return'!N225</f>
        <v>-6.0048213894367763E-2</v>
      </c>
      <c r="H215" s="9"/>
      <c r="I215" s="3">
        <v>45539</v>
      </c>
      <c r="J215" s="8">
        <f>'S &amp; P 1000 Market Return'!D215</f>
        <v>-2.7585994145836734E-3</v>
      </c>
    </row>
    <row r="216" spans="1:10">
      <c r="A216" s="7">
        <v>45540</v>
      </c>
      <c r="B216" s="8">
        <f>'Stock return'!I226</f>
        <v>-1.107512276669087E-2</v>
      </c>
      <c r="C216" s="8">
        <f>'Stock return'!J226</f>
        <v>-2.4881889763779474E-2</v>
      </c>
      <c r="D216" s="8">
        <f>'Stock return'!K226</f>
        <v>-3.5504538174052303E-2</v>
      </c>
      <c r="E216" s="8">
        <f>'Stock return'!L226</f>
        <v>-2.4010504595760707E-2</v>
      </c>
      <c r="F216" s="8">
        <f>'Stock return'!M226</f>
        <v>-8.410428931875602E-3</v>
      </c>
      <c r="G216" s="8">
        <f>'Stock return'!N226</f>
        <v>-2.6346467708090571E-2</v>
      </c>
      <c r="H216" s="9"/>
      <c r="I216" s="3">
        <v>45540</v>
      </c>
      <c r="J216" s="8">
        <f>'S &amp; P 1000 Market Return'!D216</f>
        <v>-6.6401425828145344E-3</v>
      </c>
    </row>
    <row r="217" spans="1:10">
      <c r="A217" s="7">
        <v>45541</v>
      </c>
      <c r="B217" s="8">
        <f>'Stock return'!I227</f>
        <v>-1.489698890649771E-2</v>
      </c>
      <c r="C217" s="8">
        <f>'Stock return'!J227</f>
        <v>-9.6899224806201723E-3</v>
      </c>
      <c r="D217" s="8">
        <f>'Stock return'!K227</f>
        <v>-1.1071132023249497E-2</v>
      </c>
      <c r="E217" s="8">
        <f>'Stock return'!L227</f>
        <v>-1.0763021333845879E-2</v>
      </c>
      <c r="F217" s="8">
        <f>'Stock return'!M227</f>
        <v>-5.0890585241730735E-3</v>
      </c>
      <c r="G217" s="8">
        <f>'Stock return'!N227</f>
        <v>-7.6628352490420992E-3</v>
      </c>
      <c r="H217" s="9"/>
      <c r="I217" s="3">
        <v>45541</v>
      </c>
      <c r="J217" s="8">
        <f>'S &amp; P 1000 Market Return'!D217</f>
        <v>-1.4931495856454369E-2</v>
      </c>
    </row>
    <row r="218" spans="1:10">
      <c r="A218" s="7">
        <v>45544</v>
      </c>
      <c r="B218" s="8">
        <f>'Stock return'!I228</f>
        <v>-1.973401973401967E-2</v>
      </c>
      <c r="C218" s="8">
        <f>'Stock return'!J228</f>
        <v>-1.0437051532941943E-2</v>
      </c>
      <c r="D218" s="8">
        <f>'Stock return'!K228</f>
        <v>3.3585222502099388E-3</v>
      </c>
      <c r="E218" s="8">
        <f>'Stock return'!L228</f>
        <v>-1.5737322712259583E-2</v>
      </c>
      <c r="F218" s="8">
        <f>'Stock return'!M228</f>
        <v>-1.7334470019891968E-2</v>
      </c>
      <c r="G218" s="8">
        <f>'Stock return'!N228</f>
        <v>-3.1611969111968952E-2</v>
      </c>
      <c r="H218" s="9"/>
      <c r="I218" s="3">
        <v>45544</v>
      </c>
      <c r="J218" s="8">
        <f>'S &amp; P 1000 Market Return'!D218</f>
        <v>2.3886052162664928E-3</v>
      </c>
    </row>
    <row r="219" spans="1:10">
      <c r="A219" s="7">
        <v>45545</v>
      </c>
      <c r="B219" s="8">
        <f>'Stock return'!I229</f>
        <v>-2.0787746170679577E-3</v>
      </c>
      <c r="C219" s="8">
        <f>'Stock return'!J229</f>
        <v>1.8457481872115933E-2</v>
      </c>
      <c r="D219" s="8">
        <f>'Stock return'!K229</f>
        <v>-6.9735006973500324E-3</v>
      </c>
      <c r="E219" s="8">
        <f>'Stock return'!L229</f>
        <v>-1.5594157125937591E-2</v>
      </c>
      <c r="F219" s="8">
        <f>'Stock return'!M229</f>
        <v>-1.4459224985540198E-3</v>
      </c>
      <c r="G219" s="8">
        <f>'Stock return'!N229</f>
        <v>-1.4203837528033891E-2</v>
      </c>
      <c r="H219" s="9"/>
      <c r="I219" s="3">
        <v>45545</v>
      </c>
      <c r="J219" s="8">
        <f>'S &amp; P 1000 Market Return'!D219</f>
        <v>-2.1384964538320173E-3</v>
      </c>
    </row>
    <row r="220" spans="1:10">
      <c r="A220" s="7">
        <v>45546</v>
      </c>
      <c r="B220" s="8">
        <f>'Stock return'!I230</f>
        <v>-1.6774476482841694E-2</v>
      </c>
      <c r="C220" s="8">
        <f>'Stock return'!J230</f>
        <v>-1.7799352750809017E-2</v>
      </c>
      <c r="D220" s="8">
        <f>'Stock return'!K230</f>
        <v>-4.6067415730337125E-2</v>
      </c>
      <c r="E220" s="8">
        <f>'Stock return'!L230</f>
        <v>-1.3234409464607966E-2</v>
      </c>
      <c r="F220" s="8">
        <f>'Stock return'!M230</f>
        <v>-1.6217781639154438E-2</v>
      </c>
      <c r="G220" s="8">
        <f>'Stock return'!N230</f>
        <v>-1.7694641051567261E-2</v>
      </c>
      <c r="H220" s="9"/>
      <c r="I220" s="3">
        <v>45546</v>
      </c>
      <c r="J220" s="8">
        <f>'S &amp; P 1000 Market Return'!D220</f>
        <v>3.4486195796987751E-3</v>
      </c>
    </row>
    <row r="221" spans="1:10">
      <c r="A221" s="7">
        <v>45547</v>
      </c>
      <c r="B221" s="8">
        <f>'Stock return'!I231</f>
        <v>1.6391614629794882E-2</v>
      </c>
      <c r="C221" s="8">
        <f>'Stock return'!J231</f>
        <v>1.4168039538714927E-2</v>
      </c>
      <c r="D221" s="8">
        <f>'Stock return'!K231</f>
        <v>1.148409893992941E-2</v>
      </c>
      <c r="E221" s="8">
        <f>'Stock return'!L231</f>
        <v>5.6899004267425557E-3</v>
      </c>
      <c r="F221" s="8">
        <f>'Stock return'!M231</f>
        <v>2.0606417427142532E-3</v>
      </c>
      <c r="G221" s="8">
        <f>'Stock return'!N231</f>
        <v>5.6613484302625583E-3</v>
      </c>
      <c r="H221" s="9"/>
      <c r="I221" s="3">
        <v>45547</v>
      </c>
      <c r="J221" s="8">
        <f>'S &amp; P 1000 Market Return'!D221</f>
        <v>9.3345124381425393E-3</v>
      </c>
    </row>
    <row r="222" spans="1:10">
      <c r="A222" s="7">
        <v>45548</v>
      </c>
      <c r="B222" s="8">
        <f>'Stock return'!I232</f>
        <v>2.720789906747112E-2</v>
      </c>
      <c r="C222" s="8">
        <f>'Stock return'!J232</f>
        <v>-5.5230669265757815E-3</v>
      </c>
      <c r="D222" s="8">
        <f>'Stock return'!K232</f>
        <v>8.4425036390101127E-3</v>
      </c>
      <c r="E222" s="8">
        <f>'Stock return'!L232</f>
        <v>3.43503738128903E-3</v>
      </c>
      <c r="F222" s="8">
        <f>'Stock return'!M232</f>
        <v>-3.8190364277321809E-3</v>
      </c>
      <c r="G222" s="8">
        <f>'Stock return'!N232</f>
        <v>-7.6765609007164448E-3</v>
      </c>
      <c r="H222" s="9"/>
      <c r="I222" s="3">
        <v>45548</v>
      </c>
      <c r="J222" s="8">
        <f>'S &amp; P 1000 Market Return'!D222</f>
        <v>1.9572354701595795E-2</v>
      </c>
    </row>
    <row r="223" spans="1:10">
      <c r="A223" s="7">
        <v>45551</v>
      </c>
      <c r="B223" s="8">
        <f>'Stock return'!I233</f>
        <v>2.9691338246288668E-2</v>
      </c>
      <c r="C223" s="8">
        <f>'Stock return'!J233</f>
        <v>-2.482848742241095E-2</v>
      </c>
      <c r="D223" s="8">
        <f>'Stock return'!K233</f>
        <v>-4.9076212471131919E-3</v>
      </c>
      <c r="E223" s="8">
        <f>'Stock return'!L233</f>
        <v>3.6246476037053998E-3</v>
      </c>
      <c r="F223" s="8">
        <f>'Stock return'!M233</f>
        <v>7.6673547626071592E-3</v>
      </c>
      <c r="G223" s="8">
        <f>'Stock return'!N233</f>
        <v>9.7988653945331183E-3</v>
      </c>
      <c r="H223" s="9"/>
      <c r="I223" s="3">
        <v>45551</v>
      </c>
      <c r="J223" s="8">
        <f>'S &amp; P 1000 Market Return'!D223</f>
        <v>5.6556931269997612E-3</v>
      </c>
    </row>
    <row r="224" spans="1:10">
      <c r="A224" s="7">
        <v>45552</v>
      </c>
      <c r="B224" s="8">
        <f>'Stock return'!I234</f>
        <v>6.5345918473187492E-3</v>
      </c>
      <c r="C224" s="8">
        <f>'Stock return'!J234</f>
        <v>3.4840871021775577E-2</v>
      </c>
      <c r="D224" s="8">
        <f>'Stock return'!K234</f>
        <v>1.8566869741804437E-2</v>
      </c>
      <c r="E224" s="8">
        <f>'Stock return'!L234</f>
        <v>1.1235955056179581E-2</v>
      </c>
      <c r="F224" s="8">
        <f>'Stock return'!M234</f>
        <v>4.9751243781095411E-3</v>
      </c>
      <c r="G224" s="8">
        <f>'Stock return'!N234</f>
        <v>1.6853932584269815E-2</v>
      </c>
      <c r="H224" s="9"/>
      <c r="I224" s="3">
        <v>45552</v>
      </c>
      <c r="J224" s="8">
        <f>'S &amp; P 1000 Market Return'!D224</f>
        <v>6.1049803787300849E-3</v>
      </c>
    </row>
    <row r="225" spans="1:10">
      <c r="A225" s="7">
        <v>45553</v>
      </c>
      <c r="B225" s="8">
        <f>'Stock return'!I235</f>
        <v>-1.3499587798845858E-2</v>
      </c>
      <c r="C225" s="8">
        <f>'Stock return'!J235</f>
        <v>3.366785367432823E-2</v>
      </c>
      <c r="D225" s="8">
        <f>'Stock return'!K235</f>
        <v>1.4525776132155999E-2</v>
      </c>
      <c r="E225" s="8">
        <f>'Stock return'!L235</f>
        <v>3.0952380952381064E-2</v>
      </c>
      <c r="F225" s="8">
        <f>'Stock return'!M235</f>
        <v>2.9702970297029507E-2</v>
      </c>
      <c r="G225" s="8">
        <f>'Stock return'!N235</f>
        <v>1.7076845806127672E-2</v>
      </c>
      <c r="H225" s="9"/>
      <c r="I225" s="3">
        <v>45553</v>
      </c>
      <c r="J225" s="8">
        <f>'S &amp; P 1000 Market Return'!D225</f>
        <v>6.6199893428642298E-4</v>
      </c>
    </row>
    <row r="226" spans="1:10">
      <c r="A226" s="7">
        <v>45554</v>
      </c>
      <c r="B226" s="8">
        <f>'Stock return'!I236</f>
        <v>-1.4624464640133783E-2</v>
      </c>
      <c r="C226" s="8">
        <f>'Stock return'!J236</f>
        <v>-1.8477920450986507E-2</v>
      </c>
      <c r="D226" s="8">
        <f>'Stock return'!K236</f>
        <v>-1.1229646266142534E-2</v>
      </c>
      <c r="E226" s="8">
        <f>'Stock return'!L236</f>
        <v>-5.0038491147035291E-3</v>
      </c>
      <c r="F226" s="8">
        <f>'Stock return'!M236</f>
        <v>-1.6968325791856254E-3</v>
      </c>
      <c r="G226" s="8">
        <f>'Stock return'!N236</f>
        <v>1.1111111111111072E-2</v>
      </c>
      <c r="H226" s="9"/>
      <c r="I226" s="3">
        <v>45554</v>
      </c>
      <c r="J226" s="8">
        <f>'S &amp; P 1000 Market Return'!D226</f>
        <v>1.8218505802319873E-2</v>
      </c>
    </row>
    <row r="227" spans="1:10">
      <c r="A227" s="7">
        <v>45555</v>
      </c>
      <c r="B227" s="8">
        <f>'Stock return'!I237</f>
        <v>3.5725644015689673E-2</v>
      </c>
      <c r="C227" s="8">
        <f>'Stock return'!J237</f>
        <v>2.8717294192724951E-2</v>
      </c>
      <c r="D227" s="8">
        <f>'Stock return'!K237</f>
        <v>4.8268029528677481E-3</v>
      </c>
      <c r="E227" s="8">
        <f>'Stock return'!L237</f>
        <v>9.6711798839459462E-3</v>
      </c>
      <c r="F227" s="8">
        <f>'Stock return'!M237</f>
        <v>2.0396600566572332E-2</v>
      </c>
      <c r="G227" s="8">
        <f>'Stock return'!N237</f>
        <v>1.318681318681314E-2</v>
      </c>
      <c r="H227" s="9"/>
      <c r="I227" s="3">
        <v>45555</v>
      </c>
      <c r="J227" s="8">
        <f>'S &amp; P 1000 Market Return'!D227</f>
        <v>-8.0262036308038631E-3</v>
      </c>
    </row>
    <row r="228" spans="1:10">
      <c r="A228" s="7">
        <v>45558</v>
      </c>
      <c r="B228" s="8">
        <f>'Stock return'!I238</f>
        <v>-3.7871033776868401E-3</v>
      </c>
      <c r="C228" s="8">
        <f>'Stock return'!J238</f>
        <v>1.1786600496277666E-2</v>
      </c>
      <c r="D228" s="8">
        <f>'Stock return'!K238</f>
        <v>-2.2605255721955264E-2</v>
      </c>
      <c r="E228" s="8">
        <f>'Stock return'!L238</f>
        <v>0</v>
      </c>
      <c r="F228" s="8">
        <f>'Stock return'!M238</f>
        <v>-1.1104941699056292E-2</v>
      </c>
      <c r="G228" s="8">
        <f>'Stock return'!N238</f>
        <v>9.6408773198364273E-4</v>
      </c>
      <c r="H228" s="9"/>
      <c r="I228" s="3">
        <v>45558</v>
      </c>
      <c r="J228" s="8">
        <f>'S &amp; P 1000 Market Return'!D228</f>
        <v>3.7100241445102711E-3</v>
      </c>
    </row>
    <row r="229" spans="1:10">
      <c r="A229" s="7">
        <v>45559</v>
      </c>
      <c r="B229" s="8">
        <f>'Stock return'!I239</f>
        <v>-6.3700811671633106E-3</v>
      </c>
      <c r="C229" s="8">
        <f>'Stock return'!J239</f>
        <v>1.134273451870027E-2</v>
      </c>
      <c r="D229" s="8">
        <f>'Stock return'!K239</f>
        <v>-5.7820179242557002E-3</v>
      </c>
      <c r="E229" s="8">
        <f>'Stock return'!L239</f>
        <v>6.3218390804598013E-3</v>
      </c>
      <c r="F229" s="8">
        <f>'Stock return'!M239</f>
        <v>5.6148231330714893E-3</v>
      </c>
      <c r="G229" s="8">
        <f>'Stock return'!N239</f>
        <v>1.3725018059234317E-2</v>
      </c>
      <c r="H229" s="9"/>
      <c r="I229" s="3">
        <v>45559</v>
      </c>
      <c r="J229" s="8">
        <f>'S &amp; P 1000 Market Return'!D229</f>
        <v>-9.5762316782765922E-5</v>
      </c>
    </row>
    <row r="230" spans="1:10">
      <c r="A230" s="7">
        <v>45560</v>
      </c>
      <c r="B230" s="8">
        <f>'Stock return'!I240</f>
        <v>5.8422086650811833E-2</v>
      </c>
      <c r="C230" s="8">
        <f>'Stock return'!J240</f>
        <v>-3.9405880569870488E-3</v>
      </c>
      <c r="D230" s="8">
        <f>'Stock return'!K240</f>
        <v>1.4539110206455375E-2</v>
      </c>
      <c r="E230" s="8">
        <f>'Stock return'!L240</f>
        <v>-1.1041309727774617E-2</v>
      </c>
      <c r="F230" s="8">
        <f>'Stock return'!M240</f>
        <v>-5.0251256281407253E-3</v>
      </c>
      <c r="G230" s="8">
        <f>'Stock return'!N240</f>
        <v>9.5011876484560887E-3</v>
      </c>
      <c r="H230" s="9"/>
      <c r="I230" s="3">
        <v>45560</v>
      </c>
      <c r="J230" s="8">
        <f>'S &amp; P 1000 Market Return'!D230</f>
        <v>-1.0723539255414027E-2</v>
      </c>
    </row>
    <row r="231" spans="1:10">
      <c r="A231" s="7">
        <v>45561</v>
      </c>
      <c r="B231" s="8">
        <f>'Stock return'!I241</f>
        <v>-1.4849550605705364E-2</v>
      </c>
      <c r="C231" s="8">
        <f>'Stock return'!J241</f>
        <v>-5.2038953134510124E-2</v>
      </c>
      <c r="D231" s="8">
        <f>'Stock return'!K241</f>
        <v>-5.2737173975351159E-2</v>
      </c>
      <c r="E231" s="8">
        <f>'Stock return'!L241</f>
        <v>-2.6756496631376359E-2</v>
      </c>
      <c r="F231" s="8">
        <f>'Stock return'!M241</f>
        <v>-3.4511784511784604E-2</v>
      </c>
      <c r="G231" s="8">
        <f>'Stock return'!N241</f>
        <v>-3.3882352941176364E-2</v>
      </c>
      <c r="H231" s="9"/>
      <c r="I231" s="3">
        <v>45561</v>
      </c>
      <c r="J231" s="8">
        <f>'S &amp; P 1000 Market Return'!D231</f>
        <v>8.2328764343913008E-3</v>
      </c>
    </row>
    <row r="232" spans="1:10">
      <c r="A232" s="7">
        <v>45562</v>
      </c>
      <c r="B232" s="8">
        <f>'Stock return'!I242</f>
        <v>3.2625942086473625E-2</v>
      </c>
      <c r="C232" s="8">
        <f>'Stock return'!J242</f>
        <v>-4.8154093097913298E-2</v>
      </c>
      <c r="D232" s="8">
        <f>'Stock return'!K242</f>
        <v>2.8139183055975847E-2</v>
      </c>
      <c r="E232" s="8">
        <f>'Stock return'!L242</f>
        <v>-6.2500000000000111E-2</v>
      </c>
      <c r="F232" s="8">
        <f>'Stock return'!M242</f>
        <v>-4.7079337401917942E-2</v>
      </c>
      <c r="G232" s="8">
        <f>'Stock return'!N242</f>
        <v>-7.2820263029712673E-2</v>
      </c>
      <c r="H232" s="9"/>
      <c r="I232" s="3">
        <v>45562</v>
      </c>
      <c r="J232" s="8">
        <f>'S &amp; P 1000 Market Return'!D232</f>
        <v>3.1554066524575042E-3</v>
      </c>
    </row>
    <row r="233" spans="1:10">
      <c r="A233" s="7">
        <v>45565</v>
      </c>
      <c r="B233" s="8">
        <f>'Stock return'!I243</f>
        <v>1.9206760779795218E-3</v>
      </c>
      <c r="C233" s="8">
        <f>'Stock return'!J243</f>
        <v>1.180438448566612E-2</v>
      </c>
      <c r="D233" s="8">
        <f>'Stock return'!K243</f>
        <v>-2.942907592701216E-4</v>
      </c>
      <c r="E233" s="8">
        <f>'Stock return'!L243</f>
        <v>4.1350210970464207E-2</v>
      </c>
      <c r="F233" s="8">
        <f>'Stock return'!M243</f>
        <v>2.8667276608722148E-2</v>
      </c>
      <c r="G233" s="8">
        <f>'Stock return'!N243</f>
        <v>4.5705279747833005E-2</v>
      </c>
      <c r="H233" s="9"/>
      <c r="I233" s="3">
        <v>45565</v>
      </c>
      <c r="J233" s="8">
        <f>'S &amp; P 1000 Market Return'!D233</f>
        <v>1.4781699121637626E-3</v>
      </c>
    </row>
    <row r="234" spans="1:10">
      <c r="A234" s="7">
        <v>45566</v>
      </c>
      <c r="B234" s="8">
        <f>'Stock return'!I244</f>
        <v>3.0671906450685515E-3</v>
      </c>
      <c r="C234" s="8">
        <f>'Stock return'!J244</f>
        <v>1.4000000000000012E-2</v>
      </c>
      <c r="D234" s="8">
        <f>'Stock return'!K244</f>
        <v>1.3246982631734072E-2</v>
      </c>
      <c r="E234" s="8">
        <f>'Stock return'!L244</f>
        <v>1.2155591572122759E-3</v>
      </c>
      <c r="F234" s="8">
        <f>'Stock return'!M244</f>
        <v>2.9647198339777248E-4</v>
      </c>
      <c r="G234" s="8">
        <f>'Stock return'!N244</f>
        <v>4.0190906807333615E-3</v>
      </c>
      <c r="H234" s="9"/>
      <c r="I234" s="3">
        <v>45566</v>
      </c>
      <c r="J234" s="8">
        <f>'S &amp; P 1000 Market Return'!D234</f>
        <v>-1.036453874082599E-2</v>
      </c>
    </row>
    <row r="235" spans="1:10">
      <c r="A235" s="7">
        <v>45567</v>
      </c>
      <c r="B235" s="8">
        <f>'Stock return'!I245</f>
        <v>-1.5862398471094274E-2</v>
      </c>
      <c r="C235" s="8">
        <f>'Stock return'!J245</f>
        <v>3.8132807363576493E-2</v>
      </c>
      <c r="D235" s="8">
        <f>'Stock return'!K245</f>
        <v>4.3288785589773227E-2</v>
      </c>
      <c r="E235" s="8">
        <f>'Stock return'!L245</f>
        <v>2.1651153379198762E-2</v>
      </c>
      <c r="F235" s="8">
        <f>'Stock return'!M245</f>
        <v>2.2821576763485396E-2</v>
      </c>
      <c r="G235" s="8">
        <f>'Stock return'!N245</f>
        <v>3.4025519139354587E-2</v>
      </c>
      <c r="H235" s="9"/>
      <c r="I235" s="3">
        <v>45567</v>
      </c>
      <c r="J235" s="8">
        <f>'S &amp; P 1000 Market Return'!D235</f>
        <v>-8.2466166317940459E-4</v>
      </c>
    </row>
    <row r="236" spans="1:10">
      <c r="A236" s="7">
        <v>45568</v>
      </c>
      <c r="B236" s="8">
        <f>'Stock return'!I246</f>
        <v>-1.5826779298961036E-2</v>
      </c>
      <c r="C236" s="8">
        <f>'Stock return'!J246</f>
        <v>2.0899303356554988E-2</v>
      </c>
      <c r="D236" s="8">
        <f>'Stock return'!K246</f>
        <v>1.2252854358117737E-2</v>
      </c>
      <c r="E236" s="8">
        <f>'Stock return'!L246</f>
        <v>1.2873836403248129E-2</v>
      </c>
      <c r="F236" s="8">
        <f>'Stock return'!M246</f>
        <v>3.4772529701536659E-3</v>
      </c>
      <c r="G236" s="8">
        <f>'Stock return'!N246</f>
        <v>1.4517299782240478E-2</v>
      </c>
      <c r="H236" s="9"/>
      <c r="I236" s="3">
        <v>45568</v>
      </c>
      <c r="J236" s="8">
        <f>'S &amp; P 1000 Market Return'!D236</f>
        <v>-4.3136578522116054E-3</v>
      </c>
    </row>
    <row r="237" spans="1:10">
      <c r="A237" s="7">
        <v>45569</v>
      </c>
      <c r="B237" s="8">
        <f>'Stock return'!I247</f>
        <v>7.4980268350435253E-3</v>
      </c>
      <c r="C237" s="8">
        <f>'Stock return'!J247</f>
        <v>3.6910669975185995E-2</v>
      </c>
      <c r="D237" s="8">
        <f>'Stock return'!K247</f>
        <v>-6.0522696011003907E-3</v>
      </c>
      <c r="E237" s="8">
        <f>'Stock return'!L247</f>
        <v>4.477903793508009E-2</v>
      </c>
      <c r="F237" s="8">
        <f>'Stock return'!M247</f>
        <v>2.829916257580134E-2</v>
      </c>
      <c r="G237" s="8">
        <f>'Stock return'!N247</f>
        <v>5.175292153589317E-2</v>
      </c>
      <c r="H237" s="9"/>
      <c r="I237" s="3">
        <v>45569</v>
      </c>
      <c r="J237" s="8">
        <f>'S &amp; P 1000 Market Return'!D237</f>
        <v>1.1548466414580849E-2</v>
      </c>
    </row>
    <row r="238" spans="1:10">
      <c r="A238" s="7">
        <v>45572</v>
      </c>
      <c r="B238" s="8">
        <f>'Stock return'!I248</f>
        <v>2.3991382687034823E-2</v>
      </c>
      <c r="C238" s="8">
        <f>'Stock return'!J248</f>
        <v>2.5725396350583241E-2</v>
      </c>
      <c r="D238" s="8">
        <f>'Stock return'!K248</f>
        <v>-8.856905618599531E-3</v>
      </c>
      <c r="E238" s="8">
        <f>'Stock return'!L248</f>
        <v>1.2165450121654375E-2</v>
      </c>
      <c r="F238" s="8">
        <f>'Stock return'!M248</f>
        <v>1.2356079752878335E-2</v>
      </c>
      <c r="G238" s="8">
        <f>'Stock return'!N248</f>
        <v>2.2222222222222143E-2</v>
      </c>
      <c r="H238" s="9"/>
      <c r="I238" s="3">
        <v>45572</v>
      </c>
      <c r="J238" s="8">
        <f>'S &amp; P 1000 Market Return'!D238</f>
        <v>-8.2301736255173674E-3</v>
      </c>
    </row>
    <row r="239" spans="1:10">
      <c r="A239" s="7">
        <v>45573</v>
      </c>
      <c r="B239" s="8">
        <f>'Stock return'!I249</f>
        <v>2.9358324567275496E-2</v>
      </c>
      <c r="C239" s="8">
        <f>'Stock return'!J249</f>
        <v>3.3245844269466307E-2</v>
      </c>
      <c r="D239" s="8">
        <f>'Stock return'!K249</f>
        <v>3.3510192683607887E-3</v>
      </c>
      <c r="E239" s="8">
        <f>'Stock return'!L249</f>
        <v>1.7566568047337361E-2</v>
      </c>
      <c r="F239" s="8">
        <f>'Stock return'!M249</f>
        <v>1.1095700416090537E-3</v>
      </c>
      <c r="G239" s="8">
        <f>'Stock return'!N249</f>
        <v>1.6637089618456002E-2</v>
      </c>
      <c r="H239" s="9"/>
      <c r="I239" s="3">
        <v>45573</v>
      </c>
      <c r="J239" s="8">
        <f>'S &amp; P 1000 Market Return'!D239</f>
        <v>2.0859165865250162E-5</v>
      </c>
    </row>
    <row r="240" spans="1:10">
      <c r="A240" s="7">
        <v>45574</v>
      </c>
      <c r="B240" s="8">
        <f>'Stock return'!I250</f>
        <v>-1.8487551096246668E-2</v>
      </c>
      <c r="C240" s="8">
        <f>'Stock return'!J250</f>
        <v>-2.7095681625740942E-2</v>
      </c>
      <c r="D240" s="8">
        <f>'Stock return'!K250</f>
        <v>-1.3080990815474536E-2</v>
      </c>
      <c r="E240" s="8">
        <f>'Stock return'!L250</f>
        <v>-3.379974559331278E-2</v>
      </c>
      <c r="F240" s="8">
        <f>'Stock return'!M250</f>
        <v>-3.6298143530063776E-2</v>
      </c>
      <c r="G240" s="8">
        <f>'Stock return'!N250</f>
        <v>-3.6439013746454307E-2</v>
      </c>
      <c r="H240" s="9"/>
      <c r="I240" s="3">
        <v>45574</v>
      </c>
      <c r="J240" s="8">
        <f>'S &amp; P 1000 Market Return'!D240</f>
        <v>5.6422866731251631E-3</v>
      </c>
    </row>
    <row r="241" spans="1:10">
      <c r="A241" s="7">
        <v>45575</v>
      </c>
      <c r="B241" s="8">
        <f>'Stock return'!I251</f>
        <v>1.2304779933743459E-2</v>
      </c>
      <c r="C241" s="8">
        <f>'Stock return'!J251</f>
        <v>2.6109660574413773E-3</v>
      </c>
      <c r="D241" s="8">
        <f>'Stock return'!K251</f>
        <v>-2.1714608009024361E-2</v>
      </c>
      <c r="E241" s="8">
        <f>'Stock return'!L251</f>
        <v>-2.2569117923642024E-3</v>
      </c>
      <c r="F241" s="8">
        <f>'Stock return'!M251</f>
        <v>7.1880391029326418E-3</v>
      </c>
      <c r="G241" s="8">
        <f>'Stock return'!N251</f>
        <v>4.5289855072463414E-3</v>
      </c>
      <c r="H241" s="9"/>
      <c r="I241" s="3">
        <v>45575</v>
      </c>
      <c r="J241" s="8">
        <f>'S &amp; P 1000 Market Return'!D241</f>
        <v>-5.1122529289008289E-3</v>
      </c>
    </row>
    <row r="242" spans="1:10">
      <c r="A242" s="7">
        <v>45576</v>
      </c>
      <c r="B242" s="8">
        <f>'Stock return'!I252</f>
        <v>2.1972884525479186E-2</v>
      </c>
      <c r="C242" s="8">
        <f>'Stock return'!J252</f>
        <v>1.649305555555558E-2</v>
      </c>
      <c r="D242" s="8">
        <f>'Stock return'!K252</f>
        <v>-1.1530700490054446E-3</v>
      </c>
      <c r="E242" s="8">
        <f>'Stock return'!L252</f>
        <v>2.1677662582469504E-2</v>
      </c>
      <c r="F242" s="8">
        <f>'Stock return'!M252</f>
        <v>1.3702540679417563E-2</v>
      </c>
      <c r="G242" s="8">
        <f>'Stock return'!N252</f>
        <v>1.194770063119921E-2</v>
      </c>
      <c r="H242" s="9"/>
      <c r="I242" s="3">
        <v>45576</v>
      </c>
      <c r="J242" s="8">
        <f>'S &amp; P 1000 Market Return'!D242</f>
        <v>1.6619555340895431E-2</v>
      </c>
    </row>
    <row r="243" spans="1:10">
      <c r="A243" s="7">
        <v>45579</v>
      </c>
      <c r="B243" s="8">
        <f>'Stock return'!I253</f>
        <v>1.2625800548947907E-2</v>
      </c>
      <c r="C243" s="8">
        <f>'Stock return'!J253</f>
        <v>3.7005408482778224E-2</v>
      </c>
      <c r="D243" s="8">
        <f>'Stock return'!K253</f>
        <v>1.8470418470418526E-2</v>
      </c>
      <c r="E243" s="8">
        <f>'Stock return'!L253</f>
        <v>1.0147601476014678E-2</v>
      </c>
      <c r="F243" s="8">
        <f>'Stock return'!M253</f>
        <v>1.1264432554209947E-2</v>
      </c>
      <c r="G243" s="8">
        <f>'Stock return'!N253</f>
        <v>1.4702606371129301E-2</v>
      </c>
      <c r="H243" s="9"/>
      <c r="I243" s="3">
        <v>45579</v>
      </c>
      <c r="J243" s="8">
        <f>'S &amp; P 1000 Market Return'!D243</f>
        <v>6.1248938311859735E-3</v>
      </c>
    </row>
    <row r="244" spans="1:10">
      <c r="A244" s="7">
        <v>45580</v>
      </c>
      <c r="B244" s="8">
        <f>'Stock return'!I254</f>
        <v>-9.0350560173479977E-5</v>
      </c>
      <c r="C244" s="8">
        <f>'Stock return'!J254</f>
        <v>-1.2077957727147925E-2</v>
      </c>
      <c r="D244" s="8">
        <f>'Stock return'!K254</f>
        <v>-1.8985548313970035E-2</v>
      </c>
      <c r="E244" s="8">
        <f>'Stock return'!L254</f>
        <v>-1.972602739726026E-2</v>
      </c>
      <c r="F244" s="8">
        <f>'Stock return'!M254</f>
        <v>-1.1695906432748426E-2</v>
      </c>
      <c r="G244" s="8">
        <f>'Stock return'!N254</f>
        <v>-2.0417124039517009E-2</v>
      </c>
      <c r="H244" s="9"/>
      <c r="I244" s="3">
        <v>45580</v>
      </c>
      <c r="J244" s="8">
        <f>'S &amp; P 1000 Market Return'!D244</f>
        <v>-1.4913280463093592E-3</v>
      </c>
    </row>
    <row r="245" spans="1:10">
      <c r="A245" s="7">
        <v>45581</v>
      </c>
      <c r="B245" s="8">
        <f>'Stock return'!I255</f>
        <v>-2.4848649137074186E-2</v>
      </c>
      <c r="C245" s="8">
        <f>'Stock return'!J255</f>
        <v>-5.3626007224228944E-2</v>
      </c>
      <c r="D245" s="8">
        <f>'Stock return'!K255</f>
        <v>-3.0906990179087268E-2</v>
      </c>
      <c r="E245" s="8">
        <f>'Stock return'!L255</f>
        <v>-5.6083473076206536E-2</v>
      </c>
      <c r="F245" s="8">
        <f>'Stock return'!M255</f>
        <v>-6.2552831783600937E-2</v>
      </c>
      <c r="G245" s="8">
        <f>'Stock return'!N255</f>
        <v>-4.9081129538323554E-2</v>
      </c>
      <c r="H245" s="9"/>
      <c r="I245" s="3">
        <v>45581</v>
      </c>
      <c r="J245" s="8">
        <f>'S &amp; P 1000 Market Return'!D245</f>
        <v>1.0667524015112617E-2</v>
      </c>
    </row>
    <row r="246" spans="1:10">
      <c r="A246" s="7">
        <v>45582</v>
      </c>
      <c r="B246" s="8">
        <f>'Stock return'!I256</f>
        <v>1.3250555967383226E-2</v>
      </c>
      <c r="C246" s="8">
        <f>'Stock return'!J256</f>
        <v>1.7909571344685737E-2</v>
      </c>
      <c r="D246" s="8">
        <f>'Stock return'!K256</f>
        <v>-1.2816691505216138E-2</v>
      </c>
      <c r="E246" s="8">
        <f>'Stock return'!L256</f>
        <v>2.2305566521910736E-2</v>
      </c>
      <c r="F246" s="8">
        <f>'Stock return'!M256</f>
        <v>-1.5329125338142569E-2</v>
      </c>
      <c r="G246" s="8">
        <f>'Stock return'!N256</f>
        <v>6.1277398067405286E-3</v>
      </c>
      <c r="H246" s="9"/>
      <c r="I246" s="3">
        <v>45582</v>
      </c>
      <c r="J246" s="8">
        <f>'S &amp; P 1000 Market Return'!D246</f>
        <v>4.7688777428067652E-4</v>
      </c>
    </row>
    <row r="247" spans="1:10">
      <c r="A247" s="7">
        <v>45583</v>
      </c>
      <c r="B247" s="8">
        <f>'Stock return'!I257</f>
        <v>-1.6369455875628658E-2</v>
      </c>
      <c r="C247" s="8">
        <f>'Stock return'!J257</f>
        <v>5.1918084799538189E-3</v>
      </c>
      <c r="D247" s="8">
        <f>'Stock return'!K257</f>
        <v>-4.2270531400966371E-3</v>
      </c>
      <c r="E247" s="8">
        <f>'Stock return'!L257</f>
        <v>1.2936860397760208E-2</v>
      </c>
      <c r="F247" s="8">
        <f>'Stock return'!M257</f>
        <v>1.159951159951178E-2</v>
      </c>
      <c r="G247" s="8">
        <f>'Stock return'!N257</f>
        <v>1.944249238697604E-2</v>
      </c>
      <c r="H247" s="9"/>
      <c r="I247" s="3">
        <v>45583</v>
      </c>
      <c r="J247" s="8">
        <f>'S &amp; P 1000 Market Return'!D247</f>
        <v>-9.6341490769613625E-4</v>
      </c>
    </row>
    <row r="248" spans="1:10">
      <c r="A248" s="7">
        <v>45586</v>
      </c>
      <c r="B248" s="8">
        <f>'Stock return'!I258</f>
        <v>-9.2971364819638413E-4</v>
      </c>
      <c r="C248" s="8">
        <f>'Stock return'!J258</f>
        <v>-1.1477761836441447E-3</v>
      </c>
      <c r="D248" s="8">
        <f>'Stock return'!K258</f>
        <v>-6.6707095209217471E-3</v>
      </c>
      <c r="E248" s="8">
        <f>'Stock return'!L258</f>
        <v>-1.7537171178040434E-2</v>
      </c>
      <c r="F248" s="8">
        <f>'Stock return'!M258</f>
        <v>-3.319251659625766E-3</v>
      </c>
      <c r="G248" s="8">
        <f>'Stock return'!N258</f>
        <v>-1.5395220588235281E-2</v>
      </c>
      <c r="H248" s="9"/>
      <c r="I248" s="3">
        <v>45586</v>
      </c>
      <c r="J248" s="8">
        <f>'S &amp; P 1000 Market Return'!D248</f>
        <v>-1.3618131013818591E-2</v>
      </c>
    </row>
    <row r="249" spans="1:10">
      <c r="A249" s="7">
        <v>45587</v>
      </c>
      <c r="B249" s="8">
        <f>'Stock return'!I259</f>
        <v>4.5598362181278329E-3</v>
      </c>
      <c r="C249" s="8">
        <f>'Stock return'!J259</f>
        <v>2.2981901752370248E-3</v>
      </c>
      <c r="D249" s="8">
        <f>'Stock return'!K259</f>
        <v>6.1050061050060833E-4</v>
      </c>
      <c r="E249" s="8">
        <f>'Stock return'!L259</f>
        <v>-1.4163756305781816E-2</v>
      </c>
      <c r="F249" s="8">
        <f>'Stock return'!M259</f>
        <v>2.1192854980320863E-3</v>
      </c>
      <c r="G249" s="8">
        <f>'Stock return'!N259</f>
        <v>-1.6569428238039641E-2</v>
      </c>
      <c r="H249" s="9"/>
      <c r="I249" s="3">
        <v>45587</v>
      </c>
      <c r="J249" s="8">
        <f>'S &amp; P 1000 Market Return'!D249</f>
        <v>-6.3650191974898851E-3</v>
      </c>
    </row>
    <row r="250" spans="1:10">
      <c r="A250" s="7">
        <v>45588</v>
      </c>
      <c r="B250" s="8">
        <f>'Stock return'!I260</f>
        <v>-3.7980546549327698E-3</v>
      </c>
      <c r="C250" s="8">
        <f>'Stock return'!J260</f>
        <v>-9.4582975064487762E-3</v>
      </c>
      <c r="D250" s="8">
        <f>'Stock return'!K260</f>
        <v>-3.3862111043319043E-2</v>
      </c>
      <c r="E250" s="8">
        <f>'Stock return'!L260</f>
        <v>-9.4469592599882857E-3</v>
      </c>
      <c r="F250" s="8">
        <f>'Stock return'!M260</f>
        <v>3.3232628398791597E-3</v>
      </c>
      <c r="G250" s="8">
        <f>'Stock return'!N260</f>
        <v>4.5087802562884249E-3</v>
      </c>
      <c r="H250" s="9"/>
      <c r="I250" s="3">
        <v>45588</v>
      </c>
      <c r="J250" s="8">
        <f>'S &amp; P 1000 Market Return'!D250</f>
        <v>-5.6446569336041641E-3</v>
      </c>
    </row>
    <row r="251" spans="1:10">
      <c r="A251" s="7">
        <v>45589</v>
      </c>
      <c r="B251" s="8">
        <f>'Stock return'!I261</f>
        <v>-1.1158638646085239E-2</v>
      </c>
      <c r="C251" s="8">
        <f>'Stock return'!J261</f>
        <v>-2.4016203703703831E-2</v>
      </c>
      <c r="D251" s="8">
        <f>'Stock return'!K261</f>
        <v>-4.5784654246921463E-2</v>
      </c>
      <c r="E251" s="8">
        <f>'Stock return'!L261</f>
        <v>8.5436121597457504E-3</v>
      </c>
      <c r="F251" s="8">
        <f>'Stock return'!M261</f>
        <v>-1.866907557964459E-2</v>
      </c>
      <c r="G251" s="8">
        <f>'Stock return'!N261</f>
        <v>-8.2683675879990925E-3</v>
      </c>
      <c r="H251" s="9"/>
      <c r="I251" s="3">
        <v>45589</v>
      </c>
      <c r="J251" s="8">
        <f>'S &amp; P 1000 Market Return'!D251</f>
        <v>2.1437375447810325E-3</v>
      </c>
    </row>
    <row r="252" spans="1:10">
      <c r="A252" s="7">
        <v>45590</v>
      </c>
      <c r="B252" s="8">
        <f>'Stock return'!I262</f>
        <v>1.598645852924685E-3</v>
      </c>
      <c r="C252" s="8">
        <f>'Stock return'!J262</f>
        <v>7.7082715683369774E-3</v>
      </c>
      <c r="D252" s="8">
        <f>'Stock return'!K262</f>
        <v>4.9636002647253097E-3</v>
      </c>
      <c r="E252" s="8">
        <f>'Stock return'!L262</f>
        <v>3.2308904649330117E-2</v>
      </c>
      <c r="F252" s="8">
        <f>'Stock return'!M262</f>
        <v>-5.5231666155264314E-3</v>
      </c>
      <c r="G252" s="8">
        <f>'Stock return'!N262</f>
        <v>1.7389232968080037E-2</v>
      </c>
      <c r="H252" s="9"/>
      <c r="I252" s="3">
        <v>45590</v>
      </c>
      <c r="J252" s="8">
        <f>'S &amp; P 1000 Market Return'!D252</f>
        <v>-5.9921537614471276E-3</v>
      </c>
    </row>
    <row r="253" spans="1:10">
      <c r="A253" s="7">
        <v>45593</v>
      </c>
      <c r="B253" s="8">
        <f>'Stock return'!I263</f>
        <v>1.1923763026945755E-2</v>
      </c>
      <c r="C253" s="8">
        <f>'Stock return'!J263</f>
        <v>1.4710208884966214E-2</v>
      </c>
      <c r="D253" s="8">
        <f>'Stock return'!K263</f>
        <v>2.1731972341126005E-2</v>
      </c>
      <c r="E253" s="8">
        <f>'Stock return'!L263</f>
        <v>-1.0877862595419896E-2</v>
      </c>
      <c r="F253" s="8">
        <f>'Stock return'!M263</f>
        <v>1.1416229558778301E-2</v>
      </c>
      <c r="G253" s="8">
        <f>'Stock return'!N263</f>
        <v>1.8028564738936881E-2</v>
      </c>
      <c r="H253" s="9"/>
      <c r="I253" s="3">
        <v>45593</v>
      </c>
      <c r="J253" s="8">
        <f>'S &amp; P 1000 Market Return'!D253</f>
        <v>1.1683037335300739E-2</v>
      </c>
    </row>
    <row r="254" spans="1:10">
      <c r="A254" s="7">
        <v>45594</v>
      </c>
      <c r="B254" s="8">
        <f>'Stock return'!I264</f>
        <v>1.4566709964742852E-2</v>
      </c>
      <c r="C254" s="8">
        <f>'Stock return'!J264</f>
        <v>-2.261525079733262E-2</v>
      </c>
      <c r="D254" s="8">
        <f>'Stock return'!K264</f>
        <v>-9.0235256203674563E-3</v>
      </c>
      <c r="E254" s="8">
        <f>'Stock return'!L264</f>
        <v>-2.2187922052865128E-2</v>
      </c>
      <c r="F254" s="8">
        <f>'Stock return'!M264</f>
        <v>-2.8065893837705969E-2</v>
      </c>
      <c r="G254" s="8">
        <f>'Stock return'!N264</f>
        <v>-3.4958601655933674E-2</v>
      </c>
      <c r="H254" s="9"/>
      <c r="I254" s="3">
        <v>45594</v>
      </c>
      <c r="J254" s="8">
        <f>'S &amp; P 1000 Market Return'!D254</f>
        <v>-5.8180670986596184E-4</v>
      </c>
    </row>
    <row r="255" spans="1:10">
      <c r="A255" s="7">
        <v>45595</v>
      </c>
      <c r="B255" s="8">
        <f>'Stock return'!I265</f>
        <v>9.4192958390488801E-3</v>
      </c>
      <c r="C255" s="8">
        <f>'Stock return'!J265</f>
        <v>-1.1865915158706608E-2</v>
      </c>
      <c r="D255" s="8">
        <f>'Stock return'!K265</f>
        <v>-1.3008130081300751E-2</v>
      </c>
      <c r="E255" s="8">
        <f>'Stock return'!L265</f>
        <v>-3.7490134175216516E-3</v>
      </c>
      <c r="F255" s="8">
        <f>'Stock return'!M265</f>
        <v>-1.9774011299435013E-2</v>
      </c>
      <c r="G255" s="8">
        <f>'Stock return'!N265</f>
        <v>-3.5748331744518413E-3</v>
      </c>
      <c r="H255" s="9"/>
      <c r="I255" s="3">
        <v>45595</v>
      </c>
      <c r="J255" s="8">
        <f>'S &amp; P 1000 Market Return'!D255</f>
        <v>-8.0859882518702353E-4</v>
      </c>
    </row>
    <row r="256" spans="1:10">
      <c r="A256" s="7">
        <v>45596</v>
      </c>
      <c r="B256" s="8">
        <f>'Stock return'!I266</f>
        <v>-6.5229208189889754E-3</v>
      </c>
      <c r="C256" s="8">
        <f>'Stock return'!J266</f>
        <v>1.8312818973281297E-2</v>
      </c>
      <c r="D256" s="8">
        <f>'Stock return'!K266</f>
        <v>-2.5370675453047831E-2</v>
      </c>
      <c r="E256" s="8">
        <f>'Stock return'!L266</f>
        <v>2.4361259655377276E-2</v>
      </c>
      <c r="F256" s="8">
        <f>'Stock return'!M266</f>
        <v>7.0445084854307005E-3</v>
      </c>
      <c r="G256" s="8">
        <f>'Stock return'!N266</f>
        <v>1.6503228892609467E-2</v>
      </c>
      <c r="H256" s="9"/>
      <c r="I256" s="3">
        <v>45596</v>
      </c>
      <c r="J256" s="8">
        <f>'S &amp; P 1000 Market Return'!D256</f>
        <v>-1.3833422042134003E-2</v>
      </c>
    </row>
    <row r="257" spans="1:10">
      <c r="A257" s="7">
        <v>45597</v>
      </c>
      <c r="B257" s="8">
        <f>'Stock return'!I267</f>
        <v>1.1490060186029494E-2</v>
      </c>
      <c r="C257" s="8">
        <f>'Stock return'!J267</f>
        <v>-9.4339622641509413E-3</v>
      </c>
      <c r="D257" s="8">
        <f>'Stock return'!K267</f>
        <v>-2.4678837052062086E-2</v>
      </c>
      <c r="E257" s="8">
        <f>'Stock return'!L267</f>
        <v>7.5406032482598917E-3</v>
      </c>
      <c r="F257" s="8">
        <f>'Stock return'!M267</f>
        <v>9.5389507154219899E-4</v>
      </c>
      <c r="G257" s="8">
        <f>'Stock return'!N267</f>
        <v>-1.2470588235294122E-2</v>
      </c>
      <c r="H257" s="9"/>
      <c r="I257" s="3">
        <v>45597</v>
      </c>
      <c r="J257" s="8">
        <f>'S &amp; P 1000 Market Return'!D257</f>
        <v>2.3712813798699717E-3</v>
      </c>
    </row>
    <row r="258" spans="1:10">
      <c r="H258" s="9"/>
    </row>
    <row r="259" spans="1:10">
      <c r="H259" s="9"/>
    </row>
    <row r="260" spans="1:10">
      <c r="H260" s="9"/>
    </row>
    <row r="261" spans="1:10">
      <c r="H261" s="9"/>
    </row>
    <row r="262" spans="1:10">
      <c r="H262" s="9"/>
    </row>
    <row r="263" spans="1:10">
      <c r="H263" s="9"/>
    </row>
    <row r="264" spans="1:10">
      <c r="H264" s="9"/>
    </row>
    <row r="265" spans="1:10">
      <c r="H265" s="9"/>
    </row>
  </sheetData>
  <conditionalFormatting sqref="A1:A1048576 I1:I1048576">
    <cfRule type="duplicateValues" dxfId="0" priority="1"/>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1E7ED-2DA0-FC4B-A510-4DC1480F2E01}">
  <sheetPr>
    <tabColor rgb="FFFFFF00"/>
  </sheetPr>
  <dimension ref="A1:G5"/>
  <sheetViews>
    <sheetView workbookViewId="0">
      <selection activeCell="A4" sqref="A4:G4"/>
    </sheetView>
  </sheetViews>
  <sheetFormatPr baseColWidth="10" defaultColWidth="10.83203125" defaultRowHeight="14"/>
  <cols>
    <col min="1" max="1" width="14.6640625" style="2" bestFit="1" customWidth="1"/>
    <col min="2" max="2" width="15.83203125" style="2" bestFit="1" customWidth="1"/>
    <col min="3" max="3" width="13.33203125" style="2" bestFit="1" customWidth="1"/>
    <col min="4" max="4" width="14.6640625" style="2" bestFit="1" customWidth="1"/>
    <col min="5" max="5" width="17" style="2" bestFit="1" customWidth="1"/>
    <col min="6" max="6" width="15.5" style="2" bestFit="1" customWidth="1"/>
    <col min="7" max="7" width="13.6640625" style="2" bestFit="1" customWidth="1"/>
    <col min="8" max="16384" width="10.83203125" style="2"/>
  </cols>
  <sheetData>
    <row r="1" spans="1:7" ht="16">
      <c r="A1" s="15"/>
      <c r="B1" s="15" t="s">
        <v>30</v>
      </c>
      <c r="C1" s="15" t="s">
        <v>31</v>
      </c>
      <c r="D1" s="15" t="s">
        <v>32</v>
      </c>
      <c r="E1" s="15" t="s">
        <v>33</v>
      </c>
      <c r="F1" s="15" t="s">
        <v>34</v>
      </c>
      <c r="G1" s="15" t="s">
        <v>35</v>
      </c>
    </row>
    <row r="2" spans="1:7" ht="16">
      <c r="A2" s="15"/>
      <c r="B2" s="15" t="str">
        <f>'4.Beta'!L2</f>
        <v>CEIX US Equity</v>
      </c>
      <c r="C2" s="15" t="str">
        <f>'4.Beta'!M2</f>
        <v>HP US Equity</v>
      </c>
      <c r="D2" s="15" t="str">
        <f>'4.Beta'!N2</f>
        <v>LPG US Equity</v>
      </c>
      <c r="E2" s="15" t="str">
        <f>'4.Beta'!O2</f>
        <v>MTDR US Equity</v>
      </c>
      <c r="F2" s="15" t="str">
        <f>'4.Beta'!P2</f>
        <v>MUR US Equity</v>
      </c>
      <c r="G2" s="15" t="str">
        <f>'4.Beta'!Q2</f>
        <v>SM US Equity</v>
      </c>
    </row>
    <row r="3" spans="1:7">
      <c r="A3" s="19" t="str">
        <f>'4.Beta'!L3</f>
        <v>Beta</v>
      </c>
      <c r="B3" s="21">
        <f>'4.Beta'!L4</f>
        <v>-0.19031264018115332</v>
      </c>
      <c r="C3" s="21">
        <f>'4.Beta'!M4</f>
        <v>1.652216180563883E-2</v>
      </c>
      <c r="D3" s="21">
        <f>'4.Beta'!N4</f>
        <v>0.28537177877444564</v>
      </c>
      <c r="E3" s="21">
        <f>'4.Beta'!O4</f>
        <v>0.18069557776120679</v>
      </c>
      <c r="F3" s="21">
        <f>'4.Beta'!P4</f>
        <v>9.7648717348564187E-2</v>
      </c>
      <c r="G3" s="21">
        <f>'4.Beta'!Q4</f>
        <v>0.17640797152023757</v>
      </c>
    </row>
    <row r="4" spans="1:7">
      <c r="A4" s="19" t="s">
        <v>27</v>
      </c>
      <c r="B4" s="21">
        <v>0.27</v>
      </c>
      <c r="C4" s="21">
        <v>0.12</v>
      </c>
      <c r="D4" s="21">
        <v>0.22</v>
      </c>
      <c r="E4" s="21">
        <v>0.13</v>
      </c>
      <c r="F4" s="21">
        <v>0.14000000000000001</v>
      </c>
      <c r="G4" s="21">
        <v>0.12</v>
      </c>
    </row>
    <row r="5" spans="1:7">
      <c r="A5" s="20" t="s">
        <v>28</v>
      </c>
      <c r="B5" s="22">
        <f>B3*B4+C3*C4+D3*D4+E3*E4+F3*F4+G3*G4</f>
        <v>7.1710240018327681E-2</v>
      </c>
      <c r="C5" s="21"/>
      <c r="D5" s="21"/>
      <c r="E5" s="21"/>
      <c r="F5" s="21"/>
      <c r="G5" s="21"/>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F7F1-5D59-4428-9A63-17CF08CF24E1}">
  <sheetPr>
    <tabColor rgb="FFFFFF00"/>
  </sheetPr>
  <dimension ref="A1:H5"/>
  <sheetViews>
    <sheetView zoomScaleNormal="100" workbookViewId="0">
      <selection activeCell="F14" sqref="F14"/>
    </sheetView>
  </sheetViews>
  <sheetFormatPr baseColWidth="10" defaultColWidth="8.83203125" defaultRowHeight="14"/>
  <cols>
    <col min="1" max="1" width="13.6640625" style="2" bestFit="1" customWidth="1"/>
    <col min="2" max="2" width="22.83203125" style="2" bestFit="1" customWidth="1"/>
    <col min="3" max="3" width="20.33203125" style="2" bestFit="1" customWidth="1"/>
    <col min="4" max="4" width="17" style="2" bestFit="1" customWidth="1"/>
    <col min="5" max="5" width="20" style="2" bestFit="1" customWidth="1"/>
    <col min="6" max="6" width="27.33203125" style="2" bestFit="1" customWidth="1"/>
    <col min="7" max="7" width="22.33203125" style="2" bestFit="1" customWidth="1"/>
    <col min="8" max="16384" width="8.83203125" style="2"/>
  </cols>
  <sheetData>
    <row r="1" spans="1:8" ht="16">
      <c r="A1" s="15"/>
      <c r="B1" s="12" t="s">
        <v>34</v>
      </c>
      <c r="C1" s="1" t="s">
        <v>30</v>
      </c>
      <c r="D1" s="12" t="s">
        <v>32</v>
      </c>
      <c r="E1" s="12" t="s">
        <v>35</v>
      </c>
      <c r="F1" s="12" t="s">
        <v>33</v>
      </c>
      <c r="G1" s="12" t="s">
        <v>31</v>
      </c>
      <c r="H1" s="15"/>
    </row>
    <row r="2" spans="1:8" ht="16">
      <c r="A2" s="15"/>
      <c r="B2" s="15" t="s">
        <v>41</v>
      </c>
      <c r="C2" s="15" t="s">
        <v>42</v>
      </c>
      <c r="D2" s="15" t="s">
        <v>43</v>
      </c>
      <c r="E2" s="15" t="s">
        <v>44</v>
      </c>
      <c r="F2" s="15" t="s">
        <v>45</v>
      </c>
      <c r="G2" s="15" t="s">
        <v>46</v>
      </c>
      <c r="H2" s="15" t="s">
        <v>392</v>
      </c>
    </row>
    <row r="3" spans="1:8">
      <c r="A3" s="44" t="s">
        <v>47</v>
      </c>
      <c r="B3" s="79">
        <v>0.86899999999999999</v>
      </c>
      <c r="C3" s="79">
        <v>3.61</v>
      </c>
      <c r="D3" s="79">
        <v>0.85299999999999998</v>
      </c>
      <c r="E3" s="79">
        <v>1.97</v>
      </c>
      <c r="F3" s="79">
        <v>1.931</v>
      </c>
      <c r="G3" s="79">
        <v>0.82300000000000006</v>
      </c>
      <c r="H3" s="79">
        <f>B3*B5+C3*C5+D3*D5+E3*E5+F3*F5+G3*G5</f>
        <v>1.8702099999999999</v>
      </c>
    </row>
    <row r="4" spans="1:8">
      <c r="A4" s="44" t="s">
        <v>48</v>
      </c>
      <c r="B4" s="79">
        <v>3.903</v>
      </c>
      <c r="C4" s="79">
        <v>15.200000000000001</v>
      </c>
      <c r="D4" s="79">
        <v>5.05</v>
      </c>
      <c r="E4" s="79">
        <v>7.7380000000000004</v>
      </c>
      <c r="F4" s="79">
        <v>8.0329999999999995</v>
      </c>
      <c r="G4" s="79">
        <v>3.6280000000000001</v>
      </c>
      <c r="H4" s="79">
        <f>B5*B4+C5*C4+D5*D4+E5*E4+F5*F4+G5*G4</f>
        <v>8.1696300000000015</v>
      </c>
    </row>
    <row r="5" spans="1:8">
      <c r="A5" s="44" t="s">
        <v>394</v>
      </c>
      <c r="B5" s="78">
        <f>'5.Weighted Beta'!F4</f>
        <v>0.14000000000000001</v>
      </c>
      <c r="C5" s="78">
        <f>'5.Weighted Beta'!B4</f>
        <v>0.27</v>
      </c>
      <c r="D5" s="78">
        <f>'5.Weighted Beta'!D4</f>
        <v>0.22</v>
      </c>
      <c r="E5" s="78">
        <f>'5.Weighted Beta'!G4</f>
        <v>0.12</v>
      </c>
      <c r="F5" s="78">
        <f>'5.Weighted Beta'!E4</f>
        <v>0.13</v>
      </c>
      <c r="G5" s="78">
        <f>'5.Weighted Beta'!C4</f>
        <v>0.12</v>
      </c>
      <c r="H5" s="78">
        <f>SUM(B5:G5)</f>
        <v>1</v>
      </c>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166DB-8459-824D-87B2-6B27884D47B6}">
  <sheetPr>
    <tabColor rgb="FFFFFF00"/>
  </sheetPr>
  <dimension ref="A1:M9"/>
  <sheetViews>
    <sheetView workbookViewId="0">
      <selection activeCell="I32" sqref="I32"/>
    </sheetView>
  </sheetViews>
  <sheetFormatPr baseColWidth="10" defaultRowHeight="15"/>
  <cols>
    <col min="1" max="1" width="11" bestFit="1" customWidth="1"/>
    <col min="2" max="2" width="14.33203125" bestFit="1" customWidth="1"/>
    <col min="3" max="4" width="7.5" bestFit="1" customWidth="1"/>
    <col min="5" max="5" width="10.6640625" bestFit="1" customWidth="1"/>
    <col min="6" max="6" width="12.1640625" bestFit="1" customWidth="1"/>
    <col min="7" max="7" width="11.6640625" bestFit="1" customWidth="1"/>
    <col min="8" max="8" width="13.83203125" bestFit="1" customWidth="1"/>
    <col min="9" max="9" width="15.33203125" bestFit="1" customWidth="1"/>
    <col min="10" max="10" width="14.83203125" bestFit="1" customWidth="1"/>
    <col min="13" max="13" width="16" bestFit="1" customWidth="1"/>
  </cols>
  <sheetData>
    <row r="1" spans="1:13" ht="16">
      <c r="A1" s="74" t="s">
        <v>375</v>
      </c>
      <c r="B1" s="74" t="s">
        <v>51</v>
      </c>
      <c r="C1" s="74" t="s">
        <v>50</v>
      </c>
      <c r="D1" s="74" t="s">
        <v>49</v>
      </c>
      <c r="E1" s="74" t="s">
        <v>376</v>
      </c>
      <c r="F1" s="74" t="s">
        <v>377</v>
      </c>
      <c r="G1" s="74" t="s">
        <v>378</v>
      </c>
      <c r="H1" s="74" t="s">
        <v>379</v>
      </c>
      <c r="I1" s="74" t="s">
        <v>380</v>
      </c>
      <c r="J1" s="74" t="s">
        <v>381</v>
      </c>
      <c r="L1" s="74" t="s">
        <v>375</v>
      </c>
      <c r="M1" s="74" t="s">
        <v>392</v>
      </c>
    </row>
    <row r="2" spans="1:13" ht="16">
      <c r="A2" s="74" t="s">
        <v>382</v>
      </c>
      <c r="B2" s="73">
        <v>7.6527978604417624E-2</v>
      </c>
      <c r="C2" s="73">
        <v>0.1592732263388412</v>
      </c>
      <c r="D2" s="73">
        <v>0.1529818070276654</v>
      </c>
      <c r="E2" s="73">
        <v>7.6616536943271307E-2</v>
      </c>
      <c r="F2" s="73">
        <v>-3.2113880196579792E-2</v>
      </c>
      <c r="G2" s="73">
        <v>-0.19332278523767149</v>
      </c>
      <c r="H2" s="73">
        <v>3.3816536943271309E-2</v>
      </c>
      <c r="I2" s="73">
        <v>-7.4913880196579796E-2</v>
      </c>
      <c r="J2" s="73">
        <v>-0.23612278523767161</v>
      </c>
      <c r="L2" s="74" t="s">
        <v>51</v>
      </c>
      <c r="M2" s="73">
        <v>-2.273630211538738E-2</v>
      </c>
    </row>
    <row r="3" spans="1:13" ht="16">
      <c r="A3" s="74" t="s">
        <v>383</v>
      </c>
      <c r="B3" s="73">
        <v>6.7684466307979863E-2</v>
      </c>
      <c r="C3" s="73">
        <v>1.0786624250535779E-2</v>
      </c>
      <c r="D3" s="73">
        <v>-0.1046364503770866</v>
      </c>
      <c r="E3" s="73">
        <v>6.7773024646833546E-2</v>
      </c>
      <c r="F3" s="73">
        <v>-0.18060048228488521</v>
      </c>
      <c r="G3" s="73">
        <v>-0.45094104264242352</v>
      </c>
      <c r="H3" s="73">
        <v>2.4973024646833548E-2</v>
      </c>
      <c r="I3" s="73">
        <v>-0.22340048228488521</v>
      </c>
      <c r="J3" s="73">
        <v>-0.49374104264242352</v>
      </c>
      <c r="L3" s="74" t="s">
        <v>50</v>
      </c>
      <c r="M3" s="73">
        <v>-3.9449193733404719E-2</v>
      </c>
    </row>
    <row r="4" spans="1:13" ht="16">
      <c r="A4" s="74" t="s">
        <v>384</v>
      </c>
      <c r="B4" s="73">
        <v>-0.21481245348308009</v>
      </c>
      <c r="C4" s="73">
        <v>-0.27708736192409972</v>
      </c>
      <c r="D4" s="73">
        <v>-0.1031327066073302</v>
      </c>
      <c r="E4" s="73">
        <v>-0.21472389514422641</v>
      </c>
      <c r="F4" s="73">
        <v>-0.46847446845952068</v>
      </c>
      <c r="G4" s="73">
        <v>-0.44943729887266709</v>
      </c>
      <c r="H4" s="73">
        <v>-0.25752389514422641</v>
      </c>
      <c r="I4" s="73">
        <v>-0.51127446845952074</v>
      </c>
      <c r="J4" s="73">
        <v>-0.49223729887266721</v>
      </c>
      <c r="L4" s="74" t="s">
        <v>49</v>
      </c>
      <c r="M4" s="73">
        <v>-4.0438996825773607E-2</v>
      </c>
    </row>
    <row r="5" spans="1:13" ht="16">
      <c r="A5" s="74" t="s">
        <v>385</v>
      </c>
      <c r="B5" s="73">
        <v>3.7378081586228573E-2</v>
      </c>
      <c r="C5" s="73">
        <v>-4.2998063929918888E-2</v>
      </c>
      <c r="D5" s="73">
        <v>-0.1326842082241784</v>
      </c>
      <c r="E5" s="73">
        <v>3.7466639925082257E-2</v>
      </c>
      <c r="F5" s="73">
        <v>-0.23438517046533991</v>
      </c>
      <c r="G5" s="73">
        <v>-0.47898880048951531</v>
      </c>
      <c r="H5" s="73">
        <v>-5.3333600749177409E-3</v>
      </c>
      <c r="I5" s="73">
        <v>-0.27718517046533991</v>
      </c>
      <c r="J5" s="73">
        <v>-0.52178880048951526</v>
      </c>
      <c r="L5" s="74" t="s">
        <v>388</v>
      </c>
      <c r="M5" s="73">
        <v>0.64548495414907003</v>
      </c>
    </row>
    <row r="6" spans="1:13" ht="16">
      <c r="A6" s="74" t="s">
        <v>386</v>
      </c>
      <c r="B6" s="73">
        <v>-8.737358685421881E-2</v>
      </c>
      <c r="C6" s="73">
        <v>-0.25258493270433918</v>
      </c>
      <c r="D6" s="73">
        <v>-0.27671050277979431</v>
      </c>
      <c r="E6" s="73">
        <v>-8.7285028515365126E-2</v>
      </c>
      <c r="F6" s="73">
        <v>-0.44397203923976031</v>
      </c>
      <c r="G6" s="73">
        <v>-0.6230150950451312</v>
      </c>
      <c r="H6" s="73">
        <v>-0.1300850285153651</v>
      </c>
      <c r="I6" s="73">
        <v>-0.48677203923976031</v>
      </c>
      <c r="J6" s="73">
        <v>-0.66581509504513114</v>
      </c>
    </row>
    <row r="7" spans="1:13" ht="16">
      <c r="A7" s="74" t="s">
        <v>387</v>
      </c>
      <c r="B7" s="73">
        <v>2.5924158534340162E-2</v>
      </c>
      <c r="C7" s="73">
        <v>0.15136248964868951</v>
      </c>
      <c r="D7" s="73">
        <v>7.9082518616117925E-2</v>
      </c>
      <c r="E7" s="73">
        <v>2.6012716873193838E-2</v>
      </c>
      <c r="F7" s="73">
        <v>-4.0024616886731527E-2</v>
      </c>
      <c r="G7" s="73">
        <v>-0.26722207364921902</v>
      </c>
      <c r="H7" s="73">
        <v>-1.6787283126806159E-2</v>
      </c>
      <c r="I7" s="73">
        <v>-8.2824616886731539E-2</v>
      </c>
      <c r="J7" s="73">
        <v>-0.31002207364921902</v>
      </c>
    </row>
    <row r="9" spans="1:13">
      <c r="A9" t="s">
        <v>393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80004160-6a3c-4b7a-81aa-7463d8ed6471"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B641F92C4015F4BB48C4270364C8341" ma:contentTypeVersion="6" ma:contentTypeDescription="Create a new document." ma:contentTypeScope="" ma:versionID="57b043ddc08d7f6aa5e7eb246cb38766">
  <xsd:schema xmlns:xsd="http://www.w3.org/2001/XMLSchema" xmlns:xs="http://www.w3.org/2001/XMLSchema" xmlns:p="http://schemas.microsoft.com/office/2006/metadata/properties" xmlns:ns3="80004160-6a3c-4b7a-81aa-7463d8ed6471" targetNamespace="http://schemas.microsoft.com/office/2006/metadata/properties" ma:root="true" ma:fieldsID="93448869b0e51ea319099c447bc98929" ns3:_="">
    <xsd:import namespace="80004160-6a3c-4b7a-81aa-7463d8ed6471"/>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004160-6a3c-4b7a-81aa-7463d8ed6471"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477D72F-4EAC-4CDE-AC0E-93F52B10A1BB}">
  <ds:schemaRefs>
    <ds:schemaRef ds:uri="http://schemas.microsoft.com/sharepoint/v3/contenttype/forms"/>
  </ds:schemaRefs>
</ds:datastoreItem>
</file>

<file path=customXml/itemProps2.xml><?xml version="1.0" encoding="utf-8"?>
<ds:datastoreItem xmlns:ds="http://schemas.openxmlformats.org/officeDocument/2006/customXml" ds:itemID="{9466A932-764C-4A8B-9653-1F3CF69BE6E5}">
  <ds:schemaRefs>
    <ds:schemaRef ds:uri="80004160-6a3c-4b7a-81aa-7463d8ed6471"/>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 ds:uri="http://purl.org/dc/terms/"/>
    <ds:schemaRef ds:uri="http://purl.org/dc/elements/1.1/"/>
    <ds:schemaRef ds:uri="http://purl.org/dc/dcmitype/"/>
    <ds:schemaRef ds:uri="http://schemas.microsoft.com/office/infopath/2007/PartnerControls"/>
  </ds:schemaRefs>
</ds:datastoreItem>
</file>

<file path=customXml/itemProps3.xml><?xml version="1.0" encoding="utf-8"?>
<ds:datastoreItem xmlns:ds="http://schemas.openxmlformats.org/officeDocument/2006/customXml" ds:itemID="{3C623C93-555E-4301-A01E-B8E6855B3E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004160-6a3c-4b7a-81aa-7463d8ed64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Part A Stocks information</vt:lpstr>
      <vt:lpstr>1.Valuation&amp;Momentum</vt:lpstr>
      <vt:lpstr>2&amp;3.Stock List we choose</vt:lpstr>
      <vt:lpstr>Stock return</vt:lpstr>
      <vt:lpstr>S &amp; P 1000 Market Return</vt:lpstr>
      <vt:lpstr>4.Beta</vt:lpstr>
      <vt:lpstr>5.Weighted Beta</vt:lpstr>
      <vt:lpstr>6.EPS</vt:lpstr>
      <vt:lpstr>7.Returns</vt:lpstr>
      <vt:lpstr>8.Standard Deviation</vt:lpstr>
      <vt:lpstr>10.Stock Porfolio Summary</vt:lpstr>
      <vt:lpstr>Part B Bond Information</vt:lpstr>
      <vt:lpstr>2.Bond Details 2-year</vt:lpstr>
      <vt:lpstr>2. Bond Details 6-month</vt:lpstr>
      <vt:lpstr>3.Allocation</vt:lpstr>
      <vt:lpstr>4.Final portofolio Summary</vt:lpstr>
      <vt:lpstr>Weekly Update</vt:lpstr>
      <vt:lpstr>EURCBS5Y-Monthly Prices Change</vt:lpstr>
      <vt:lpstr>EURCBS5Y-Daily Prices Change</vt:lpstr>
      <vt:lpstr>USDSB3L10Y-Monthly Changes </vt:lpstr>
      <vt:lpstr>USDSB3L10Y-Daily Changes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Jinyan Yong</dc:creator>
  <cp:keywords/>
  <dc:description/>
  <cp:lastModifiedBy>Yangmeng Shi</cp:lastModifiedBy>
  <cp:revision/>
  <dcterms:created xsi:type="dcterms:W3CDTF">2024-11-01T15:44:56Z</dcterms:created>
  <dcterms:modified xsi:type="dcterms:W3CDTF">2024-12-04T20:52:07Z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preadsheetBuilder_1">
    <vt:lpwstr>eyIwIjoiSGlzdG9yeSIsIjEiOjAsIjIiOjEsIjMiOjEsIjQiOjEsIjUiOjEsIjYiOjEsIjciOjEsIjgiOjAsIjkiOjEsIjEwIjoxLCIxMSI6MCwiMTIiOjB9</vt:lpwstr>
  </property>
  <property fmtid="{D5CDD505-2E9C-101B-9397-08002B2CF9AE}" pid="3" name="SpreadsheetBuilder_2">
    <vt:lpwstr>eyIwIjoiSGlzdG9yeSIsIjEiOjAsIjIiOjEsIjMiOjEsIjQiOjEsIjUiOjEsIjYiOjEsIjciOjEsIjgiOjAsIjkiOjEsIjEwIjoxLCIxMSI6MCwiMTIiOjB9</vt:lpwstr>
  </property>
  <property fmtid="{D5CDD505-2E9C-101B-9397-08002B2CF9AE}" pid="4" name="SpreadsheetBuilder_3">
    <vt:lpwstr>eyIwIjoiSGlzdG9yeSIsIjEiOjAsIjIiOjEsIjMiOjEsIjQiOjEsIjUiOjEsIjYiOjEsIjciOjEsIjgiOjAsIjkiOjEsIjEwIjoxLCIxMSI6MCwiMTIiOjB9</vt:lpwstr>
  </property>
  <property fmtid="{D5CDD505-2E9C-101B-9397-08002B2CF9AE}" pid="5" name="SpreadsheetBuilder_4">
    <vt:lpwstr>eyIwIjoiSGlzdG9yeSIsIjEiOjAsIjIiOjEsIjMiOjEsIjQiOjEsIjUiOjEsIjYiOjEsIjciOjEsIjgiOjAsIjkiOjEsIjEwIjoxLCIxMSI6MCwiMTIiOjB9</vt:lpwstr>
  </property>
  <property fmtid="{D5CDD505-2E9C-101B-9397-08002B2CF9AE}" pid="6" name="SpreadsheetBuilder_5">
    <vt:lpwstr>eyIwIjoiSGlzdG9yeSIsIjEiOjAsIjIiOjEsIjMiOjEsIjQiOjEsIjUiOjEsIjYiOjEsIjciOjEsIjgiOjAsIjkiOjEsIjEwIjoxLCIxMSI6MCwiMTIiOjB9</vt:lpwstr>
  </property>
  <property fmtid="{D5CDD505-2E9C-101B-9397-08002B2CF9AE}" pid="7" name="SpreadsheetBuilder_6">
    <vt:lpwstr>eyIwIjoiSGlzdG9yeSIsIjEiOjAsIjIiOjEsIjMiOjEsIjQiOjEsIjUiOjEsIjYiOjEsIjciOjEsIjgiOjAsIjkiOjEsIjEwIjoxLCIxMSI6MCwiMTIiOjB9</vt:lpwstr>
  </property>
  <property fmtid="{D5CDD505-2E9C-101B-9397-08002B2CF9AE}" pid="8" name="SpreadsheetBuilder_7">
    <vt:lpwstr>eyIwIjoiSGlzdG9yeSIsIjEiOjAsIjIiOjEsIjMiOjEsIjQiOjEsIjUiOjEsIjYiOjEsIjciOjEsIjgiOjAsIjkiOjEsIjEwIjoxLCIxMSI6MCwiMTIiOjB9</vt:lpwstr>
  </property>
  <property fmtid="{D5CDD505-2E9C-101B-9397-08002B2CF9AE}" pid="9" name="ContentTypeId">
    <vt:lpwstr>0x0101001B641F92C4015F4BB48C4270364C8341</vt:lpwstr>
  </property>
</Properties>
</file>