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80360E26-E7D2-40AC-9B20-4A41877788D9}" xr6:coauthVersionLast="47" xr6:coauthVersionMax="47" xr10:uidLastSave="{00000000-0000-0000-0000-000000000000}"/>
  <bookViews>
    <workbookView xWindow="-120" yWindow="-120" windowWidth="38640" windowHeight="21120" xr2:uid="{A1068B38-4061-44E0-92A4-ECF5FD8715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4" i="1"/>
  <c r="H37" i="1"/>
  <c r="H38" i="1" s="1"/>
  <c r="H13" i="1"/>
  <c r="H14" i="1" s="1"/>
  <c r="H15" i="1" s="1"/>
  <c r="H20" i="1" s="1"/>
  <c r="Q4" i="1"/>
  <c r="I9" i="1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4" i="2"/>
  <c r="H4" i="2" s="1"/>
  <c r="I14" i="1" l="1"/>
  <c r="I13" i="1"/>
  <c r="I15" i="1"/>
  <c r="I8" i="1"/>
  <c r="I12" i="1"/>
  <c r="I10" i="1"/>
  <c r="I11" i="1"/>
  <c r="H22" i="1"/>
  <c r="H25" i="1" s="1"/>
  <c r="H26" i="1" s="1"/>
</calcChain>
</file>

<file path=xl/sharedStrings.xml><?xml version="1.0" encoding="utf-8"?>
<sst xmlns="http://schemas.openxmlformats.org/spreadsheetml/2006/main" count="26" uniqueCount="22">
  <si>
    <t>Cash-flow</t>
  </si>
  <si>
    <t>Qtr</t>
  </si>
  <si>
    <t>WACC (annual)</t>
  </si>
  <si>
    <t>WACC (quarterly)</t>
  </si>
  <si>
    <t>started here</t>
  </si>
  <si>
    <t>power</t>
  </si>
  <si>
    <t>Terminal Value</t>
  </si>
  <si>
    <t>computed growth rate per quarter</t>
  </si>
  <si>
    <t>Total DCF</t>
  </si>
  <si>
    <t>WACC Calculation</t>
  </si>
  <si>
    <t>Value of Equity</t>
  </si>
  <si>
    <t>Value of Debt</t>
  </si>
  <si>
    <t>Cost of Equity (in %) (Annual return expected by investors)</t>
  </si>
  <si>
    <t>Cost of Debt (in %) (Loan rate)</t>
  </si>
  <si>
    <t>WACC</t>
  </si>
  <si>
    <t>Tax (%)</t>
  </si>
  <si>
    <t>V = E + D</t>
  </si>
  <si>
    <t>Different WACCS</t>
  </si>
  <si>
    <t>Valuation</t>
  </si>
  <si>
    <t>Investor money</t>
  </si>
  <si>
    <t>delta</t>
  </si>
  <si>
    <t>1. Go by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</si>
</sst>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1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6" fontId="2" fillId="0" borderId="0" xfId="0" applyNumberFormat="1" applyFont="1"/>
    <xf numFmtId="10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25</xdr:row>
      <xdr:rowOff>164956</xdr:rowOff>
    </xdr:from>
    <xdr:to>
      <xdr:col>5</xdr:col>
      <xdr:colOff>400731</xdr:colOff>
      <xdr:row>31</xdr:row>
      <xdr:rowOff>238431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9E726-68ED-1771-5FB1-37F4BFC1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5117956"/>
          <a:ext cx="2696256" cy="1216475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35</xdr:row>
      <xdr:rowOff>173500</xdr:rowOff>
    </xdr:from>
    <xdr:to>
      <xdr:col>5</xdr:col>
      <xdr:colOff>476251</xdr:colOff>
      <xdr:row>47</xdr:row>
      <xdr:rowOff>128375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7C7B-BC10-1F3E-09B6-4E237A24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7031500"/>
          <a:ext cx="3028950" cy="22408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49</xdr:row>
      <xdr:rowOff>0</xdr:rowOff>
    </xdr:from>
    <xdr:to>
      <xdr:col>6</xdr:col>
      <xdr:colOff>1000126</xdr:colOff>
      <xdr:row>56</xdr:row>
      <xdr:rowOff>47818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F83417-C711-07D2-FB52-2919DB937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9525000"/>
          <a:ext cx="4362450" cy="1381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16</xdr:row>
      <xdr:rowOff>57150</xdr:rowOff>
    </xdr:from>
    <xdr:to>
      <xdr:col>3</xdr:col>
      <xdr:colOff>457898</xdr:colOff>
      <xdr:row>34</xdr:row>
      <xdr:rowOff>152892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4EF50-E88E-5E9E-8357-868BCBD34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3486150"/>
          <a:ext cx="5001323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0556-2C25-42DD-AFDF-C02A662E55C1}">
  <dimension ref="C3:R38"/>
  <sheetViews>
    <sheetView tabSelected="1" workbookViewId="0">
      <selection activeCell="H8" sqref="H8:I15"/>
    </sheetView>
  </sheetViews>
  <sheetFormatPr defaultRowHeight="15" x14ac:dyDescent="0.25"/>
  <cols>
    <col min="6" max="6" width="13.85546875" customWidth="1"/>
    <col min="7" max="7" width="22.5703125" style="4" customWidth="1"/>
    <col min="8" max="8" width="36.140625" customWidth="1"/>
    <col min="9" max="9" width="27.7109375" customWidth="1"/>
    <col min="16" max="16" width="18.42578125" customWidth="1"/>
    <col min="17" max="17" width="21.140625" customWidth="1"/>
    <col min="18" max="18" width="23.28515625" customWidth="1"/>
  </cols>
  <sheetData>
    <row r="3" spans="3:18" x14ac:dyDescent="0.25">
      <c r="P3" t="s">
        <v>2</v>
      </c>
      <c r="Q3">
        <v>40</v>
      </c>
    </row>
    <row r="4" spans="3:18" x14ac:dyDescent="0.25">
      <c r="P4" t="s">
        <v>3</v>
      </c>
      <c r="Q4" s="5">
        <f>(Q3/4)/100</f>
        <v>0.1</v>
      </c>
    </row>
    <row r="7" spans="3:18" x14ac:dyDescent="0.25">
      <c r="G7" s="4" t="s">
        <v>1</v>
      </c>
      <c r="H7" t="s">
        <v>0</v>
      </c>
      <c r="J7" t="s">
        <v>5</v>
      </c>
    </row>
    <row r="8" spans="3:18" x14ac:dyDescent="0.25">
      <c r="F8" t="s">
        <v>4</v>
      </c>
      <c r="G8" s="4">
        <v>5</v>
      </c>
      <c r="H8" s="8">
        <v>3835522</v>
      </c>
      <c r="I8" s="3">
        <f t="shared" ref="I8:I15" si="0">H8/POWER((1+$Q$4),J8)</f>
        <v>3486838.1818181816</v>
      </c>
      <c r="J8">
        <v>1</v>
      </c>
    </row>
    <row r="9" spans="3:18" x14ac:dyDescent="0.25">
      <c r="C9">
        <v>4035522</v>
      </c>
      <c r="G9" s="4">
        <v>6</v>
      </c>
      <c r="H9" s="8">
        <v>2000000</v>
      </c>
      <c r="I9" s="3">
        <f t="shared" si="0"/>
        <v>1652892.5619834708</v>
      </c>
      <c r="J9">
        <v>2</v>
      </c>
    </row>
    <row r="10" spans="3:18" x14ac:dyDescent="0.25">
      <c r="C10">
        <v>4235522</v>
      </c>
      <c r="G10" s="4">
        <v>7</v>
      </c>
      <c r="H10" s="8">
        <v>173634</v>
      </c>
      <c r="I10" s="3">
        <f t="shared" si="0"/>
        <v>130453.79413974451</v>
      </c>
      <c r="J10">
        <v>3</v>
      </c>
    </row>
    <row r="11" spans="3:18" x14ac:dyDescent="0.25">
      <c r="C11">
        <v>4435522</v>
      </c>
      <c r="G11" s="4">
        <v>8</v>
      </c>
      <c r="H11" s="8">
        <v>2682192</v>
      </c>
      <c r="I11" s="3">
        <f t="shared" si="0"/>
        <v>1831973.2258725492</v>
      </c>
      <c r="J11">
        <v>4</v>
      </c>
      <c r="Q11" t="s">
        <v>17</v>
      </c>
      <c r="R11" t="s">
        <v>18</v>
      </c>
    </row>
    <row r="12" spans="3:18" x14ac:dyDescent="0.25">
      <c r="C12">
        <v>4635522</v>
      </c>
      <c r="G12" s="4">
        <v>9</v>
      </c>
      <c r="H12" s="8">
        <v>2787559</v>
      </c>
      <c r="I12" s="3">
        <f t="shared" si="0"/>
        <v>1730854.822385455</v>
      </c>
      <c r="J12">
        <v>5</v>
      </c>
      <c r="Q12">
        <v>20</v>
      </c>
      <c r="R12">
        <v>203902608.52096874</v>
      </c>
    </row>
    <row r="13" spans="3:18" x14ac:dyDescent="0.25">
      <c r="C13">
        <v>4835522</v>
      </c>
      <c r="G13" s="4">
        <v>10</v>
      </c>
      <c r="H13" s="8">
        <f>H12+(H12*0.1)</f>
        <v>3066314.9</v>
      </c>
      <c r="I13" s="3">
        <f t="shared" si="0"/>
        <v>1730854.8223854548</v>
      </c>
      <c r="J13">
        <v>6</v>
      </c>
      <c r="Q13">
        <v>25</v>
      </c>
      <c r="R13">
        <v>150263292.63507834</v>
      </c>
    </row>
    <row r="14" spans="3:18" x14ac:dyDescent="0.25">
      <c r="C14">
        <v>5035522</v>
      </c>
      <c r="G14" s="4">
        <v>11</v>
      </c>
      <c r="H14" s="8">
        <f t="shared" ref="H14:H15" si="1">H13+(H13*0.1)</f>
        <v>3372946.3899999997</v>
      </c>
      <c r="I14" s="3">
        <f t="shared" si="0"/>
        <v>1730854.8223854543</v>
      </c>
      <c r="J14">
        <v>7</v>
      </c>
      <c r="Q14">
        <v>30</v>
      </c>
    </row>
    <row r="15" spans="3:18" x14ac:dyDescent="0.25">
      <c r="C15">
        <v>5235522</v>
      </c>
      <c r="G15" s="4">
        <v>12</v>
      </c>
      <c r="H15" s="8">
        <f t="shared" si="1"/>
        <v>3710241.0289999996</v>
      </c>
      <c r="I15" s="3">
        <f t="shared" si="0"/>
        <v>1730854.8223854546</v>
      </c>
      <c r="J15">
        <v>8</v>
      </c>
    </row>
    <row r="20" spans="7:18" ht="30" x14ac:dyDescent="0.25">
      <c r="G20" s="4" t="s">
        <v>7</v>
      </c>
      <c r="H20" s="9">
        <f>((H15-H8)/H8)/8</f>
        <v>-4.0829178857532417E-3</v>
      </c>
    </row>
    <row r="22" spans="7:18" x14ac:dyDescent="0.25">
      <c r="G22" s="4" t="s">
        <v>6</v>
      </c>
      <c r="H22">
        <f>((H15*(1+H20)/(Q4-H20)))</f>
        <v>35501429.96181336</v>
      </c>
    </row>
    <row r="25" spans="7:18" x14ac:dyDescent="0.25">
      <c r="G25" s="4" t="s">
        <v>8</v>
      </c>
      <c r="H25" s="1">
        <f>SUM(H8:H15,H22)</f>
        <v>57129839.280813359</v>
      </c>
      <c r="Q25" t="s">
        <v>19</v>
      </c>
      <c r="R25">
        <v>4000000</v>
      </c>
    </row>
    <row r="26" spans="7:18" x14ac:dyDescent="0.25">
      <c r="G26" s="4" t="s">
        <v>20</v>
      </c>
      <c r="H26" s="3">
        <f>H25-R25</f>
        <v>53129839.280813359</v>
      </c>
    </row>
    <row r="32" spans="7:18" ht="30" x14ac:dyDescent="0.25">
      <c r="G32" s="4" t="s">
        <v>7</v>
      </c>
      <c r="H32" s="5">
        <f>((H11-H8)/H8)/4</f>
        <v>-7.5174252683207141E-2</v>
      </c>
    </row>
    <row r="34" spans="7:13" x14ac:dyDescent="0.25">
      <c r="G34" s="4" t="s">
        <v>6</v>
      </c>
      <c r="H34" s="10">
        <f>((H11*(1+H32))/(Q4-H32))</f>
        <v>14160529.774504466</v>
      </c>
      <c r="M34" t="s">
        <v>21</v>
      </c>
    </row>
    <row r="37" spans="7:13" x14ac:dyDescent="0.25">
      <c r="G37" s="4" t="s">
        <v>8</v>
      </c>
      <c r="H37" s="10">
        <f>SUM(I8:I11,H34)</f>
        <v>21262687.538318411</v>
      </c>
    </row>
    <row r="38" spans="7:13" x14ac:dyDescent="0.25">
      <c r="G38" s="4" t="s">
        <v>20</v>
      </c>
      <c r="H38" s="10">
        <f>H37-R25</f>
        <v>17262687.538318411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F5DD-BDF8-4B7F-B369-50CBC25D23CB}">
  <dimension ref="A1:M41"/>
  <sheetViews>
    <sheetView workbookViewId="0">
      <selection activeCell="H4" sqref="H4"/>
    </sheetView>
  </sheetViews>
  <sheetFormatPr defaultRowHeight="15" x14ac:dyDescent="0.25"/>
  <cols>
    <col min="1" max="1" width="22.85546875" customWidth="1"/>
    <col min="2" max="2" width="27.28515625" style="4" customWidth="1"/>
    <col min="3" max="3" width="23.85546875" style="6" customWidth="1"/>
    <col min="4" max="4" width="22.42578125" style="4" customWidth="1"/>
    <col min="5" max="6" width="17.42578125" style="6" customWidth="1"/>
    <col min="7" max="7" width="17.42578125" style="7" customWidth="1"/>
    <col min="8" max="8" width="22.7109375" style="5" customWidth="1"/>
  </cols>
  <sheetData>
    <row r="1" spans="1:8" x14ac:dyDescent="0.25">
      <c r="A1" t="s">
        <v>9</v>
      </c>
    </row>
    <row r="3" spans="1:8" ht="45" x14ac:dyDescent="0.25">
      <c r="B3" s="4" t="s">
        <v>10</v>
      </c>
      <c r="C3" s="6" t="s">
        <v>12</v>
      </c>
      <c r="D3" s="4" t="s">
        <v>11</v>
      </c>
      <c r="E3" s="6" t="s">
        <v>13</v>
      </c>
      <c r="F3" s="6" t="s">
        <v>15</v>
      </c>
      <c r="G3" s="7" t="s">
        <v>16</v>
      </c>
      <c r="H3" s="5" t="s">
        <v>14</v>
      </c>
    </row>
    <row r="4" spans="1:8" x14ac:dyDescent="0.25">
      <c r="B4" s="4">
        <v>4000000</v>
      </c>
      <c r="C4" s="6">
        <v>0.4</v>
      </c>
      <c r="D4" s="4">
        <v>0</v>
      </c>
      <c r="E4" s="6">
        <v>0.1</v>
      </c>
      <c r="F4" s="6">
        <v>0.1</v>
      </c>
      <c r="G4" s="7">
        <f>B4+D4</f>
        <v>4000000</v>
      </c>
      <c r="H4" s="5">
        <f>((B4/G4)*C4+((D4/G4)*E4*(1-F4)))</f>
        <v>0.4</v>
      </c>
    </row>
    <row r="5" spans="1:8" x14ac:dyDescent="0.25">
      <c r="B5" s="4">
        <v>1000000</v>
      </c>
      <c r="C5" s="6">
        <v>0.3</v>
      </c>
      <c r="D5" s="4">
        <v>1000000</v>
      </c>
      <c r="E5" s="6">
        <v>0.15</v>
      </c>
      <c r="F5" s="6">
        <v>0.1</v>
      </c>
      <c r="G5" s="7">
        <f t="shared" ref="G5:G22" si="0">B5+D5</f>
        <v>2000000</v>
      </c>
      <c r="H5" s="5">
        <f t="shared" ref="H5:H21" si="1">((B5/G5)*C5+((D5/G5)*E5*(1-F5)))</f>
        <v>0.2175</v>
      </c>
    </row>
    <row r="6" spans="1:8" x14ac:dyDescent="0.25">
      <c r="G6" s="7">
        <f t="shared" si="0"/>
        <v>0</v>
      </c>
      <c r="H6" s="5" t="e">
        <f t="shared" si="1"/>
        <v>#DIV/0!</v>
      </c>
    </row>
    <row r="7" spans="1:8" x14ac:dyDescent="0.25">
      <c r="G7" s="7">
        <f t="shared" si="0"/>
        <v>0</v>
      </c>
      <c r="H7" s="5" t="e">
        <f t="shared" si="1"/>
        <v>#DIV/0!</v>
      </c>
    </row>
    <row r="8" spans="1:8" x14ac:dyDescent="0.25">
      <c r="G8" s="7">
        <f t="shared" si="0"/>
        <v>0</v>
      </c>
      <c r="H8" s="5" t="e">
        <f t="shared" si="1"/>
        <v>#DIV/0!</v>
      </c>
    </row>
    <row r="9" spans="1:8" x14ac:dyDescent="0.25">
      <c r="G9" s="7">
        <f t="shared" si="0"/>
        <v>0</v>
      </c>
      <c r="H9" s="5" t="e">
        <f t="shared" si="1"/>
        <v>#DIV/0!</v>
      </c>
    </row>
    <row r="10" spans="1:8" x14ac:dyDescent="0.25">
      <c r="G10" s="7">
        <f t="shared" si="0"/>
        <v>0</v>
      </c>
      <c r="H10" s="5" t="e">
        <f t="shared" si="1"/>
        <v>#DIV/0!</v>
      </c>
    </row>
    <row r="11" spans="1:8" x14ac:dyDescent="0.25">
      <c r="G11" s="7">
        <f t="shared" si="0"/>
        <v>0</v>
      </c>
      <c r="H11" s="5" t="e">
        <f t="shared" si="1"/>
        <v>#DIV/0!</v>
      </c>
    </row>
    <row r="12" spans="1:8" x14ac:dyDescent="0.25">
      <c r="G12" s="7">
        <f t="shared" si="0"/>
        <v>0</v>
      </c>
      <c r="H12" s="5" t="e">
        <f t="shared" si="1"/>
        <v>#DIV/0!</v>
      </c>
    </row>
    <row r="13" spans="1:8" x14ac:dyDescent="0.25">
      <c r="G13" s="7">
        <f t="shared" si="0"/>
        <v>0</v>
      </c>
      <c r="H13" s="5" t="e">
        <f t="shared" si="1"/>
        <v>#DIV/0!</v>
      </c>
    </row>
    <row r="14" spans="1:8" x14ac:dyDescent="0.25">
      <c r="G14" s="7">
        <f t="shared" si="0"/>
        <v>0</v>
      </c>
      <c r="H14" s="5" t="e">
        <f t="shared" si="1"/>
        <v>#DIV/0!</v>
      </c>
    </row>
    <row r="15" spans="1:8" x14ac:dyDescent="0.25">
      <c r="G15" s="7">
        <f t="shared" si="0"/>
        <v>0</v>
      </c>
      <c r="H15" s="5" t="e">
        <f t="shared" si="1"/>
        <v>#DIV/0!</v>
      </c>
    </row>
    <row r="16" spans="1:8" x14ac:dyDescent="0.25">
      <c r="G16" s="7">
        <f t="shared" si="0"/>
        <v>0</v>
      </c>
      <c r="H16" s="5" t="e">
        <f t="shared" si="1"/>
        <v>#DIV/0!</v>
      </c>
    </row>
    <row r="17" spans="7:8" x14ac:dyDescent="0.25">
      <c r="G17" s="7">
        <f t="shared" si="0"/>
        <v>0</v>
      </c>
      <c r="H17" s="5" t="e">
        <f t="shared" si="1"/>
        <v>#DIV/0!</v>
      </c>
    </row>
    <row r="18" spans="7:8" x14ac:dyDescent="0.25">
      <c r="G18" s="7">
        <f t="shared" si="0"/>
        <v>0</v>
      </c>
      <c r="H18" s="5" t="e">
        <f t="shared" si="1"/>
        <v>#DIV/0!</v>
      </c>
    </row>
    <row r="19" spans="7:8" x14ac:dyDescent="0.25">
      <c r="G19" s="7">
        <f t="shared" si="0"/>
        <v>0</v>
      </c>
      <c r="H19" s="5" t="e">
        <f t="shared" si="1"/>
        <v>#DIV/0!</v>
      </c>
    </row>
    <row r="20" spans="7:8" x14ac:dyDescent="0.25">
      <c r="G20" s="7">
        <f t="shared" si="0"/>
        <v>0</v>
      </c>
      <c r="H20" s="5" t="e">
        <f t="shared" si="1"/>
        <v>#DIV/0!</v>
      </c>
    </row>
    <row r="21" spans="7:8" x14ac:dyDescent="0.25">
      <c r="G21" s="7">
        <f t="shared" si="0"/>
        <v>0</v>
      </c>
      <c r="H21" s="5" t="e">
        <f t="shared" si="1"/>
        <v>#DIV/0!</v>
      </c>
    </row>
    <row r="22" spans="7:8" x14ac:dyDescent="0.25">
      <c r="G22" s="7">
        <f t="shared" si="0"/>
        <v>0</v>
      </c>
      <c r="H22" s="5" t="e">
        <f>((B22/G22)*C22+((D22/G22)*E22*(1-F22)))</f>
        <v>#DIV/0!</v>
      </c>
    </row>
    <row r="33" spans="11:13" x14ac:dyDescent="0.25">
      <c r="K33" s="4"/>
    </row>
    <row r="34" spans="11:13" x14ac:dyDescent="0.25">
      <c r="K34" s="4"/>
      <c r="L34" s="2"/>
      <c r="M34" s="3"/>
    </row>
    <row r="35" spans="11:13" x14ac:dyDescent="0.25">
      <c r="K35" s="4"/>
      <c r="L35" s="2"/>
      <c r="M35" s="3"/>
    </row>
    <row r="36" spans="11:13" x14ac:dyDescent="0.25">
      <c r="K36" s="4"/>
      <c r="L36" s="2"/>
      <c r="M36" s="3"/>
    </row>
    <row r="37" spans="11:13" x14ac:dyDescent="0.25">
      <c r="K37" s="4"/>
      <c r="L37" s="2"/>
      <c r="M37" s="3"/>
    </row>
    <row r="38" spans="11:13" x14ac:dyDescent="0.25">
      <c r="K38" s="4"/>
      <c r="L38" s="2"/>
      <c r="M38" s="3"/>
    </row>
    <row r="39" spans="11:13" x14ac:dyDescent="0.25">
      <c r="K39" s="4"/>
      <c r="L39" s="2"/>
      <c r="M39" s="3"/>
    </row>
    <row r="40" spans="11:13" x14ac:dyDescent="0.25">
      <c r="K40" s="4"/>
      <c r="L40" s="2"/>
      <c r="M40" s="3"/>
    </row>
    <row r="41" spans="11:13" x14ac:dyDescent="0.25">
      <c r="K41" s="4"/>
      <c r="L41" s="2"/>
      <c r="M4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jyotendra sharma</dc:creator>
  <cp:lastModifiedBy>jyotendra sharma</cp:lastModifiedBy>
  <dcterms:created xsi:type="dcterms:W3CDTF">2023-08-28T12:51:39Z</dcterms:created>
  <dcterms:modified xsi:type="dcterms:W3CDTF">2023-08-28T18:35:23Z</dcterms:modified>
</cp:coreProperties>
</file>