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CF" sheetId="1" state="visible" r:id="rId2"/>
    <sheet name="DCF Repr" sheetId="2" state="visible" r:id="rId3"/>
    <sheet name="WAC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<sst xmlns="http://schemas.openxmlformats.org/spreadsheetml/2006/main" count="35" uniqueCount="24">
  <si>
    <t xml:space="preserve">WACC (annual)</t>
  </si>
  <si>
    <t xml:space="preserve">WACC (quarterly)</t>
  </si>
  <si>
    <t xml:space="preserve">Quarter</t>
  </si>
  <si>
    <t xml:space="preserve">Quarter wise cash-flow</t>
  </si>
  <si>
    <t xml:space="preserve">power</t>
  </si>
  <si>
    <t xml:space="preserve">started here</t>
  </si>
  <si>
    <t xml:space="preserve">Different WACCS</t>
  </si>
  <si>
    <t xml:space="preserve">Valuation</t>
  </si>
  <si>
    <t xml:space="preserve">computed growth rate per quarter</t>
  </si>
  <si>
    <t xml:space="preserve">Terminal Value</t>
  </si>
  <si>
    <t xml:space="preserve">Total DCF</t>
  </si>
  <si>
    <t xml:space="preserve">Investor money</t>
  </si>
  <si>
    <t xml:space="preserve">delta</t>
  </si>
  <si>
    <t xml:space="preserve">&lt;&lt;&lt;&lt;&lt;&lt;&lt;&lt; Can't use 4 quarter projection</t>
  </si>
  <si>
    <t xml:space="preserve">1. Go by equity</t>
  </si>
  <si>
    <t xml:space="preserve">Value of Equity</t>
  </si>
  <si>
    <t xml:space="preserve">Computed growth rate per quarter</t>
  </si>
  <si>
    <t xml:space="preserve">WACC Calculation</t>
  </si>
  <si>
    <t xml:space="preserve">Cost of Equity (in %) (Annual return expected by investors)</t>
  </si>
  <si>
    <t xml:space="preserve">Value of Debt</t>
  </si>
  <si>
    <t xml:space="preserve">Cost of Debt (in %) (Loan rate)</t>
  </si>
  <si>
    <t xml:space="preserve">Tax (%)</t>
  </si>
  <si>
    <t xml:space="preserve">V = E + D</t>
  </si>
  <si>
    <t xml:space="preserve">WACC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</si>
</sst>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_-[$$-409]* #,##0.00_ ;_-[$$-409]* \-#,##0.00\ ;_-[$$-409]* \-??_ ;_-@_ "/>
    <numFmt numFmtId="167" formatCode="0.00"/>
    <numFmt numFmtId="168" formatCode="0.00%"/>
    <numFmt numFmtId="169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142920</xdr:colOff>
      <xdr:row>25</xdr:row>
      <xdr:rowOff>164880</xdr:rowOff>
    </xdr:from>
    <xdr:to>
      <xdr:col>5</xdr:col>
      <xdr:colOff>400320</xdr:colOff>
      <xdr:row>31</xdr:row>
      <xdr:rowOff>237960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43040" y="5117760"/>
          <a:ext cx="2657520" cy="121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495360</xdr:colOff>
      <xdr:row>35</xdr:row>
      <xdr:rowOff>173520</xdr:rowOff>
    </xdr:from>
    <xdr:to>
      <xdr:col>5</xdr:col>
      <xdr:colOff>475920</xdr:colOff>
      <xdr:row>47</xdr:row>
      <xdr:rowOff>128160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95360" y="7221960"/>
          <a:ext cx="2980800" cy="224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6</xdr:col>
      <xdr:colOff>999720</xdr:colOff>
      <xdr:row>56</xdr:row>
      <xdr:rowOff>47520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600120" y="9715680"/>
          <a:ext cx="4376520" cy="138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16</xdr:row>
      <xdr:rowOff>57240</xdr:rowOff>
    </xdr:from>
    <xdr:to>
      <xdr:col>3</xdr:col>
      <xdr:colOff>457560</xdr:colOff>
      <xdr:row>34</xdr:row>
      <xdr:rowOff>152640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390600" y="3486240"/>
          <a:ext cx="5283000" cy="3524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Y38"/>
  <sheetViews>
    <sheetView showFormulas="false" showGridLines="true" showRowColHeaders="true" showZeros="true" rightToLeft="false" tabSelected="false" showOutlineSymbols="true" defaultGridColor="true" view="normal" topLeftCell="F1" colorId="64" zoomScale="60" zoomScaleNormal="60" zoomScalePageLayoutView="100" workbookViewId="0">
      <selection pane="topLeft" activeCell="I8" activeCellId="0" sqref="I8"/>
    </sheetView>
  </sheetViews>
  <sheetFormatPr defaultColWidth="8.515625" defaultRowHeight="15" zeroHeight="false" outlineLevelRow="0" outlineLevelCol="0"/>
  <cols>
    <col collapsed="false" customWidth="true" hidden="false" outlineLevel="0" max="6" min="6" style="0" width="13.86"/>
    <col collapsed="false" customWidth="true" hidden="false" outlineLevel="0" max="7" min="7" style="1" width="22.57"/>
    <col collapsed="false" customWidth="true" hidden="false" outlineLevel="0" max="8" min="8" style="0" width="36.15"/>
    <col collapsed="false" customWidth="true" hidden="false" outlineLevel="0" max="9" min="9" style="0" width="27.71"/>
    <col collapsed="false" customWidth="true" hidden="false" outlineLevel="0" max="13" min="13" style="0" width="18.29"/>
    <col collapsed="false" customWidth="true" hidden="false" outlineLevel="0" max="16" min="16" style="0" width="18.42"/>
    <col collapsed="false" customWidth="true" hidden="false" outlineLevel="0" max="17" min="17" style="0" width="21.14"/>
    <col collapsed="false" customWidth="true" hidden="false" outlineLevel="0" max="18" min="18" style="0" width="23.29"/>
    <col collapsed="false" customWidth="true" hidden="false" outlineLevel="0" max="22" min="22" style="0" width="14"/>
    <col collapsed="false" customWidth="true" hidden="false" outlineLevel="0" max="23" min="23" style="0" width="12.86"/>
    <col collapsed="false" customWidth="true" hidden="false" outlineLevel="0" max="25" min="24" style="0" width="14"/>
  </cols>
  <sheetData>
    <row r="3" customFormat="false" ht="15" hidden="false" customHeight="false" outlineLevel="0" collapsed="false">
      <c r="P3" s="0" t="s">
        <v>0</v>
      </c>
      <c r="Q3" s="0" t="n">
        <v>40</v>
      </c>
    </row>
    <row r="4" customFormat="false" ht="15" hidden="false" customHeight="false" outlineLevel="0" collapsed="false">
      <c r="P4" s="0" t="s">
        <v>1</v>
      </c>
      <c r="Q4" s="2" t="n">
        <f aca="false">(Q3/4)/100</f>
        <v>0.1</v>
      </c>
    </row>
    <row r="7" customFormat="false" ht="15" hidden="false" customHeight="false" outlineLevel="0" collapsed="false">
      <c r="G7" s="3" t="s">
        <v>2</v>
      </c>
      <c r="H7" s="4" t="s">
        <v>3</v>
      </c>
      <c r="J7" s="0" t="s">
        <v>4</v>
      </c>
    </row>
    <row r="8" customFormat="false" ht="15" hidden="false" customHeight="false" outlineLevel="0" collapsed="false">
      <c r="F8" s="0" t="s">
        <v>5</v>
      </c>
      <c r="G8" s="1" t="n">
        <v>5</v>
      </c>
      <c r="H8" s="5" t="n">
        <v>2079419</v>
      </c>
      <c r="I8" s="6" t="n">
        <f aca="false">H8/POWER((1+$Q$4),J8)</f>
        <v>1890380.90909091</v>
      </c>
      <c r="J8" s="0" t="n">
        <v>1</v>
      </c>
    </row>
    <row r="9" customFormat="false" ht="15" hidden="false" customHeight="false" outlineLevel="0" collapsed="false">
      <c r="C9" s="0" t="n">
        <v>4035522</v>
      </c>
      <c r="G9" s="1" t="n">
        <v>6</v>
      </c>
      <c r="H9" s="5" t="n">
        <v>984036</v>
      </c>
      <c r="I9" s="6" t="n">
        <f aca="false">H9/POWER((1+$Q$4),J9)</f>
        <v>813252.892561983</v>
      </c>
      <c r="J9" s="0" t="n">
        <v>2</v>
      </c>
    </row>
    <row r="10" customFormat="false" ht="15" hidden="false" customHeight="false" outlineLevel="0" collapsed="false">
      <c r="C10" s="0" t="n">
        <v>4235522</v>
      </c>
      <c r="G10" s="1" t="n">
        <v>7</v>
      </c>
      <c r="H10" s="5" t="n">
        <v>1146690</v>
      </c>
      <c r="I10" s="6" t="n">
        <f aca="false">H10/POWER((1+$Q$4),J10)</f>
        <v>861525.16904583</v>
      </c>
      <c r="J10" s="0" t="n">
        <v>3</v>
      </c>
    </row>
    <row r="11" customFormat="false" ht="15" hidden="false" customHeight="false" outlineLevel="0" collapsed="false">
      <c r="C11" s="0" t="n">
        <v>4435522</v>
      </c>
      <c r="G11" s="1" t="n">
        <v>8</v>
      </c>
      <c r="H11" s="5" t="n">
        <v>3034542</v>
      </c>
      <c r="I11" s="6" t="n">
        <f aca="false">H11/POWER((1+$Q$4),J11)</f>
        <v>2072633.01687043</v>
      </c>
      <c r="J11" s="0" t="n">
        <v>4</v>
      </c>
      <c r="Q11" s="0" t="s">
        <v>6</v>
      </c>
      <c r="R11" s="0" t="s">
        <v>7</v>
      </c>
    </row>
    <row r="12" customFormat="false" ht="15" hidden="false" customHeight="false" outlineLevel="0" collapsed="false">
      <c r="C12" s="0" t="n">
        <v>4635522</v>
      </c>
      <c r="G12" s="1" t="n">
        <v>9</v>
      </c>
      <c r="H12" s="7" t="n">
        <f aca="false">H11+H11*0.02</f>
        <v>3095232.84</v>
      </c>
      <c r="I12" s="6" t="n">
        <f aca="false">H12/POWER((1+$Q$4),J12)</f>
        <v>1921896.07018895</v>
      </c>
      <c r="J12" s="0" t="n">
        <v>5</v>
      </c>
      <c r="Q12" s="0" t="n">
        <v>20</v>
      </c>
      <c r="R12" s="0" t="n">
        <v>203902608.520969</v>
      </c>
    </row>
    <row r="13" customFormat="false" ht="15" hidden="false" customHeight="false" outlineLevel="0" collapsed="false">
      <c r="C13" s="0" t="n">
        <v>4835522</v>
      </c>
      <c r="G13" s="1" t="n">
        <v>10</v>
      </c>
      <c r="H13" s="7" t="n">
        <f aca="false">H12+H12*0.02</f>
        <v>3157137.4968</v>
      </c>
      <c r="I13" s="6" t="n">
        <f aca="false">H13/POWER((1+$Q$4),J13)</f>
        <v>1782121.81053884</v>
      </c>
      <c r="J13" s="0" t="n">
        <v>6</v>
      </c>
      <c r="Q13" s="0" t="n">
        <v>25</v>
      </c>
      <c r="R13" s="0" t="n">
        <v>150263292.635078</v>
      </c>
    </row>
    <row r="14" customFormat="false" ht="15" hidden="false" customHeight="false" outlineLevel="0" collapsed="false">
      <c r="C14" s="0" t="n">
        <v>5035522</v>
      </c>
      <c r="G14" s="1" t="n">
        <v>11</v>
      </c>
      <c r="H14" s="7" t="n">
        <f aca="false">H13+H13*0.02</f>
        <v>3220280.246736</v>
      </c>
      <c r="I14" s="6" t="n">
        <f aca="false">H14/POWER((1+$Q$4),J14)</f>
        <v>1652512.95159056</v>
      </c>
      <c r="J14" s="0" t="n">
        <v>7</v>
      </c>
      <c r="Q14" s="0" t="n">
        <v>30</v>
      </c>
    </row>
    <row r="15" customFormat="false" ht="15" hidden="false" customHeight="false" outlineLevel="0" collapsed="false">
      <c r="C15" s="0" t="n">
        <v>5235522</v>
      </c>
      <c r="G15" s="1" t="n">
        <v>12</v>
      </c>
      <c r="H15" s="7" t="n">
        <f aca="false">H14+H14*0.02</f>
        <v>3284685.85167072</v>
      </c>
      <c r="I15" s="6" t="n">
        <f aca="false">H15/POWER((1+$Q$4),J15)</f>
        <v>1532330.19147488</v>
      </c>
      <c r="J15" s="0" t="n">
        <v>8</v>
      </c>
    </row>
    <row r="20" customFormat="false" ht="30" hidden="false" customHeight="false" outlineLevel="0" collapsed="false">
      <c r="G20" s="1" t="s">
        <v>8</v>
      </c>
      <c r="H20" s="8" t="n">
        <f aca="false">((H15-H8)/H8)/8</f>
        <v>0.0724521399770032</v>
      </c>
    </row>
    <row r="22" customFormat="false" ht="15" hidden="false" customHeight="false" outlineLevel="0" collapsed="false">
      <c r="G22" s="1" t="s">
        <v>9</v>
      </c>
      <c r="H22" s="0" t="n">
        <f aca="false">((H15*(1+H20)/(Q4-H20)))</f>
        <v>127874483.456637</v>
      </c>
    </row>
    <row r="23" customFormat="false" ht="15" hidden="false" customHeight="false" outlineLevel="0" collapsed="false">
      <c r="V23" s="5" t="n">
        <v>2079419</v>
      </c>
      <c r="W23" s="5" t="n">
        <v>984036</v>
      </c>
      <c r="X23" s="5" t="n">
        <v>1146690</v>
      </c>
      <c r="Y23" s="5" t="n">
        <v>3034542</v>
      </c>
    </row>
    <row r="25" customFormat="false" ht="15" hidden="false" customHeight="false" outlineLevel="0" collapsed="false">
      <c r="G25" s="1" t="s">
        <v>10</v>
      </c>
      <c r="H25" s="9" t="n">
        <f aca="false">SUM(H8:H15,H22)</f>
        <v>147876506.891843</v>
      </c>
      <c r="Q25" s="0" t="s">
        <v>11</v>
      </c>
      <c r="R25" s="0" t="n">
        <v>4000000</v>
      </c>
    </row>
    <row r="26" customFormat="false" ht="15" hidden="false" customHeight="false" outlineLevel="0" collapsed="false">
      <c r="G26" s="1" t="s">
        <v>12</v>
      </c>
      <c r="H26" s="6" t="n">
        <f aca="false">H25-R25</f>
        <v>143876506.891843</v>
      </c>
    </row>
    <row r="32" customFormat="false" ht="30" hidden="false" customHeight="false" outlineLevel="0" collapsed="false">
      <c r="G32" s="1" t="s">
        <v>8</v>
      </c>
      <c r="H32" s="2" t="n">
        <f aca="false">((H11-H8)/H8)/4</f>
        <v>0.114830512753803</v>
      </c>
      <c r="I32" s="0" t="s">
        <v>13</v>
      </c>
    </row>
    <row r="34" customFormat="false" ht="15" hidden="false" customHeight="false" outlineLevel="0" collapsed="false">
      <c r="G34" s="1" t="s">
        <v>9</v>
      </c>
      <c r="H34" s="10" t="n">
        <f aca="false">((H11*(1+H32))/(Q4-H32))</f>
        <v>-228110792.256018</v>
      </c>
      <c r="M34" s="0" t="s">
        <v>14</v>
      </c>
    </row>
    <row r="37" customFormat="false" ht="15" hidden="false" customHeight="false" outlineLevel="0" collapsed="false">
      <c r="G37" s="1" t="s">
        <v>10</v>
      </c>
      <c r="H37" s="10" t="n">
        <f aca="false">SUM(I8:I11,H34)</f>
        <v>-222473000.268449</v>
      </c>
    </row>
    <row r="38" customFormat="false" ht="15" hidden="false" customHeight="false" outlineLevel="0" collapsed="false">
      <c r="G38" s="1" t="s">
        <v>12</v>
      </c>
      <c r="H38" s="10" t="n">
        <f aca="false">H37-R25</f>
        <v>-226473000.268449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I8:U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55" activeCellId="0" sqref="B55"/>
    </sheetView>
  </sheetViews>
  <sheetFormatPr defaultColWidth="8.515625" defaultRowHeight="15" zeroHeight="false" outlineLevelRow="0" outlineLevelCol="0"/>
  <cols>
    <col collapsed="false" customWidth="true" hidden="false" outlineLevel="0" max="9" min="9" style="1" width="18.29"/>
    <col collapsed="false" customWidth="true" hidden="false" outlineLevel="0" max="10" min="10" style="0" width="22.15"/>
    <col collapsed="false" customWidth="true" hidden="false" outlineLevel="0" max="12" min="12" style="0" width="17"/>
    <col collapsed="false" customWidth="true" hidden="false" outlineLevel="0" max="13" min="13" style="0" width="19.42"/>
    <col collapsed="false" customWidth="true" hidden="false" outlineLevel="0" max="14" min="14" style="0" width="16.43"/>
    <col collapsed="false" customWidth="true" hidden="false" outlineLevel="0" max="21" min="21" style="0" width="14.29"/>
  </cols>
  <sheetData>
    <row r="8" customFormat="false" ht="15" hidden="false" customHeight="false" outlineLevel="0" collapsed="false">
      <c r="I8" s="3" t="s">
        <v>2</v>
      </c>
      <c r="J8" s="4" t="s">
        <v>3</v>
      </c>
    </row>
    <row r="9" customFormat="false" ht="15" hidden="false" customHeight="false" outlineLevel="0" collapsed="false">
      <c r="I9" s="1" t="n">
        <v>5</v>
      </c>
      <c r="J9" s="5" t="n">
        <v>2079419</v>
      </c>
      <c r="L9" s="0" t="s">
        <v>15</v>
      </c>
      <c r="M9" s="9" t="n">
        <v>4000000</v>
      </c>
    </row>
    <row r="10" customFormat="false" ht="15" hidden="false" customHeight="false" outlineLevel="0" collapsed="false">
      <c r="I10" s="1" t="n">
        <v>6</v>
      </c>
      <c r="J10" s="5" t="n">
        <v>984036</v>
      </c>
    </row>
    <row r="11" customFormat="false" ht="15" hidden="false" customHeight="false" outlineLevel="0" collapsed="false">
      <c r="I11" s="1" t="n">
        <v>7</v>
      </c>
      <c r="J11" s="5" t="n">
        <v>1146690</v>
      </c>
      <c r="L11" s="0" t="s">
        <v>0</v>
      </c>
      <c r="M11" s="0" t="n">
        <v>40</v>
      </c>
    </row>
    <row r="12" customFormat="false" ht="15" hidden="false" customHeight="false" outlineLevel="0" collapsed="false">
      <c r="I12" s="1" t="n">
        <v>8</v>
      </c>
      <c r="J12" s="5" t="n">
        <v>3034542</v>
      </c>
      <c r="L12" s="0" t="s">
        <v>1</v>
      </c>
      <c r="M12" s="2" t="n">
        <f aca="false">(M11/4)/100</f>
        <v>0.1</v>
      </c>
    </row>
    <row r="13" customFormat="false" ht="15" hidden="false" customHeight="false" outlineLevel="0" collapsed="false">
      <c r="I13" s="1" t="n">
        <v>9</v>
      </c>
      <c r="J13" s="7" t="n">
        <f aca="false">J12+J12*0.02</f>
        <v>3095232.84</v>
      </c>
    </row>
    <row r="14" customFormat="false" ht="15" hidden="false" customHeight="false" outlineLevel="0" collapsed="false">
      <c r="I14" s="1" t="n">
        <v>10</v>
      </c>
      <c r="J14" s="7" t="n">
        <f aca="false">J13+J13*0.02</f>
        <v>3157137.4968</v>
      </c>
    </row>
    <row r="15" customFormat="false" ht="15" hidden="false" customHeight="false" outlineLevel="0" collapsed="false">
      <c r="I15" s="1" t="n">
        <v>11</v>
      </c>
      <c r="J15" s="7" t="n">
        <f aca="false">J14+J14*0.02</f>
        <v>3220280.246736</v>
      </c>
    </row>
    <row r="16" customFormat="false" ht="15" hidden="false" customHeight="false" outlineLevel="0" collapsed="false">
      <c r="I16" s="1" t="n">
        <v>12</v>
      </c>
      <c r="J16" s="7" t="n">
        <f aca="false">J15+J15*0.02</f>
        <v>3284685.85167072</v>
      </c>
    </row>
    <row r="18" customFormat="false" ht="30" hidden="false" customHeight="false" outlineLevel="0" collapsed="false">
      <c r="I18" s="1" t="s">
        <v>16</v>
      </c>
      <c r="J18" s="8" t="n">
        <v>0.0724521399770032</v>
      </c>
    </row>
    <row r="19" customFormat="false" ht="15" hidden="false" customHeight="false" outlineLevel="0" collapsed="false">
      <c r="I19" s="1" t="s">
        <v>9</v>
      </c>
      <c r="J19" s="0" t="n">
        <v>127874483.456637</v>
      </c>
    </row>
    <row r="20" customFormat="false" ht="15" hidden="false" customHeight="false" outlineLevel="0" collapsed="false">
      <c r="I20" s="1" t="s">
        <v>10</v>
      </c>
      <c r="J20" s="0" t="n">
        <v>147876506.891843</v>
      </c>
    </row>
    <row r="22" customFormat="false" ht="15" hidden="false" customHeight="false" outlineLevel="0" collapsed="false">
      <c r="S22" s="0" t="n">
        <v>80000</v>
      </c>
      <c r="T22" s="0" t="n">
        <v>100</v>
      </c>
      <c r="U22" s="0" t="n">
        <f aca="false">S22*T22</f>
        <v>8000000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4" activeCellId="0" sqref="H4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1" width="27.29"/>
    <col collapsed="false" customWidth="true" hidden="false" outlineLevel="0" max="3" min="3" style="11" width="23.86"/>
    <col collapsed="false" customWidth="true" hidden="false" outlineLevel="0" max="4" min="4" style="1" width="22.42"/>
    <col collapsed="false" customWidth="true" hidden="false" outlineLevel="0" max="6" min="5" style="11" width="17.42"/>
    <col collapsed="false" customWidth="true" hidden="false" outlineLevel="0" max="7" min="7" style="12" width="17.42"/>
    <col collapsed="false" customWidth="true" hidden="false" outlineLevel="0" max="8" min="8" style="2" width="22.71"/>
  </cols>
  <sheetData>
    <row r="1" customFormat="false" ht="15" hidden="false" customHeight="false" outlineLevel="0" collapsed="false">
      <c r="A1" s="0" t="s">
        <v>17</v>
      </c>
    </row>
    <row r="3" customFormat="false" ht="45" hidden="false" customHeight="false" outlineLevel="0" collapsed="false">
      <c r="B3" s="1" t="s">
        <v>15</v>
      </c>
      <c r="C3" s="11" t="s">
        <v>18</v>
      </c>
      <c r="D3" s="1" t="s">
        <v>19</v>
      </c>
      <c r="E3" s="11" t="s">
        <v>20</v>
      </c>
      <c r="F3" s="11" t="s">
        <v>21</v>
      </c>
      <c r="G3" s="12" t="s">
        <v>22</v>
      </c>
      <c r="H3" s="2" t="s">
        <v>23</v>
      </c>
    </row>
    <row r="4" customFormat="false" ht="15" hidden="false" customHeight="false" outlineLevel="0" collapsed="false">
      <c r="B4" s="1" t="n">
        <v>4000000</v>
      </c>
      <c r="C4" s="11" t="n">
        <v>0.4</v>
      </c>
      <c r="D4" s="1" t="n">
        <v>0</v>
      </c>
      <c r="E4" s="11" t="n">
        <v>0.1</v>
      </c>
      <c r="F4" s="11" t="n">
        <v>0.1</v>
      </c>
      <c r="G4" s="12" t="n">
        <f aca="false">B4+D4</f>
        <v>4000000</v>
      </c>
      <c r="H4" s="2" t="n">
        <f aca="false">((B4/G4)*C4+((D4/G4)*E4*(1-F4)))</f>
        <v>0.4</v>
      </c>
    </row>
    <row r="5" customFormat="false" ht="15" hidden="false" customHeight="false" outlineLevel="0" collapsed="false">
      <c r="B5" s="1" t="n">
        <v>1000000</v>
      </c>
      <c r="C5" s="11" t="n">
        <v>0.3</v>
      </c>
      <c r="D5" s="1" t="n">
        <v>1000000</v>
      </c>
      <c r="E5" s="11" t="n">
        <v>0.15</v>
      </c>
      <c r="F5" s="11" t="n">
        <v>0.1</v>
      </c>
      <c r="G5" s="12" t="n">
        <f aca="false">B5+D5</f>
        <v>2000000</v>
      </c>
      <c r="H5" s="2" t="n">
        <f aca="false">((B5/G5)*C5+((D5/G5)*E5*(1-F5)))</f>
        <v>0.2175</v>
      </c>
    </row>
    <row r="6" customFormat="false" ht="15" hidden="false" customHeight="false" outlineLevel="0" collapsed="false">
      <c r="G6" s="12" t="n">
        <f aca="false">B6+D6</f>
        <v>0</v>
      </c>
      <c r="H6" s="2" t="e">
        <f aca="false">((B6/G6)*C6+((D6/G6)*E6*(1-F6)))</f>
        <v>#DIV/0!</v>
      </c>
    </row>
    <row r="7" customFormat="false" ht="15" hidden="false" customHeight="false" outlineLevel="0" collapsed="false">
      <c r="G7" s="12" t="n">
        <f aca="false">B7+D7</f>
        <v>0</v>
      </c>
      <c r="H7" s="2" t="e">
        <f aca="false">((B7/G7)*C7+((D7/G7)*E7*(1-F7)))</f>
        <v>#DIV/0!</v>
      </c>
    </row>
    <row r="8" customFormat="false" ht="15" hidden="false" customHeight="false" outlineLevel="0" collapsed="false">
      <c r="G8" s="12" t="n">
        <f aca="false">B8+D8</f>
        <v>0</v>
      </c>
      <c r="H8" s="2" t="e">
        <f aca="false">((B8/G8)*C8+((D8/G8)*E8*(1-F8)))</f>
        <v>#DIV/0!</v>
      </c>
    </row>
    <row r="9" customFormat="false" ht="15" hidden="false" customHeight="false" outlineLevel="0" collapsed="false">
      <c r="G9" s="12" t="n">
        <f aca="false">B9+D9</f>
        <v>0</v>
      </c>
      <c r="H9" s="2" t="e">
        <f aca="false">((B9/G9)*C9+((D9/G9)*E9*(1-F9)))</f>
        <v>#DIV/0!</v>
      </c>
    </row>
    <row r="10" customFormat="false" ht="15" hidden="false" customHeight="false" outlineLevel="0" collapsed="false">
      <c r="G10" s="12" t="n">
        <f aca="false">B10+D10</f>
        <v>0</v>
      </c>
      <c r="H10" s="2" t="e">
        <f aca="false">((B10/G10)*C10+((D10/G10)*E10*(1-F10)))</f>
        <v>#DIV/0!</v>
      </c>
    </row>
    <row r="11" customFormat="false" ht="15" hidden="false" customHeight="false" outlineLevel="0" collapsed="false">
      <c r="G11" s="12" t="n">
        <f aca="false">B11+D11</f>
        <v>0</v>
      </c>
      <c r="H11" s="2" t="e">
        <f aca="false">((B11/G11)*C11+((D11/G11)*E11*(1-F11)))</f>
        <v>#DIV/0!</v>
      </c>
    </row>
    <row r="12" customFormat="false" ht="15" hidden="false" customHeight="false" outlineLevel="0" collapsed="false">
      <c r="G12" s="12" t="n">
        <f aca="false">B12+D12</f>
        <v>0</v>
      </c>
      <c r="H12" s="2" t="e">
        <f aca="false">((B12/G12)*C12+((D12/G12)*E12*(1-F12)))</f>
        <v>#DIV/0!</v>
      </c>
    </row>
    <row r="13" customFormat="false" ht="15" hidden="false" customHeight="false" outlineLevel="0" collapsed="false">
      <c r="G13" s="12" t="n">
        <f aca="false">B13+D13</f>
        <v>0</v>
      </c>
      <c r="H13" s="2" t="e">
        <f aca="false">((B13/G13)*C13+((D13/G13)*E13*(1-F13)))</f>
        <v>#DIV/0!</v>
      </c>
    </row>
    <row r="14" customFormat="false" ht="15" hidden="false" customHeight="false" outlineLevel="0" collapsed="false">
      <c r="G14" s="12" t="n">
        <f aca="false">B14+D14</f>
        <v>0</v>
      </c>
      <c r="H14" s="2" t="e">
        <f aca="false">((B14/G14)*C14+((D14/G14)*E14*(1-F14)))</f>
        <v>#DIV/0!</v>
      </c>
    </row>
    <row r="15" customFormat="false" ht="15" hidden="false" customHeight="false" outlineLevel="0" collapsed="false">
      <c r="G15" s="12" t="n">
        <f aca="false">B15+D15</f>
        <v>0</v>
      </c>
      <c r="H15" s="2" t="e">
        <f aca="false">((B15/G15)*C15+((D15/G15)*E15*(1-F15)))</f>
        <v>#DIV/0!</v>
      </c>
    </row>
    <row r="16" customFormat="false" ht="15" hidden="false" customHeight="false" outlineLevel="0" collapsed="false">
      <c r="G16" s="12" t="n">
        <f aca="false">B16+D16</f>
        <v>0</v>
      </c>
      <c r="H16" s="2" t="e">
        <f aca="false">((B16/G16)*C16+((D16/G16)*E16*(1-F16)))</f>
        <v>#DIV/0!</v>
      </c>
    </row>
    <row r="17" customFormat="false" ht="15" hidden="false" customHeight="false" outlineLevel="0" collapsed="false">
      <c r="G17" s="12" t="n">
        <f aca="false">B17+D17</f>
        <v>0</v>
      </c>
      <c r="H17" s="2" t="e">
        <f aca="false">((B17/G17)*C17+((D17/G17)*E17*(1-F17)))</f>
        <v>#DIV/0!</v>
      </c>
    </row>
    <row r="18" customFormat="false" ht="15" hidden="false" customHeight="false" outlineLevel="0" collapsed="false">
      <c r="G18" s="12" t="n">
        <f aca="false">B18+D18</f>
        <v>0</v>
      </c>
      <c r="H18" s="2" t="e">
        <f aca="false">((B18/G18)*C18+((D18/G18)*E18*(1-F18)))</f>
        <v>#DIV/0!</v>
      </c>
    </row>
    <row r="19" customFormat="false" ht="15" hidden="false" customHeight="false" outlineLevel="0" collapsed="false">
      <c r="G19" s="12" t="n">
        <f aca="false">B19+D19</f>
        <v>0</v>
      </c>
      <c r="H19" s="2" t="e">
        <f aca="false">((B19/G19)*C19+((D19/G19)*E19*(1-F19)))</f>
        <v>#DIV/0!</v>
      </c>
    </row>
    <row r="20" customFormat="false" ht="15" hidden="false" customHeight="false" outlineLevel="0" collapsed="false">
      <c r="G20" s="12" t="n">
        <f aca="false">B20+D20</f>
        <v>0</v>
      </c>
      <c r="H20" s="2" t="e">
        <f aca="false">((B20/G20)*C20+((D20/G20)*E20*(1-F20)))</f>
        <v>#DIV/0!</v>
      </c>
    </row>
    <row r="21" customFormat="false" ht="15" hidden="false" customHeight="false" outlineLevel="0" collapsed="false">
      <c r="G21" s="12" t="n">
        <f aca="false">B21+D21</f>
        <v>0</v>
      </c>
      <c r="H21" s="2" t="e">
        <f aca="false">((B21/G21)*C21+((D21/G21)*E21*(1-F21)))</f>
        <v>#DIV/0!</v>
      </c>
    </row>
    <row r="22" customFormat="false" ht="15" hidden="false" customHeight="false" outlineLevel="0" collapsed="false">
      <c r="G22" s="12" t="n">
        <f aca="false">B22+D22</f>
        <v>0</v>
      </c>
      <c r="H22" s="2" t="e">
        <f aca="false">((B22/G22)*C22+((D22/G22)*E22*(1-F22)))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LibreOffice/7.4.1.2$MacOSX_AARCH64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2023-08-28T12:51:39Z</dcterms:created>
  <dc:creator>jyotendra sharma</dc:creator>
  <dc:description/>
  <dc:language>en-US</dc:language>
  <cp:lastModifiedBy/>
  <dcterms:modified xsi:type="dcterms:W3CDTF">2023-09-02T18:05:08Z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