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yote\Documents\Cresicor\Project\capstone\python-analysis\sheets\qtr_5\"/>
    </mc:Choice>
  </mc:AlternateContent>
  <xr:revisionPtr revIDLastSave="0" documentId="13_ncr:1_{64CFC19D-A2A3-41C3-A16B-19C758DEC71A}" xr6:coauthVersionLast="47" xr6:coauthVersionMax="47" xr10:uidLastSave="{00000000-0000-0000-0000-000000000000}"/>
  <bookViews>
    <workbookView xWindow="-105" yWindow="0" windowWidth="19410" windowHeight="20985" activeTab="2" xr2:uid="{00000000-000D-0000-FFFF-FFFF00000000}"/>
    <workbookView xWindow="19095" yWindow="0" windowWidth="19410" windowHeight="20985" activeTab="3" xr2:uid="{EA2B4B7E-B00D-4252-A20D-F54F799E8BB1}"/>
  </bookViews>
  <sheets>
    <sheet name="qtr-4" sheetId="9" r:id="rId1"/>
    <sheet name="qtr-3" sheetId="10" r:id="rId2"/>
    <sheet name="brand-entrance" sheetId="11" r:id="rId3"/>
    <sheet name="Sheet1" sheetId="12" r:id="rId4"/>
  </sheets>
  <definedNames>
    <definedName name="TitleRegion1.A2.G14.8">#REF!</definedName>
    <definedName name="TitleRegion1.A2.G5.9">'qtr-4'!A2</definedName>
    <definedName name="TitleRegion1.A2.G8.7">#REF!</definedName>
    <definedName name="TitleRegion1.A2.H27.6">#REF!</definedName>
    <definedName name="TitleRegion1.A2.I33.1">#REF!</definedName>
    <definedName name="TitleRegion1.A2.I40.5">#REF!</definedName>
    <definedName name="TitleRegion1.A2.I41.3">#REF!</definedName>
  </definedNames>
  <calcPr calcId="191029"/>
  <pivotCaches>
    <pivotCache cacheId="0" r:id="rId5"/>
    <pivotCache cacheId="1" r:id="rId6"/>
  </pivotCaches>
</workbook>
</file>

<file path=xl/calcChain.xml><?xml version="1.0" encoding="utf-8"?>
<calcChain xmlns="http://schemas.openxmlformats.org/spreadsheetml/2006/main">
  <c r="H28" i="12" l="1"/>
  <c r="H29" i="12" s="1"/>
  <c r="I28" i="12"/>
  <c r="I29" i="12" s="1"/>
  <c r="J28" i="12"/>
  <c r="J29" i="12" s="1"/>
  <c r="K28" i="12"/>
  <c r="K29" i="12" s="1"/>
  <c r="G28" i="12"/>
  <c r="G29" i="12" s="1"/>
  <c r="G15" i="12"/>
  <c r="G16" i="12" s="1"/>
  <c r="H15" i="12"/>
  <c r="H16" i="12" s="1"/>
  <c r="H17" i="12" s="1"/>
  <c r="I15" i="12"/>
  <c r="I16" i="12" s="1"/>
  <c r="I17" i="12" s="1"/>
  <c r="J15" i="12"/>
  <c r="J16" i="12" s="1"/>
  <c r="J17" i="12" s="1"/>
  <c r="K15" i="12"/>
  <c r="K16" i="12" s="1"/>
  <c r="H21" i="12"/>
  <c r="H22" i="12" s="1"/>
  <c r="H23" i="12" s="1"/>
  <c r="I21" i="12"/>
  <c r="I22" i="12" s="1"/>
  <c r="I23" i="12" s="1"/>
  <c r="J21" i="12"/>
  <c r="J22" i="12" s="1"/>
  <c r="J23" i="12" s="1"/>
  <c r="K21" i="12"/>
  <c r="K22" i="12" s="1"/>
  <c r="K23" i="12" s="1"/>
  <c r="G21" i="12"/>
  <c r="G22" i="12" s="1"/>
  <c r="G23" i="12" s="1"/>
  <c r="G32" i="12" l="1"/>
  <c r="K32" i="12"/>
  <c r="M22" i="12"/>
  <c r="J32" i="12"/>
  <c r="I32" i="12"/>
  <c r="H32" i="12"/>
  <c r="M16" i="12"/>
  <c r="M28" i="12"/>
  <c r="H34" i="12" l="1"/>
</calcChain>
</file>

<file path=xl/sharedStrings.xml><?xml version="1.0" encoding="utf-8"?>
<sst xmlns="http://schemas.openxmlformats.org/spreadsheetml/2006/main" count="719" uniqueCount="83">
  <si>
    <t>Brand</t>
  </si>
  <si>
    <t>Company</t>
  </si>
  <si>
    <t>City</t>
  </si>
  <si>
    <t>Youth</t>
  </si>
  <si>
    <t>Work</t>
  </si>
  <si>
    <t>Recreation</t>
  </si>
  <si>
    <t>Mountain</t>
  </si>
  <si>
    <t>Speed</t>
  </si>
  <si>
    <t>NS5 Rocky Pro</t>
  </si>
  <si>
    <t>NS5 Bikes</t>
  </si>
  <si>
    <t>Portland</t>
  </si>
  <si>
    <t>NS5 Leisure Pro</t>
  </si>
  <si>
    <t>NS5 Rocky LTE</t>
  </si>
  <si>
    <t>NS5 Leisure LTE</t>
  </si>
  <si>
    <t>SR Racer</t>
  </si>
  <si>
    <t>SculptRide</t>
  </si>
  <si>
    <t>SR Ranger MTB</t>
  </si>
  <si>
    <t>SR EasyRide</t>
  </si>
  <si>
    <t>Toronto</t>
  </si>
  <si>
    <t>New York City</t>
  </si>
  <si>
    <t>2. Velo Pro</t>
  </si>
  <si>
    <t>VeloMesh</t>
  </si>
  <si>
    <t>Velo Nature Max</t>
  </si>
  <si>
    <t>Velo Terrain XL</t>
  </si>
  <si>
    <t>Mexico City</t>
  </si>
  <si>
    <t>Thunder Gen-X</t>
  </si>
  <si>
    <t>3D-X</t>
  </si>
  <si>
    <t>Amsterdam</t>
  </si>
  <si>
    <t>Explorer Gen-X</t>
  </si>
  <si>
    <t>Freedom Gen-X</t>
  </si>
  <si>
    <t>Workstyles</t>
  </si>
  <si>
    <t>CruiserPlus</t>
  </si>
  <si>
    <t>ELITE FORMA BIKES</t>
  </si>
  <si>
    <t>RecreatioCycle</t>
  </si>
  <si>
    <t>OfficeCruiser+</t>
  </si>
  <si>
    <t>RecreatioCycle+</t>
  </si>
  <si>
    <t>Aero Bike</t>
  </si>
  <si>
    <t>MountainBeast</t>
  </si>
  <si>
    <t>Seville</t>
  </si>
  <si>
    <t>Nantes</t>
  </si>
  <si>
    <t>Warsaw</t>
  </si>
  <si>
    <t>Tokyo</t>
  </si>
  <si>
    <t>Hustler</t>
  </si>
  <si>
    <t>Novobik</t>
  </si>
  <si>
    <t>Wandermate</t>
  </si>
  <si>
    <t>HustlerPro</t>
  </si>
  <si>
    <t>WandermateTurbo</t>
  </si>
  <si>
    <t>Panthera</t>
  </si>
  <si>
    <t>Bangalore</t>
  </si>
  <si>
    <t>Melbourne</t>
  </si>
  <si>
    <t>Hangzhou</t>
  </si>
  <si>
    <t>Region</t>
  </si>
  <si>
    <t>NORAM</t>
  </si>
  <si>
    <t>EUROPE</t>
  </si>
  <si>
    <t>APAC</t>
  </si>
  <si>
    <t>NS5 - Rocky</t>
  </si>
  <si>
    <t>NS5 - Leisure</t>
  </si>
  <si>
    <t>SculptRide-aero</t>
  </si>
  <si>
    <t>SR-AdvPro</t>
  </si>
  <si>
    <t>SculptRide-Adv</t>
  </si>
  <si>
    <t>SR-AeroPro</t>
  </si>
  <si>
    <t>2. Velo Nature</t>
  </si>
  <si>
    <t>1. Velo Terrain</t>
  </si>
  <si>
    <t>Column Labels</t>
  </si>
  <si>
    <t>Grand Total</t>
  </si>
  <si>
    <t>Row Labels</t>
  </si>
  <si>
    <t>Sum of Youth</t>
  </si>
  <si>
    <t>Total Sum of Youth</t>
  </si>
  <si>
    <t>Total Sum of Work</t>
  </si>
  <si>
    <t>Sum of Work</t>
  </si>
  <si>
    <t>Total Sum of Recreation</t>
  </si>
  <si>
    <t>Sum of Recreation</t>
  </si>
  <si>
    <t>Total Sum of Mountain</t>
  </si>
  <si>
    <t>Sum of Mountain</t>
  </si>
  <si>
    <t>Total Sum of Speed</t>
  </si>
  <si>
    <t>Sum of Speed</t>
  </si>
  <si>
    <t xml:space="preserve">We should probably enter EUROPE-mountain </t>
  </si>
  <si>
    <t>APAC demand qtr 4</t>
  </si>
  <si>
    <t>res</t>
  </si>
  <si>
    <t>NORAM demand atr4</t>
  </si>
  <si>
    <t>total</t>
  </si>
  <si>
    <t>physical</t>
  </si>
  <si>
    <t>total sales people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</si>
</sst>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</font>
    <font>
      <sz val="11"/>
      <color theme="1"/>
      <name val="Segoe UI"/>
      <family val="2"/>
    </font>
    <font>
      <b/>
      <sz val="11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indexed="65"/>
      </top>
      <bottom/>
      <diagonal/>
    </border>
    <border>
      <left/>
      <right/>
      <top style="thin">
        <color indexed="65"/>
      </top>
      <bottom/>
      <diagonal/>
    </border>
  </borders>
  <cellStyleXfs count="1">
    <xf numFmtId="0" fontId="0" fillId="0" borderId="0"/>
  </cellStyleXfs>
  <cellXfs count="28">
    <xf numFmtId="3" fontId="0" fillId="0" borderId="0" xfId="0" applyNumberFormat="1" applyAlignment="1">
      <alignment horizontal="right" vertical="center"/>
    </xf>
    <xf numFmtId="3" fontId="1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left" vertical="center"/>
    </xf>
    <xf numFmtId="3" fontId="2" fillId="0" borderId="0" xfId="0" applyNumberFormat="1" applyFont="1" applyAlignment="1">
      <alignment horizontal="left" vertical="center"/>
    </xf>
    <xf numFmtId="3" fontId="0" fillId="0" borderId="1" xfId="0" applyNumberFormat="1" applyBorder="1" applyAlignment="1">
      <alignment horizontal="right" vertical="center"/>
    </xf>
    <xf numFmtId="3" fontId="0" fillId="0" borderId="2" xfId="0" applyNumberFormat="1" applyBorder="1" applyAlignment="1">
      <alignment horizontal="right" vertical="center"/>
    </xf>
    <xf numFmtId="3" fontId="0" fillId="0" borderId="3" xfId="0" applyNumberFormat="1" applyBorder="1" applyAlignment="1">
      <alignment horizontal="right" vertical="center"/>
    </xf>
    <xf numFmtId="3" fontId="0" fillId="0" borderId="4" xfId="0" applyNumberFormat="1" applyBorder="1" applyAlignment="1">
      <alignment horizontal="right" vertical="center"/>
    </xf>
    <xf numFmtId="3" fontId="0" fillId="0" borderId="1" xfId="0" pivotButton="1" applyNumberFormat="1" applyBorder="1" applyAlignment="1">
      <alignment horizontal="right" vertical="center"/>
    </xf>
    <xf numFmtId="3" fontId="0" fillId="0" borderId="5" xfId="0" applyNumberFormat="1" applyBorder="1" applyAlignment="1">
      <alignment horizontal="right" vertical="center"/>
    </xf>
    <xf numFmtId="3" fontId="0" fillId="0" borderId="6" xfId="0" applyNumberFormat="1" applyBorder="1" applyAlignment="1">
      <alignment horizontal="right" vertical="center"/>
    </xf>
    <xf numFmtId="3" fontId="0" fillId="0" borderId="7" xfId="0" applyNumberFormat="1" applyBorder="1" applyAlignment="1">
      <alignment horizontal="right" vertical="center"/>
    </xf>
    <xf numFmtId="3" fontId="0" fillId="0" borderId="8" xfId="0" applyNumberFormat="1" applyBorder="1" applyAlignment="1">
      <alignment horizontal="right" vertical="center"/>
    </xf>
    <xf numFmtId="3" fontId="0" fillId="0" borderId="9" xfId="0" applyNumberFormat="1" applyBorder="1" applyAlignment="1">
      <alignment horizontal="right" vertical="center"/>
    </xf>
    <xf numFmtId="3" fontId="0" fillId="0" borderId="1" xfId="0" applyNumberFormat="1" applyBorder="1" applyAlignment="1">
      <alignment horizontal="left" vertical="center"/>
    </xf>
    <xf numFmtId="3" fontId="0" fillId="0" borderId="4" xfId="0" applyNumberFormat="1" applyBorder="1" applyAlignment="1">
      <alignment horizontal="left" vertical="center"/>
    </xf>
    <xf numFmtId="3" fontId="0" fillId="0" borderId="5" xfId="0" applyNumberFormat="1" applyBorder="1" applyAlignment="1">
      <alignment horizontal="left" vertical="center"/>
    </xf>
    <xf numFmtId="3" fontId="0" fillId="0" borderId="10" xfId="0" applyNumberFormat="1" applyBorder="1" applyAlignment="1">
      <alignment horizontal="right" vertical="center"/>
    </xf>
    <xf numFmtId="3" fontId="0" fillId="0" borderId="11" xfId="0" applyNumberFormat="1" applyBorder="1" applyAlignment="1">
      <alignment horizontal="right" vertical="center"/>
    </xf>
    <xf numFmtId="3" fontId="3" fillId="0" borderId="0" xfId="0" applyNumberFormat="1" applyFont="1" applyAlignment="1">
      <alignment horizontal="left" vertical="center"/>
    </xf>
    <xf numFmtId="3" fontId="4" fillId="0" borderId="0" xfId="0" applyNumberFormat="1" applyFont="1" applyAlignment="1">
      <alignment horizontal="right" vertical="top" wrapText="1"/>
    </xf>
    <xf numFmtId="3" fontId="4" fillId="0" borderId="0" xfId="0" applyNumberFormat="1" applyFont="1" applyAlignment="1">
      <alignment horizontal="right" vertical="top" wrapText="1"/>
    </xf>
    <xf numFmtId="3" fontId="4" fillId="0" borderId="0" xfId="0" applyNumberFormat="1" applyFont="1" applyAlignment="1">
      <alignment horizontal="right" vertical="center" wrapText="1"/>
    </xf>
    <xf numFmtId="3" fontId="5" fillId="0" borderId="0" xfId="0" applyNumberFormat="1" applyFont="1" applyAlignment="1">
      <alignment horizontal="right" vertical="center" wrapText="1"/>
    </xf>
    <xf numFmtId="3" fontId="2" fillId="0" borderId="0" xfId="0" applyNumberFormat="1" applyFont="1" applyAlignment="1">
      <alignment horizontal="right" vertical="center"/>
    </xf>
    <xf numFmtId="4" fontId="4" fillId="0" borderId="0" xfId="0" applyNumberFormat="1" applyFont="1" applyAlignment="1">
      <alignment horizontal="right" vertical="center" wrapText="1"/>
    </xf>
    <xf numFmtId="4" fontId="0" fillId="0" borderId="0" xfId="0" applyNumberFormat="1" applyAlignment="1">
      <alignment horizontal="right" vertical="center"/>
    </xf>
    <xf numFmtId="3" fontId="0" fillId="0" borderId="0" xfId="0" applyNumberFormat="1" applyFill="1" applyAlignment="1">
      <alignment horizontal="right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[q3-q4 demand.xlsx]brand-entrance!PivotTable1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qtr-4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96847596380907E-2"/>
          <c:y val="0.10616742560900977"/>
          <c:w val="0.71520548853292709"/>
          <c:h val="0.7688981381886202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'brand-entrance'!$B$3:$B$5</c:f>
              <c:strCache>
                <c:ptCount val="1"/>
                <c:pt idx="0">
                  <c:v>APAC - Sum of Mountain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'brand-entrance'!$A$6:$A$12</c:f>
              <c:strCache>
                <c:ptCount val="6"/>
                <c:pt idx="0">
                  <c:v>3D-X</c:v>
                </c:pt>
                <c:pt idx="1">
                  <c:v>ELITE FORMA BIKES</c:v>
                </c:pt>
                <c:pt idx="2">
                  <c:v>Novobik</c:v>
                </c:pt>
                <c:pt idx="3">
                  <c:v>NS5 Bikes</c:v>
                </c:pt>
                <c:pt idx="4">
                  <c:v>SculptRide</c:v>
                </c:pt>
                <c:pt idx="5">
                  <c:v>VeloMesh</c:v>
                </c:pt>
              </c:strCache>
            </c:strRef>
          </c:cat>
          <c:val>
            <c:numRef>
              <c:f>'brand-entrance'!$B$6:$B$12</c:f>
              <c:numCache>
                <c:formatCode>#,##0</c:formatCode>
                <c:ptCount val="6"/>
                <c:pt idx="1">
                  <c:v>19</c:v>
                </c:pt>
                <c:pt idx="2">
                  <c:v>8</c:v>
                </c:pt>
                <c:pt idx="5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F9-4A47-B6BE-A143555EDAD0}"/>
            </c:ext>
          </c:extLst>
        </c:ser>
        <c:ser>
          <c:idx val="1"/>
          <c:order val="1"/>
          <c:tx>
            <c:strRef>
              <c:f>'brand-entrance'!$C$3:$C$5</c:f>
              <c:strCache>
                <c:ptCount val="1"/>
                <c:pt idx="0">
                  <c:v>APAC - Sum of Youth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'brand-entrance'!$A$6:$A$12</c:f>
              <c:strCache>
                <c:ptCount val="6"/>
                <c:pt idx="0">
                  <c:v>3D-X</c:v>
                </c:pt>
                <c:pt idx="1">
                  <c:v>ELITE FORMA BIKES</c:v>
                </c:pt>
                <c:pt idx="2">
                  <c:v>Novobik</c:v>
                </c:pt>
                <c:pt idx="3">
                  <c:v>NS5 Bikes</c:v>
                </c:pt>
                <c:pt idx="4">
                  <c:v>SculptRide</c:v>
                </c:pt>
                <c:pt idx="5">
                  <c:v>VeloMesh</c:v>
                </c:pt>
              </c:strCache>
            </c:strRef>
          </c:cat>
          <c:val>
            <c:numRef>
              <c:f>'brand-entrance'!$C$6:$C$12</c:f>
              <c:numCache>
                <c:formatCode>#,##0</c:formatCode>
                <c:ptCount val="6"/>
                <c:pt idx="1">
                  <c:v>0</c:v>
                </c:pt>
                <c:pt idx="2">
                  <c:v>1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F9-4A47-B6BE-A143555EDAD0}"/>
            </c:ext>
          </c:extLst>
        </c:ser>
        <c:ser>
          <c:idx val="2"/>
          <c:order val="2"/>
          <c:tx>
            <c:strRef>
              <c:f>'brand-entrance'!$D$3:$D$5</c:f>
              <c:strCache>
                <c:ptCount val="1"/>
                <c:pt idx="0">
                  <c:v>APAC - Sum of Work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'brand-entrance'!$A$6:$A$12</c:f>
              <c:strCache>
                <c:ptCount val="6"/>
                <c:pt idx="0">
                  <c:v>3D-X</c:v>
                </c:pt>
                <c:pt idx="1">
                  <c:v>ELITE FORMA BIKES</c:v>
                </c:pt>
                <c:pt idx="2">
                  <c:v>Novobik</c:v>
                </c:pt>
                <c:pt idx="3">
                  <c:v>NS5 Bikes</c:v>
                </c:pt>
                <c:pt idx="4">
                  <c:v>SculptRide</c:v>
                </c:pt>
                <c:pt idx="5">
                  <c:v>VeloMesh</c:v>
                </c:pt>
              </c:strCache>
            </c:strRef>
          </c:cat>
          <c:val>
            <c:numRef>
              <c:f>'brand-entrance'!$D$6:$D$12</c:f>
              <c:numCache>
                <c:formatCode>#,##0</c:formatCode>
                <c:ptCount val="6"/>
                <c:pt idx="1">
                  <c:v>95</c:v>
                </c:pt>
                <c:pt idx="2">
                  <c:v>218</c:v>
                </c:pt>
                <c:pt idx="5">
                  <c:v>269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D2F9-4A47-B6BE-A143555EDAD0}"/>
            </c:ext>
          </c:extLst>
        </c:ser>
        <c:ser>
          <c:idx val="3"/>
          <c:order val="3"/>
          <c:tx>
            <c:strRef>
              <c:f>'brand-entrance'!$E$3:$E$5</c:f>
              <c:strCache>
                <c:ptCount val="1"/>
                <c:pt idx="0">
                  <c:v>APAC - Sum of Recreation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'brand-entrance'!$A$6:$A$12</c:f>
              <c:strCache>
                <c:ptCount val="6"/>
                <c:pt idx="0">
                  <c:v>3D-X</c:v>
                </c:pt>
                <c:pt idx="1">
                  <c:v>ELITE FORMA BIKES</c:v>
                </c:pt>
                <c:pt idx="2">
                  <c:v>Novobik</c:v>
                </c:pt>
                <c:pt idx="3">
                  <c:v>NS5 Bikes</c:v>
                </c:pt>
                <c:pt idx="4">
                  <c:v>SculptRide</c:v>
                </c:pt>
                <c:pt idx="5">
                  <c:v>VeloMesh</c:v>
                </c:pt>
              </c:strCache>
            </c:strRef>
          </c:cat>
          <c:val>
            <c:numRef>
              <c:f>'brand-entrance'!$E$6:$E$12</c:f>
              <c:numCache>
                <c:formatCode>#,##0</c:formatCode>
                <c:ptCount val="6"/>
                <c:pt idx="1">
                  <c:v>35</c:v>
                </c:pt>
                <c:pt idx="2">
                  <c:v>52</c:v>
                </c:pt>
                <c:pt idx="5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D2F9-4A47-B6BE-A143555EDAD0}"/>
            </c:ext>
          </c:extLst>
        </c:ser>
        <c:ser>
          <c:idx val="4"/>
          <c:order val="4"/>
          <c:tx>
            <c:strRef>
              <c:f>'brand-entrance'!$F$3:$F$5</c:f>
              <c:strCache>
                <c:ptCount val="1"/>
                <c:pt idx="0">
                  <c:v>APAC - Sum of Speed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'brand-entrance'!$A$6:$A$12</c:f>
              <c:strCache>
                <c:ptCount val="6"/>
                <c:pt idx="0">
                  <c:v>3D-X</c:v>
                </c:pt>
                <c:pt idx="1">
                  <c:v>ELITE FORMA BIKES</c:v>
                </c:pt>
                <c:pt idx="2">
                  <c:v>Novobik</c:v>
                </c:pt>
                <c:pt idx="3">
                  <c:v>NS5 Bikes</c:v>
                </c:pt>
                <c:pt idx="4">
                  <c:v>SculptRide</c:v>
                </c:pt>
                <c:pt idx="5">
                  <c:v>VeloMesh</c:v>
                </c:pt>
              </c:strCache>
            </c:strRef>
          </c:cat>
          <c:val>
            <c:numRef>
              <c:f>'brand-entrance'!$F$6:$F$12</c:f>
              <c:numCache>
                <c:formatCode>#,##0</c:formatCode>
                <c:ptCount val="6"/>
                <c:pt idx="1">
                  <c:v>49</c:v>
                </c:pt>
                <c:pt idx="2">
                  <c:v>91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D2F9-4A47-B6BE-A143555EDAD0}"/>
            </c:ext>
          </c:extLst>
        </c:ser>
        <c:ser>
          <c:idx val="5"/>
          <c:order val="5"/>
          <c:tx>
            <c:strRef>
              <c:f>'brand-entrance'!$G$3:$G$5</c:f>
              <c:strCache>
                <c:ptCount val="1"/>
                <c:pt idx="0">
                  <c:v>EUROPE - Sum of Mountain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'brand-entrance'!$A$6:$A$12</c:f>
              <c:strCache>
                <c:ptCount val="6"/>
                <c:pt idx="0">
                  <c:v>3D-X</c:v>
                </c:pt>
                <c:pt idx="1">
                  <c:v>ELITE FORMA BIKES</c:v>
                </c:pt>
                <c:pt idx="2">
                  <c:v>Novobik</c:v>
                </c:pt>
                <c:pt idx="3">
                  <c:v>NS5 Bikes</c:v>
                </c:pt>
                <c:pt idx="4">
                  <c:v>SculptRide</c:v>
                </c:pt>
                <c:pt idx="5">
                  <c:v>VeloMesh</c:v>
                </c:pt>
              </c:strCache>
            </c:strRef>
          </c:cat>
          <c:val>
            <c:numRef>
              <c:f>'brand-entrance'!$G$6:$G$12</c:f>
              <c:numCache>
                <c:formatCode>#,##0</c:formatCode>
                <c:ptCount val="6"/>
                <c:pt idx="0">
                  <c:v>1</c:v>
                </c:pt>
                <c:pt idx="1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D2F9-4A47-B6BE-A143555EDAD0}"/>
            </c:ext>
          </c:extLst>
        </c:ser>
        <c:ser>
          <c:idx val="6"/>
          <c:order val="6"/>
          <c:tx>
            <c:strRef>
              <c:f>'brand-entrance'!$H$3:$H$5</c:f>
              <c:strCache>
                <c:ptCount val="1"/>
                <c:pt idx="0">
                  <c:v>EUROPE - Sum of Youth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'brand-entrance'!$A$6:$A$12</c:f>
              <c:strCache>
                <c:ptCount val="6"/>
                <c:pt idx="0">
                  <c:v>3D-X</c:v>
                </c:pt>
                <c:pt idx="1">
                  <c:v>ELITE FORMA BIKES</c:v>
                </c:pt>
                <c:pt idx="2">
                  <c:v>Novobik</c:v>
                </c:pt>
                <c:pt idx="3">
                  <c:v>NS5 Bikes</c:v>
                </c:pt>
                <c:pt idx="4">
                  <c:v>SculptRide</c:v>
                </c:pt>
                <c:pt idx="5">
                  <c:v>VeloMesh</c:v>
                </c:pt>
              </c:strCache>
            </c:strRef>
          </c:cat>
          <c:val>
            <c:numRef>
              <c:f>'brand-entrance'!$H$6:$H$12</c:f>
              <c:numCache>
                <c:formatCode>#,##0</c:formatCode>
                <c:ptCount val="6"/>
                <c:pt idx="0">
                  <c:v>1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D2F9-4A47-B6BE-A143555EDAD0}"/>
            </c:ext>
          </c:extLst>
        </c:ser>
        <c:ser>
          <c:idx val="7"/>
          <c:order val="7"/>
          <c:tx>
            <c:strRef>
              <c:f>'brand-entrance'!$I$3:$I$5</c:f>
              <c:strCache>
                <c:ptCount val="1"/>
                <c:pt idx="0">
                  <c:v>EUROPE - Sum of Work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'brand-entrance'!$A$6:$A$12</c:f>
              <c:strCache>
                <c:ptCount val="6"/>
                <c:pt idx="0">
                  <c:v>3D-X</c:v>
                </c:pt>
                <c:pt idx="1">
                  <c:v>ELITE FORMA BIKES</c:v>
                </c:pt>
                <c:pt idx="2">
                  <c:v>Novobik</c:v>
                </c:pt>
                <c:pt idx="3">
                  <c:v>NS5 Bikes</c:v>
                </c:pt>
                <c:pt idx="4">
                  <c:v>SculptRide</c:v>
                </c:pt>
                <c:pt idx="5">
                  <c:v>VeloMesh</c:v>
                </c:pt>
              </c:strCache>
            </c:strRef>
          </c:cat>
          <c:val>
            <c:numRef>
              <c:f>'brand-entrance'!$I$6:$I$12</c:f>
              <c:numCache>
                <c:formatCode>#,##0</c:formatCode>
                <c:ptCount val="6"/>
                <c:pt idx="0">
                  <c:v>79</c:v>
                </c:pt>
                <c:pt idx="1">
                  <c:v>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D2F9-4A47-B6BE-A143555EDAD0}"/>
            </c:ext>
          </c:extLst>
        </c:ser>
        <c:ser>
          <c:idx val="8"/>
          <c:order val="8"/>
          <c:tx>
            <c:strRef>
              <c:f>'brand-entrance'!$J$3:$J$5</c:f>
              <c:strCache>
                <c:ptCount val="1"/>
                <c:pt idx="0">
                  <c:v>EUROPE - Sum of Recreation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'brand-entrance'!$A$6:$A$12</c:f>
              <c:strCache>
                <c:ptCount val="6"/>
                <c:pt idx="0">
                  <c:v>3D-X</c:v>
                </c:pt>
                <c:pt idx="1">
                  <c:v>ELITE FORMA BIKES</c:v>
                </c:pt>
                <c:pt idx="2">
                  <c:v>Novobik</c:v>
                </c:pt>
                <c:pt idx="3">
                  <c:v>NS5 Bikes</c:v>
                </c:pt>
                <c:pt idx="4">
                  <c:v>SculptRide</c:v>
                </c:pt>
                <c:pt idx="5">
                  <c:v>VeloMesh</c:v>
                </c:pt>
              </c:strCache>
            </c:strRef>
          </c:cat>
          <c:val>
            <c:numRef>
              <c:f>'brand-entrance'!$J$6:$J$12</c:f>
              <c:numCache>
                <c:formatCode>#,##0</c:formatCode>
                <c:ptCount val="6"/>
                <c:pt idx="0">
                  <c:v>118</c:v>
                </c:pt>
                <c:pt idx="1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D2F9-4A47-B6BE-A143555EDAD0}"/>
            </c:ext>
          </c:extLst>
        </c:ser>
        <c:ser>
          <c:idx val="9"/>
          <c:order val="9"/>
          <c:tx>
            <c:strRef>
              <c:f>'brand-entrance'!$K$3:$K$5</c:f>
              <c:strCache>
                <c:ptCount val="1"/>
                <c:pt idx="0">
                  <c:v>EUROPE - Sum of Speed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'brand-entrance'!$A$6:$A$12</c:f>
              <c:strCache>
                <c:ptCount val="6"/>
                <c:pt idx="0">
                  <c:v>3D-X</c:v>
                </c:pt>
                <c:pt idx="1">
                  <c:v>ELITE FORMA BIKES</c:v>
                </c:pt>
                <c:pt idx="2">
                  <c:v>Novobik</c:v>
                </c:pt>
                <c:pt idx="3">
                  <c:v>NS5 Bikes</c:v>
                </c:pt>
                <c:pt idx="4">
                  <c:v>SculptRide</c:v>
                </c:pt>
                <c:pt idx="5">
                  <c:v>VeloMesh</c:v>
                </c:pt>
              </c:strCache>
            </c:strRef>
          </c:cat>
          <c:val>
            <c:numRef>
              <c:f>'brand-entrance'!$K$6:$K$12</c:f>
              <c:numCache>
                <c:formatCode>#,##0</c:formatCode>
                <c:ptCount val="6"/>
                <c:pt idx="0">
                  <c:v>81</c:v>
                </c:pt>
                <c:pt idx="1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D2F9-4A47-B6BE-A143555EDAD0}"/>
            </c:ext>
          </c:extLst>
        </c:ser>
        <c:ser>
          <c:idx val="10"/>
          <c:order val="10"/>
          <c:tx>
            <c:strRef>
              <c:f>'brand-entrance'!$L$3:$L$5</c:f>
              <c:strCache>
                <c:ptCount val="1"/>
                <c:pt idx="0">
                  <c:v>NORAM - Sum of Mountain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'brand-entrance'!$A$6:$A$12</c:f>
              <c:strCache>
                <c:ptCount val="6"/>
                <c:pt idx="0">
                  <c:v>3D-X</c:v>
                </c:pt>
                <c:pt idx="1">
                  <c:v>ELITE FORMA BIKES</c:v>
                </c:pt>
                <c:pt idx="2">
                  <c:v>Novobik</c:v>
                </c:pt>
                <c:pt idx="3">
                  <c:v>NS5 Bikes</c:v>
                </c:pt>
                <c:pt idx="4">
                  <c:v>SculptRide</c:v>
                </c:pt>
                <c:pt idx="5">
                  <c:v>VeloMesh</c:v>
                </c:pt>
              </c:strCache>
            </c:strRef>
          </c:cat>
          <c:val>
            <c:numRef>
              <c:f>'brand-entrance'!$L$6:$L$12</c:f>
              <c:numCache>
                <c:formatCode>#,##0</c:formatCode>
                <c:ptCount val="6"/>
                <c:pt idx="3">
                  <c:v>250</c:v>
                </c:pt>
                <c:pt idx="4">
                  <c:v>246</c:v>
                </c:pt>
                <c:pt idx="5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D2F9-4A47-B6BE-A143555EDAD0}"/>
            </c:ext>
          </c:extLst>
        </c:ser>
        <c:ser>
          <c:idx val="11"/>
          <c:order val="11"/>
          <c:tx>
            <c:strRef>
              <c:f>'brand-entrance'!$M$3:$M$5</c:f>
              <c:strCache>
                <c:ptCount val="1"/>
                <c:pt idx="0">
                  <c:v>NORAM - Sum of Youth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'brand-entrance'!$A$6:$A$12</c:f>
              <c:strCache>
                <c:ptCount val="6"/>
                <c:pt idx="0">
                  <c:v>3D-X</c:v>
                </c:pt>
                <c:pt idx="1">
                  <c:v>ELITE FORMA BIKES</c:v>
                </c:pt>
                <c:pt idx="2">
                  <c:v>Novobik</c:v>
                </c:pt>
                <c:pt idx="3">
                  <c:v>NS5 Bikes</c:v>
                </c:pt>
                <c:pt idx="4">
                  <c:v>SculptRide</c:v>
                </c:pt>
                <c:pt idx="5">
                  <c:v>VeloMesh</c:v>
                </c:pt>
              </c:strCache>
            </c:strRef>
          </c:cat>
          <c:val>
            <c:numRef>
              <c:f>'brand-entrance'!$M$6:$M$12</c:f>
              <c:numCache>
                <c:formatCode>#,##0</c:formatCode>
                <c:ptCount val="6"/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D2F9-4A47-B6BE-A143555EDAD0}"/>
            </c:ext>
          </c:extLst>
        </c:ser>
        <c:ser>
          <c:idx val="12"/>
          <c:order val="12"/>
          <c:tx>
            <c:strRef>
              <c:f>'brand-entrance'!$N$3:$N$5</c:f>
              <c:strCache>
                <c:ptCount val="1"/>
                <c:pt idx="0">
                  <c:v>NORAM - Sum of Work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'brand-entrance'!$A$6:$A$12</c:f>
              <c:strCache>
                <c:ptCount val="6"/>
                <c:pt idx="0">
                  <c:v>3D-X</c:v>
                </c:pt>
                <c:pt idx="1">
                  <c:v>ELITE FORMA BIKES</c:v>
                </c:pt>
                <c:pt idx="2">
                  <c:v>Novobik</c:v>
                </c:pt>
                <c:pt idx="3">
                  <c:v>NS5 Bikes</c:v>
                </c:pt>
                <c:pt idx="4">
                  <c:v>SculptRide</c:v>
                </c:pt>
                <c:pt idx="5">
                  <c:v>VeloMesh</c:v>
                </c:pt>
              </c:strCache>
            </c:strRef>
          </c:cat>
          <c:val>
            <c:numRef>
              <c:f>'brand-entrance'!$N$6:$N$12</c:f>
              <c:numCache>
                <c:formatCode>#,##0</c:formatCode>
                <c:ptCount val="6"/>
                <c:pt idx="3">
                  <c:v>117</c:v>
                </c:pt>
                <c:pt idx="4">
                  <c:v>286</c:v>
                </c:pt>
                <c:pt idx="5">
                  <c:v>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D2F9-4A47-B6BE-A143555EDAD0}"/>
            </c:ext>
          </c:extLst>
        </c:ser>
        <c:ser>
          <c:idx val="13"/>
          <c:order val="13"/>
          <c:tx>
            <c:strRef>
              <c:f>'brand-entrance'!$O$3:$O$5</c:f>
              <c:strCache>
                <c:ptCount val="1"/>
                <c:pt idx="0">
                  <c:v>NORAM - Sum of Recreation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'brand-entrance'!$A$6:$A$12</c:f>
              <c:strCache>
                <c:ptCount val="6"/>
                <c:pt idx="0">
                  <c:v>3D-X</c:v>
                </c:pt>
                <c:pt idx="1">
                  <c:v>ELITE FORMA BIKES</c:v>
                </c:pt>
                <c:pt idx="2">
                  <c:v>Novobik</c:v>
                </c:pt>
                <c:pt idx="3">
                  <c:v>NS5 Bikes</c:v>
                </c:pt>
                <c:pt idx="4">
                  <c:v>SculptRide</c:v>
                </c:pt>
                <c:pt idx="5">
                  <c:v>VeloMesh</c:v>
                </c:pt>
              </c:strCache>
            </c:strRef>
          </c:cat>
          <c:val>
            <c:numRef>
              <c:f>'brand-entrance'!$O$6:$O$12</c:f>
              <c:numCache>
                <c:formatCode>#,##0</c:formatCode>
                <c:ptCount val="6"/>
                <c:pt idx="3">
                  <c:v>249</c:v>
                </c:pt>
                <c:pt idx="4">
                  <c:v>357</c:v>
                </c:pt>
                <c:pt idx="5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D2F9-4A47-B6BE-A143555EDAD0}"/>
            </c:ext>
          </c:extLst>
        </c:ser>
        <c:ser>
          <c:idx val="14"/>
          <c:order val="14"/>
          <c:tx>
            <c:strRef>
              <c:f>'brand-entrance'!$P$3:$P$5</c:f>
              <c:strCache>
                <c:ptCount val="1"/>
                <c:pt idx="0">
                  <c:v>NORAM - Sum of Speed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'brand-entrance'!$A$6:$A$12</c:f>
              <c:strCache>
                <c:ptCount val="6"/>
                <c:pt idx="0">
                  <c:v>3D-X</c:v>
                </c:pt>
                <c:pt idx="1">
                  <c:v>ELITE FORMA BIKES</c:v>
                </c:pt>
                <c:pt idx="2">
                  <c:v>Novobik</c:v>
                </c:pt>
                <c:pt idx="3">
                  <c:v>NS5 Bikes</c:v>
                </c:pt>
                <c:pt idx="4">
                  <c:v>SculptRide</c:v>
                </c:pt>
                <c:pt idx="5">
                  <c:v>VeloMesh</c:v>
                </c:pt>
              </c:strCache>
            </c:strRef>
          </c:cat>
          <c:val>
            <c:numRef>
              <c:f>'brand-entrance'!$P$6:$P$12</c:f>
              <c:numCache>
                <c:formatCode>#,##0</c:formatCode>
                <c:ptCount val="6"/>
                <c:pt idx="3">
                  <c:v>0</c:v>
                </c:pt>
                <c:pt idx="4">
                  <c:v>268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D2F9-4A47-B6BE-A143555EDA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32944672"/>
        <c:axId val="632946112"/>
      </c:barChart>
      <c:catAx>
        <c:axId val="632944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946112"/>
        <c:crosses val="autoZero"/>
        <c:auto val="1"/>
        <c:lblAlgn val="ctr"/>
        <c:lblOffset val="100"/>
        <c:noMultiLvlLbl val="0"/>
      </c:catAx>
      <c:valAx>
        <c:axId val="63294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944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[q3-q4 demand.xlsx]brand-entrance!PivotTable2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'brand-entrance'!$B$42:$B$44</c:f>
              <c:strCache>
                <c:ptCount val="1"/>
                <c:pt idx="0">
                  <c:v>APAC - Sum of Youth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'brand-entrance'!$A$45:$A$49</c:f>
              <c:strCache>
                <c:ptCount val="4"/>
                <c:pt idx="0">
                  <c:v>Novobik</c:v>
                </c:pt>
                <c:pt idx="1">
                  <c:v>NS5 Bikes</c:v>
                </c:pt>
                <c:pt idx="2">
                  <c:v>SculptRide</c:v>
                </c:pt>
                <c:pt idx="3">
                  <c:v>VeloMesh</c:v>
                </c:pt>
              </c:strCache>
            </c:strRef>
          </c:cat>
          <c:val>
            <c:numRef>
              <c:f>'brand-entrance'!$B$45:$B$49</c:f>
              <c:numCache>
                <c:formatCode>#,##0</c:formatCode>
                <c:ptCount val="4"/>
                <c:pt idx="0">
                  <c:v>1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5D-4DDA-A663-CCA230AA5DB4}"/>
            </c:ext>
          </c:extLst>
        </c:ser>
        <c:ser>
          <c:idx val="1"/>
          <c:order val="1"/>
          <c:tx>
            <c:strRef>
              <c:f>'brand-entrance'!$C$42:$C$44</c:f>
              <c:strCache>
                <c:ptCount val="1"/>
                <c:pt idx="0">
                  <c:v>APAC - Sum of Work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'brand-entrance'!$A$45:$A$49</c:f>
              <c:strCache>
                <c:ptCount val="4"/>
                <c:pt idx="0">
                  <c:v>Novobik</c:v>
                </c:pt>
                <c:pt idx="1">
                  <c:v>NS5 Bikes</c:v>
                </c:pt>
                <c:pt idx="2">
                  <c:v>SculptRide</c:v>
                </c:pt>
                <c:pt idx="3">
                  <c:v>VeloMesh</c:v>
                </c:pt>
              </c:strCache>
            </c:strRef>
          </c:cat>
          <c:val>
            <c:numRef>
              <c:f>'brand-entrance'!$C$45:$C$49</c:f>
              <c:numCache>
                <c:formatCode>#,##0</c:formatCode>
                <c:ptCount val="4"/>
                <c:pt idx="0">
                  <c:v>132</c:v>
                </c:pt>
                <c:pt idx="3">
                  <c:v>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5D-4DDA-A663-CCA230AA5DB4}"/>
            </c:ext>
          </c:extLst>
        </c:ser>
        <c:ser>
          <c:idx val="2"/>
          <c:order val="2"/>
          <c:tx>
            <c:strRef>
              <c:f>'brand-entrance'!$D$42:$D$44</c:f>
              <c:strCache>
                <c:ptCount val="1"/>
                <c:pt idx="0">
                  <c:v>APAC - Sum of Recreation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'brand-entrance'!$A$45:$A$49</c:f>
              <c:strCache>
                <c:ptCount val="4"/>
                <c:pt idx="0">
                  <c:v>Novobik</c:v>
                </c:pt>
                <c:pt idx="1">
                  <c:v>NS5 Bikes</c:v>
                </c:pt>
                <c:pt idx="2">
                  <c:v>SculptRide</c:v>
                </c:pt>
                <c:pt idx="3">
                  <c:v>VeloMesh</c:v>
                </c:pt>
              </c:strCache>
            </c:strRef>
          </c:cat>
          <c:val>
            <c:numRef>
              <c:f>'brand-entrance'!$D$45:$D$49</c:f>
              <c:numCache>
                <c:formatCode>#,##0</c:formatCode>
                <c:ptCount val="4"/>
                <c:pt idx="0">
                  <c:v>30</c:v>
                </c:pt>
                <c:pt idx="3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5D-4DDA-A663-CCA230AA5DB4}"/>
            </c:ext>
          </c:extLst>
        </c:ser>
        <c:ser>
          <c:idx val="3"/>
          <c:order val="3"/>
          <c:tx>
            <c:strRef>
              <c:f>'brand-entrance'!$E$42:$E$44</c:f>
              <c:strCache>
                <c:ptCount val="1"/>
                <c:pt idx="0">
                  <c:v>APAC - Sum of Mountain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'brand-entrance'!$A$45:$A$49</c:f>
              <c:strCache>
                <c:ptCount val="4"/>
                <c:pt idx="0">
                  <c:v>Novobik</c:v>
                </c:pt>
                <c:pt idx="1">
                  <c:v>NS5 Bikes</c:v>
                </c:pt>
                <c:pt idx="2">
                  <c:v>SculptRide</c:v>
                </c:pt>
                <c:pt idx="3">
                  <c:v>VeloMesh</c:v>
                </c:pt>
              </c:strCache>
            </c:strRef>
          </c:cat>
          <c:val>
            <c:numRef>
              <c:f>'brand-entrance'!$E$45:$E$49</c:f>
              <c:numCache>
                <c:formatCode>#,##0</c:formatCode>
                <c:ptCount val="4"/>
                <c:pt idx="0">
                  <c:v>4</c:v>
                </c:pt>
                <c:pt idx="3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65D-4DDA-A663-CCA230AA5DB4}"/>
            </c:ext>
          </c:extLst>
        </c:ser>
        <c:ser>
          <c:idx val="4"/>
          <c:order val="4"/>
          <c:tx>
            <c:strRef>
              <c:f>'brand-entrance'!$F$42:$F$44</c:f>
              <c:strCache>
                <c:ptCount val="1"/>
                <c:pt idx="0">
                  <c:v>APAC - Sum of Speed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'brand-entrance'!$A$45:$A$49</c:f>
              <c:strCache>
                <c:ptCount val="4"/>
                <c:pt idx="0">
                  <c:v>Novobik</c:v>
                </c:pt>
                <c:pt idx="1">
                  <c:v>NS5 Bikes</c:v>
                </c:pt>
                <c:pt idx="2">
                  <c:v>SculptRide</c:v>
                </c:pt>
                <c:pt idx="3">
                  <c:v>VeloMesh</c:v>
                </c:pt>
              </c:strCache>
            </c:strRef>
          </c:cat>
          <c:val>
            <c:numRef>
              <c:f>'brand-entrance'!$F$45:$F$49</c:f>
              <c:numCache>
                <c:formatCode>#,##0</c:formatCode>
                <c:ptCount val="4"/>
                <c:pt idx="0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65D-4DDA-A663-CCA230AA5DB4}"/>
            </c:ext>
          </c:extLst>
        </c:ser>
        <c:ser>
          <c:idx val="5"/>
          <c:order val="5"/>
          <c:tx>
            <c:strRef>
              <c:f>'brand-entrance'!$G$42:$G$44</c:f>
              <c:strCache>
                <c:ptCount val="1"/>
                <c:pt idx="0">
                  <c:v>NORAM - Sum of Youth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'brand-entrance'!$A$45:$A$49</c:f>
              <c:strCache>
                <c:ptCount val="4"/>
                <c:pt idx="0">
                  <c:v>Novobik</c:v>
                </c:pt>
                <c:pt idx="1">
                  <c:v>NS5 Bikes</c:v>
                </c:pt>
                <c:pt idx="2">
                  <c:v>SculptRide</c:v>
                </c:pt>
                <c:pt idx="3">
                  <c:v>VeloMesh</c:v>
                </c:pt>
              </c:strCache>
            </c:strRef>
          </c:cat>
          <c:val>
            <c:numRef>
              <c:f>'brand-entrance'!$G$45:$G$49</c:f>
              <c:numCache>
                <c:formatCode>#,##0</c:formatCode>
                <c:ptCount val="4"/>
                <c:pt idx="1">
                  <c:v>1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65D-4DDA-A663-CCA230AA5DB4}"/>
            </c:ext>
          </c:extLst>
        </c:ser>
        <c:ser>
          <c:idx val="6"/>
          <c:order val="6"/>
          <c:tx>
            <c:strRef>
              <c:f>'brand-entrance'!$H$42:$H$44</c:f>
              <c:strCache>
                <c:ptCount val="1"/>
                <c:pt idx="0">
                  <c:v>NORAM - Sum of Work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'brand-entrance'!$A$45:$A$49</c:f>
              <c:strCache>
                <c:ptCount val="4"/>
                <c:pt idx="0">
                  <c:v>Novobik</c:v>
                </c:pt>
                <c:pt idx="1">
                  <c:v>NS5 Bikes</c:v>
                </c:pt>
                <c:pt idx="2">
                  <c:v>SculptRide</c:v>
                </c:pt>
                <c:pt idx="3">
                  <c:v>VeloMesh</c:v>
                </c:pt>
              </c:strCache>
            </c:strRef>
          </c:cat>
          <c:val>
            <c:numRef>
              <c:f>'brand-entrance'!$H$45:$H$49</c:f>
              <c:numCache>
                <c:formatCode>#,##0</c:formatCode>
                <c:ptCount val="4"/>
                <c:pt idx="1">
                  <c:v>62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65D-4DDA-A663-CCA230AA5DB4}"/>
            </c:ext>
          </c:extLst>
        </c:ser>
        <c:ser>
          <c:idx val="7"/>
          <c:order val="7"/>
          <c:tx>
            <c:strRef>
              <c:f>'brand-entrance'!$I$42:$I$44</c:f>
              <c:strCache>
                <c:ptCount val="1"/>
                <c:pt idx="0">
                  <c:v>NORAM - Sum of Recreation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'brand-entrance'!$A$45:$A$49</c:f>
              <c:strCache>
                <c:ptCount val="4"/>
                <c:pt idx="0">
                  <c:v>Novobik</c:v>
                </c:pt>
                <c:pt idx="1">
                  <c:v>NS5 Bikes</c:v>
                </c:pt>
                <c:pt idx="2">
                  <c:v>SculptRide</c:v>
                </c:pt>
                <c:pt idx="3">
                  <c:v>VeloMesh</c:v>
                </c:pt>
              </c:strCache>
            </c:strRef>
          </c:cat>
          <c:val>
            <c:numRef>
              <c:f>'brand-entrance'!$I$45:$I$49</c:f>
              <c:numCache>
                <c:formatCode>#,##0</c:formatCode>
                <c:ptCount val="4"/>
                <c:pt idx="1">
                  <c:v>132</c:v>
                </c:pt>
                <c:pt idx="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65D-4DDA-A663-CCA230AA5DB4}"/>
            </c:ext>
          </c:extLst>
        </c:ser>
        <c:ser>
          <c:idx val="8"/>
          <c:order val="8"/>
          <c:tx>
            <c:strRef>
              <c:f>'brand-entrance'!$J$42:$J$44</c:f>
              <c:strCache>
                <c:ptCount val="1"/>
                <c:pt idx="0">
                  <c:v>NORAM - Sum of Mountain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'brand-entrance'!$A$45:$A$49</c:f>
              <c:strCache>
                <c:ptCount val="4"/>
                <c:pt idx="0">
                  <c:v>Novobik</c:v>
                </c:pt>
                <c:pt idx="1">
                  <c:v>NS5 Bikes</c:v>
                </c:pt>
                <c:pt idx="2">
                  <c:v>SculptRide</c:v>
                </c:pt>
                <c:pt idx="3">
                  <c:v>VeloMesh</c:v>
                </c:pt>
              </c:strCache>
            </c:strRef>
          </c:cat>
          <c:val>
            <c:numRef>
              <c:f>'brand-entrance'!$J$45:$J$49</c:f>
              <c:numCache>
                <c:formatCode>#,##0</c:formatCode>
                <c:ptCount val="4"/>
                <c:pt idx="1">
                  <c:v>108</c:v>
                </c:pt>
                <c:pt idx="2">
                  <c:v>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65D-4DDA-A663-CCA230AA5DB4}"/>
            </c:ext>
          </c:extLst>
        </c:ser>
        <c:ser>
          <c:idx val="9"/>
          <c:order val="9"/>
          <c:tx>
            <c:strRef>
              <c:f>'brand-entrance'!$K$42:$K$44</c:f>
              <c:strCache>
                <c:ptCount val="1"/>
                <c:pt idx="0">
                  <c:v>NORAM - Sum of Speed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'brand-entrance'!$A$45:$A$49</c:f>
              <c:strCache>
                <c:ptCount val="4"/>
                <c:pt idx="0">
                  <c:v>Novobik</c:v>
                </c:pt>
                <c:pt idx="1">
                  <c:v>NS5 Bikes</c:v>
                </c:pt>
                <c:pt idx="2">
                  <c:v>SculptRide</c:v>
                </c:pt>
                <c:pt idx="3">
                  <c:v>VeloMesh</c:v>
                </c:pt>
              </c:strCache>
            </c:strRef>
          </c:cat>
          <c:val>
            <c:numRef>
              <c:f>'brand-entrance'!$K$45:$K$49</c:f>
              <c:numCache>
                <c:formatCode>#,##0</c:formatCode>
                <c:ptCount val="4"/>
                <c:pt idx="1">
                  <c:v>0</c:v>
                </c:pt>
                <c:pt idx="2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65D-4DDA-A663-CCA230AA5D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17793328"/>
        <c:axId val="517796208"/>
      </c:barChart>
      <c:catAx>
        <c:axId val="517793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796208"/>
        <c:crosses val="autoZero"/>
        <c:auto val="1"/>
        <c:lblAlgn val="ctr"/>
        <c:lblOffset val="100"/>
        <c:noMultiLvlLbl val="0"/>
      </c:catAx>
      <c:valAx>
        <c:axId val="51779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793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752474</xdr:colOff>
      <xdr:row>12</xdr:row>
      <xdr:rowOff>145153</xdr:rowOff>
    </xdr:from>
    <xdr:to>
      <xdr:col>9</xdr:col>
      <xdr:colOff>1</xdr:colOff>
      <xdr:row>41</xdr:row>
      <xdr:rowOff>107675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C6F5B1-37AC-2F77-C493-FF09D18422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142874</xdr:colOff>
      <xdr:row>49</xdr:row>
      <xdr:rowOff>166006</xdr:rowOff>
    </xdr:from>
    <xdr:to>
      <xdr:col>7</xdr:col>
      <xdr:colOff>108858</xdr:colOff>
      <xdr:row>80</xdr:row>
      <xdr:rowOff>24848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AB3C60D-3BB1-CB3A-2ECE-02B4F6AD63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yotendra sharma" refreshedDate="45165.861827199071" createdVersion="8" refreshedVersion="8" minRefreshableVersion="3" recordCount="108" xr:uid="{CE12C9B6-3527-4479-AC31-4C00B11083BC}">
  <cacheSource type="worksheet">
    <worksheetSource ref="A1:I109" sheet="qtr-4"/>
  </cacheSource>
  <cacheFields count="9">
    <cacheField name="Brand" numFmtId="3">
      <sharedItems/>
    </cacheField>
    <cacheField name="Company" numFmtId="3">
      <sharedItems count="6">
        <s v="NS5 Bikes"/>
        <s v="SculptRide"/>
        <s v="VeloMesh"/>
        <s v="3D-X"/>
        <s v="ELITE FORMA BIKES"/>
        <s v="Novobik"/>
      </sharedItems>
    </cacheField>
    <cacheField name="City" numFmtId="3">
      <sharedItems/>
    </cacheField>
    <cacheField name="Region" numFmtId="3">
      <sharedItems count="3">
        <s v="NORAM"/>
        <s v="EUROPE"/>
        <s v="APAC"/>
      </sharedItems>
    </cacheField>
    <cacheField name="Youth" numFmtId="3">
      <sharedItems containsSemiMixedTypes="0" containsString="0" containsNumber="1" containsInteger="1" minValue="0" maxValue="1"/>
    </cacheField>
    <cacheField name="Work" numFmtId="3">
      <sharedItems containsSemiMixedTypes="0" containsString="0" containsNumber="1" containsInteger="1" minValue="0" maxValue="187"/>
    </cacheField>
    <cacheField name="Recreation" numFmtId="3">
      <sharedItems containsSemiMixedTypes="0" containsString="0" containsNumber="1" containsInteger="1" minValue="0" maxValue="128"/>
    </cacheField>
    <cacheField name="Mountain" numFmtId="3">
      <sharedItems containsSemiMixedTypes="0" containsString="0" containsNumber="1" containsInteger="1" minValue="0" maxValue="121"/>
    </cacheField>
    <cacheField name="Speed" numFmtId="3">
      <sharedItems containsSemiMixedTypes="0" containsString="0" containsNumber="1" containsInteger="1" minValue="0" maxValue="9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yotendra sharma" refreshedDate="45165.866083796296" createdVersion="8" refreshedVersion="8" minRefreshableVersion="3" recordCount="47" xr:uid="{F2175F4E-435A-4788-B0ED-B2A1997B96FE}">
  <cacheSource type="worksheet">
    <worksheetSource ref="A1:I48" sheet="qtr-3"/>
  </cacheSource>
  <cacheFields count="9">
    <cacheField name="Brand" numFmtId="3">
      <sharedItems/>
    </cacheField>
    <cacheField name="Company" numFmtId="3">
      <sharedItems count="4">
        <s v="NS5 Bikes"/>
        <s v="SculptRide"/>
        <s v="VeloMesh"/>
        <s v="Novobik"/>
      </sharedItems>
    </cacheField>
    <cacheField name="City" numFmtId="3">
      <sharedItems/>
    </cacheField>
    <cacheField name="Region" numFmtId="3">
      <sharedItems count="2">
        <s v="NORAM"/>
        <s v="APAC"/>
      </sharedItems>
    </cacheField>
    <cacheField name="Youth" numFmtId="3">
      <sharedItems containsSemiMixedTypes="0" containsString="0" containsNumber="1" containsInteger="1" minValue="0" maxValue="1"/>
    </cacheField>
    <cacheField name="Work" numFmtId="3">
      <sharedItems containsSemiMixedTypes="0" containsString="0" containsNumber="1" containsInteger="1" minValue="0" maxValue="103"/>
    </cacheField>
    <cacheField name="Recreation" numFmtId="3">
      <sharedItems containsSemiMixedTypes="0" containsString="0" containsNumber="1" containsInteger="1" minValue="0" maxValue="64"/>
    </cacheField>
    <cacheField name="Mountain" numFmtId="3">
      <sharedItems containsSemiMixedTypes="0" containsString="0" containsNumber="1" containsInteger="1" minValue="0" maxValue="89"/>
    </cacheField>
    <cacheField name="Speed" numFmtId="3">
      <sharedItems containsSemiMixedTypes="0" containsString="0" containsNumber="1" containsInteger="1" minValue="0" maxValue="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8">
  <r>
    <s v="NS5 Rocky Pro"/>
    <x v="0"/>
    <s v="Portland"/>
    <x v="0"/>
    <n v="0"/>
    <n v="0"/>
    <n v="3"/>
    <n v="39"/>
    <n v="0"/>
  </r>
  <r>
    <s v="NS5 Leisure Pro"/>
    <x v="0"/>
    <s v="Portland"/>
    <x v="0"/>
    <n v="0"/>
    <n v="2"/>
    <n v="7"/>
    <n v="0"/>
    <n v="0"/>
  </r>
  <r>
    <s v="NS5 Rocky LTE"/>
    <x v="0"/>
    <s v="Portland"/>
    <x v="0"/>
    <n v="0"/>
    <n v="0"/>
    <n v="1"/>
    <n v="3"/>
    <n v="0"/>
  </r>
  <r>
    <s v="NS5 Leisure LTE"/>
    <x v="0"/>
    <s v="Portland"/>
    <x v="0"/>
    <n v="0"/>
    <n v="6"/>
    <n v="21"/>
    <n v="0"/>
    <n v="0"/>
  </r>
  <r>
    <s v="SR Racer"/>
    <x v="1"/>
    <s v="Portland"/>
    <x v="0"/>
    <n v="0"/>
    <n v="0"/>
    <n v="0"/>
    <n v="0"/>
    <n v="81"/>
  </r>
  <r>
    <s v="SR Ranger MTB"/>
    <x v="1"/>
    <s v="Portland"/>
    <x v="0"/>
    <n v="0"/>
    <n v="0"/>
    <n v="0"/>
    <n v="78"/>
    <n v="0"/>
  </r>
  <r>
    <s v="SR EasyRide"/>
    <x v="1"/>
    <s v="Portland"/>
    <x v="0"/>
    <n v="0"/>
    <n v="44"/>
    <n v="97"/>
    <n v="0"/>
    <n v="0"/>
  </r>
  <r>
    <s v="NS5 Rocky Pro"/>
    <x v="0"/>
    <s v="Toronto"/>
    <x v="0"/>
    <n v="0"/>
    <n v="0"/>
    <n v="3"/>
    <n v="37"/>
    <n v="0"/>
  </r>
  <r>
    <s v="NS5 Leisure Pro"/>
    <x v="0"/>
    <s v="Toronto"/>
    <x v="0"/>
    <n v="0"/>
    <n v="4"/>
    <n v="6"/>
    <n v="0"/>
    <n v="0"/>
  </r>
  <r>
    <s v="NS5 Rocky LTE"/>
    <x v="0"/>
    <s v="Toronto"/>
    <x v="0"/>
    <n v="0"/>
    <n v="0"/>
    <n v="1"/>
    <n v="3"/>
    <n v="0"/>
  </r>
  <r>
    <s v="NS5 Leisure LTE"/>
    <x v="0"/>
    <s v="Toronto"/>
    <x v="0"/>
    <n v="0"/>
    <n v="12"/>
    <n v="20"/>
    <n v="0"/>
    <n v="0"/>
  </r>
  <r>
    <s v="SR Racer"/>
    <x v="1"/>
    <s v="Toronto"/>
    <x v="0"/>
    <n v="0"/>
    <n v="0"/>
    <n v="0"/>
    <n v="0"/>
    <n v="87"/>
  </r>
  <r>
    <s v="SR Ranger MTB"/>
    <x v="1"/>
    <s v="Toronto"/>
    <x v="0"/>
    <n v="0"/>
    <n v="0"/>
    <n v="0"/>
    <n v="91"/>
    <n v="0"/>
  </r>
  <r>
    <s v="SR EasyRide"/>
    <x v="1"/>
    <s v="Toronto"/>
    <x v="0"/>
    <n v="0"/>
    <n v="96"/>
    <n v="105"/>
    <n v="0"/>
    <n v="0"/>
  </r>
  <r>
    <s v="NS5 Rocky Pro"/>
    <x v="0"/>
    <s v="New York City"/>
    <x v="0"/>
    <n v="0"/>
    <n v="2"/>
    <n v="17"/>
    <n v="121"/>
    <n v="0"/>
  </r>
  <r>
    <s v="NS5 Leisure Pro"/>
    <x v="0"/>
    <s v="New York City"/>
    <x v="0"/>
    <n v="0"/>
    <n v="20"/>
    <n v="33"/>
    <n v="0"/>
    <n v="0"/>
  </r>
  <r>
    <s v="NS5 Rocky LTE"/>
    <x v="0"/>
    <s v="New York City"/>
    <x v="0"/>
    <n v="0"/>
    <n v="1"/>
    <n v="4"/>
    <n v="11"/>
    <n v="0"/>
  </r>
  <r>
    <s v="NS5 Leisure LTE"/>
    <x v="0"/>
    <s v="New York City"/>
    <x v="0"/>
    <n v="0"/>
    <n v="58"/>
    <n v="99"/>
    <n v="0"/>
    <n v="0"/>
  </r>
  <r>
    <s v="2. Velo Pro"/>
    <x v="2"/>
    <s v="New York City"/>
    <x v="0"/>
    <n v="0"/>
    <n v="93"/>
    <n v="1"/>
    <n v="0"/>
    <n v="0"/>
  </r>
  <r>
    <s v="Velo Nature Max"/>
    <x v="2"/>
    <s v="New York City"/>
    <x v="0"/>
    <n v="0"/>
    <n v="13"/>
    <n v="45"/>
    <n v="0"/>
    <n v="0"/>
  </r>
  <r>
    <s v="Velo Terrain XL"/>
    <x v="2"/>
    <s v="New York City"/>
    <x v="0"/>
    <n v="0"/>
    <n v="0"/>
    <n v="1"/>
    <n v="24"/>
    <n v="0"/>
  </r>
  <r>
    <s v="SR Racer"/>
    <x v="1"/>
    <s v="New York City"/>
    <x v="0"/>
    <n v="0"/>
    <n v="0"/>
    <n v="0"/>
    <n v="0"/>
    <n v="90"/>
  </r>
  <r>
    <s v="SR Ranger MTB"/>
    <x v="1"/>
    <s v="New York City"/>
    <x v="0"/>
    <n v="0"/>
    <n v="0"/>
    <n v="0"/>
    <n v="60"/>
    <n v="0"/>
  </r>
  <r>
    <s v="SR EasyRide"/>
    <x v="1"/>
    <s v="New York City"/>
    <x v="0"/>
    <n v="0"/>
    <n v="129"/>
    <n v="128"/>
    <n v="0"/>
    <n v="0"/>
  </r>
  <r>
    <s v="NS5 Rocky Pro"/>
    <x v="0"/>
    <s v="Mexico City"/>
    <x v="0"/>
    <n v="0"/>
    <n v="0"/>
    <n v="4"/>
    <n v="33"/>
    <n v="0"/>
  </r>
  <r>
    <s v="NS5 Leisure Pro"/>
    <x v="0"/>
    <s v="Mexico City"/>
    <x v="0"/>
    <n v="0"/>
    <n v="3"/>
    <n v="7"/>
    <n v="0"/>
    <n v="0"/>
  </r>
  <r>
    <s v="NS5 Rocky LTE"/>
    <x v="0"/>
    <s v="Mexico City"/>
    <x v="0"/>
    <n v="0"/>
    <n v="0"/>
    <n v="1"/>
    <n v="3"/>
    <n v="0"/>
  </r>
  <r>
    <s v="NS5 Leisure LTE"/>
    <x v="0"/>
    <s v="Mexico City"/>
    <x v="0"/>
    <n v="0"/>
    <n v="9"/>
    <n v="22"/>
    <n v="0"/>
    <n v="0"/>
  </r>
  <r>
    <s v="SR Racer"/>
    <x v="1"/>
    <s v="Mexico City"/>
    <x v="0"/>
    <n v="0"/>
    <n v="0"/>
    <n v="0"/>
    <n v="0"/>
    <n v="10"/>
  </r>
  <r>
    <s v="SR Ranger MTB"/>
    <x v="1"/>
    <s v="Mexico City"/>
    <x v="0"/>
    <n v="0"/>
    <n v="0"/>
    <n v="0"/>
    <n v="17"/>
    <n v="0"/>
  </r>
  <r>
    <s v="SR EasyRide"/>
    <x v="1"/>
    <s v="Mexico City"/>
    <x v="0"/>
    <n v="0"/>
    <n v="17"/>
    <n v="27"/>
    <n v="0"/>
    <n v="0"/>
  </r>
  <r>
    <s v="Thunder Gen-X"/>
    <x v="3"/>
    <s v="Amsterdam"/>
    <x v="1"/>
    <n v="0"/>
    <n v="0"/>
    <n v="0"/>
    <n v="0"/>
    <n v="56"/>
  </r>
  <r>
    <s v="Explorer Gen-X"/>
    <x v="3"/>
    <s v="Amsterdam"/>
    <x v="1"/>
    <n v="0"/>
    <n v="3"/>
    <n v="4"/>
    <n v="1"/>
    <n v="0"/>
  </r>
  <r>
    <s v="Freedom Gen-X"/>
    <x v="3"/>
    <s v="Amsterdam"/>
    <x v="1"/>
    <n v="0"/>
    <n v="22"/>
    <n v="79"/>
    <n v="0"/>
    <n v="0"/>
  </r>
  <r>
    <s v="Workstyles"/>
    <x v="3"/>
    <s v="Amsterdam"/>
    <x v="1"/>
    <n v="1"/>
    <n v="40"/>
    <n v="0"/>
    <n v="0"/>
    <n v="0"/>
  </r>
  <r>
    <s v="CruiserPlus"/>
    <x v="4"/>
    <s v="Amsterdam"/>
    <x v="1"/>
    <n v="0"/>
    <n v="89"/>
    <n v="0"/>
    <n v="0"/>
    <n v="0"/>
  </r>
  <r>
    <s v="RecreatioCycle"/>
    <x v="4"/>
    <s v="Amsterdam"/>
    <x v="1"/>
    <n v="0"/>
    <n v="13"/>
    <n v="22"/>
    <n v="0"/>
    <n v="0"/>
  </r>
  <r>
    <s v="OfficeCruiser+"/>
    <x v="4"/>
    <s v="Amsterdam"/>
    <x v="1"/>
    <n v="1"/>
    <n v="29"/>
    <n v="0"/>
    <n v="0"/>
    <n v="0"/>
  </r>
  <r>
    <s v="RecreatioCycle+"/>
    <x v="4"/>
    <s v="Amsterdam"/>
    <x v="1"/>
    <n v="0"/>
    <n v="46"/>
    <n v="39"/>
    <n v="0"/>
    <n v="0"/>
  </r>
  <r>
    <s v="Aero Bike"/>
    <x v="4"/>
    <s v="Amsterdam"/>
    <x v="1"/>
    <n v="0"/>
    <n v="0"/>
    <n v="0"/>
    <n v="0"/>
    <n v="50"/>
  </r>
  <r>
    <s v="MountainBeast"/>
    <x v="4"/>
    <s v="Amsterdam"/>
    <x v="1"/>
    <n v="0"/>
    <n v="1"/>
    <n v="7"/>
    <n v="13"/>
    <n v="0"/>
  </r>
  <r>
    <s v="Thunder Gen-X"/>
    <x v="3"/>
    <s v="Seville"/>
    <x v="1"/>
    <n v="0"/>
    <n v="0"/>
    <n v="0"/>
    <n v="0"/>
    <n v="9"/>
  </r>
  <r>
    <s v="Explorer Gen-X"/>
    <x v="3"/>
    <s v="Seville"/>
    <x v="1"/>
    <n v="0"/>
    <n v="0"/>
    <n v="1"/>
    <n v="0"/>
    <n v="0"/>
  </r>
  <r>
    <s v="Freedom Gen-X"/>
    <x v="3"/>
    <s v="Seville"/>
    <x v="1"/>
    <n v="0"/>
    <n v="3"/>
    <n v="13"/>
    <n v="0"/>
    <n v="0"/>
  </r>
  <r>
    <s v="Workstyles"/>
    <x v="3"/>
    <s v="Seville"/>
    <x v="1"/>
    <n v="0"/>
    <n v="5"/>
    <n v="0"/>
    <n v="0"/>
    <n v="0"/>
  </r>
  <r>
    <s v="CruiserPlus"/>
    <x v="4"/>
    <s v="Seville"/>
    <x v="1"/>
    <n v="0"/>
    <n v="10"/>
    <n v="0"/>
    <n v="0"/>
    <n v="0"/>
  </r>
  <r>
    <s v="RecreatioCycle"/>
    <x v="4"/>
    <s v="Seville"/>
    <x v="1"/>
    <n v="0"/>
    <n v="2"/>
    <n v="4"/>
    <n v="0"/>
    <n v="0"/>
  </r>
  <r>
    <s v="OfficeCruiser+"/>
    <x v="4"/>
    <s v="Seville"/>
    <x v="1"/>
    <n v="0"/>
    <n v="3"/>
    <n v="0"/>
    <n v="0"/>
    <n v="0"/>
  </r>
  <r>
    <s v="RecreatioCycle+"/>
    <x v="4"/>
    <s v="Seville"/>
    <x v="1"/>
    <n v="0"/>
    <n v="5"/>
    <n v="6"/>
    <n v="0"/>
    <n v="0"/>
  </r>
  <r>
    <s v="Aero Bike"/>
    <x v="4"/>
    <s v="Seville"/>
    <x v="1"/>
    <n v="0"/>
    <n v="0"/>
    <n v="0"/>
    <n v="0"/>
    <n v="9"/>
  </r>
  <r>
    <s v="MountainBeast"/>
    <x v="4"/>
    <s v="Seville"/>
    <x v="1"/>
    <n v="0"/>
    <n v="0"/>
    <n v="1"/>
    <n v="4"/>
    <n v="0"/>
  </r>
  <r>
    <s v="Thunder Gen-X"/>
    <x v="3"/>
    <s v="Nantes"/>
    <x v="1"/>
    <n v="0"/>
    <n v="0"/>
    <n v="0"/>
    <n v="0"/>
    <n v="12"/>
  </r>
  <r>
    <s v="Explorer Gen-X"/>
    <x v="3"/>
    <s v="Nantes"/>
    <x v="1"/>
    <n v="0"/>
    <n v="0"/>
    <n v="1"/>
    <n v="0"/>
    <n v="0"/>
  </r>
  <r>
    <s v="Freedom Gen-X"/>
    <x v="3"/>
    <s v="Nantes"/>
    <x v="1"/>
    <n v="0"/>
    <n v="1"/>
    <n v="12"/>
    <n v="0"/>
    <n v="0"/>
  </r>
  <r>
    <s v="Workstyles"/>
    <x v="3"/>
    <s v="Nantes"/>
    <x v="1"/>
    <n v="0"/>
    <n v="2"/>
    <n v="0"/>
    <n v="0"/>
    <n v="0"/>
  </r>
  <r>
    <s v="CruiserPlus"/>
    <x v="4"/>
    <s v="Nantes"/>
    <x v="1"/>
    <n v="0"/>
    <n v="4"/>
    <n v="0"/>
    <n v="0"/>
    <n v="0"/>
  </r>
  <r>
    <s v="RecreatioCycle"/>
    <x v="4"/>
    <s v="Nantes"/>
    <x v="1"/>
    <n v="0"/>
    <n v="1"/>
    <n v="3"/>
    <n v="0"/>
    <n v="0"/>
  </r>
  <r>
    <s v="OfficeCruiser+"/>
    <x v="4"/>
    <s v="Nantes"/>
    <x v="1"/>
    <n v="0"/>
    <n v="1"/>
    <n v="0"/>
    <n v="0"/>
    <n v="0"/>
  </r>
  <r>
    <s v="RecreatioCycle+"/>
    <x v="4"/>
    <s v="Nantes"/>
    <x v="1"/>
    <n v="0"/>
    <n v="2"/>
    <n v="6"/>
    <n v="0"/>
    <n v="0"/>
  </r>
  <r>
    <s v="Aero Bike"/>
    <x v="4"/>
    <s v="Nantes"/>
    <x v="1"/>
    <n v="0"/>
    <n v="0"/>
    <n v="0"/>
    <n v="0"/>
    <n v="13"/>
  </r>
  <r>
    <s v="MountainBeast"/>
    <x v="4"/>
    <s v="Nantes"/>
    <x v="1"/>
    <n v="0"/>
    <n v="0"/>
    <n v="1"/>
    <n v="4"/>
    <n v="0"/>
  </r>
  <r>
    <s v="Thunder Gen-X"/>
    <x v="3"/>
    <s v="Warsaw"/>
    <x v="1"/>
    <n v="0"/>
    <n v="0"/>
    <n v="0"/>
    <n v="0"/>
    <n v="4"/>
  </r>
  <r>
    <s v="Freedom Gen-X"/>
    <x v="3"/>
    <s v="Warsaw"/>
    <x v="1"/>
    <n v="0"/>
    <n v="1"/>
    <n v="8"/>
    <n v="0"/>
    <n v="0"/>
  </r>
  <r>
    <s v="Workstyles"/>
    <x v="3"/>
    <s v="Warsaw"/>
    <x v="1"/>
    <n v="0"/>
    <n v="2"/>
    <n v="0"/>
    <n v="0"/>
    <n v="0"/>
  </r>
  <r>
    <s v="CruiserPlus"/>
    <x v="4"/>
    <s v="Warsaw"/>
    <x v="1"/>
    <n v="0"/>
    <n v="5"/>
    <n v="0"/>
    <n v="0"/>
    <n v="0"/>
  </r>
  <r>
    <s v="RecreatioCycle"/>
    <x v="4"/>
    <s v="Warsaw"/>
    <x v="1"/>
    <n v="0"/>
    <n v="1"/>
    <n v="2"/>
    <n v="0"/>
    <n v="0"/>
  </r>
  <r>
    <s v="OfficeCruiser+"/>
    <x v="4"/>
    <s v="Warsaw"/>
    <x v="1"/>
    <n v="0"/>
    <n v="2"/>
    <n v="0"/>
    <n v="0"/>
    <n v="0"/>
  </r>
  <r>
    <s v="RecreatioCycle+"/>
    <x v="4"/>
    <s v="Warsaw"/>
    <x v="1"/>
    <n v="0"/>
    <n v="3"/>
    <n v="4"/>
    <n v="0"/>
    <n v="0"/>
  </r>
  <r>
    <s v="Aero Bike"/>
    <x v="4"/>
    <s v="Warsaw"/>
    <x v="1"/>
    <n v="0"/>
    <n v="0"/>
    <n v="0"/>
    <n v="0"/>
    <n v="4"/>
  </r>
  <r>
    <s v="MountainBeast"/>
    <x v="4"/>
    <s v="Warsaw"/>
    <x v="1"/>
    <n v="0"/>
    <n v="0"/>
    <n v="1"/>
    <n v="4"/>
    <n v="0"/>
  </r>
  <r>
    <s v="2. Velo Pro"/>
    <x v="2"/>
    <s v="Tokyo"/>
    <x v="2"/>
    <n v="0"/>
    <n v="187"/>
    <n v="1"/>
    <n v="0"/>
    <n v="0"/>
  </r>
  <r>
    <s v="Velo Nature Max"/>
    <x v="2"/>
    <s v="Tokyo"/>
    <x v="2"/>
    <n v="0"/>
    <n v="14"/>
    <n v="40"/>
    <n v="0"/>
    <n v="0"/>
  </r>
  <r>
    <s v="Velo Terrain XL"/>
    <x v="2"/>
    <s v="Tokyo"/>
    <x v="2"/>
    <n v="0"/>
    <n v="0"/>
    <n v="1"/>
    <n v="20"/>
    <n v="0"/>
  </r>
  <r>
    <s v="Hustler"/>
    <x v="5"/>
    <s v="Tokyo"/>
    <x v="2"/>
    <n v="0"/>
    <n v="8"/>
    <n v="0"/>
    <n v="0"/>
    <n v="0"/>
  </r>
  <r>
    <s v="Wandermate"/>
    <x v="5"/>
    <s v="Tokyo"/>
    <x v="2"/>
    <n v="0"/>
    <n v="1"/>
    <n v="2"/>
    <n v="0"/>
    <n v="0"/>
  </r>
  <r>
    <s v="HustlerPro"/>
    <x v="5"/>
    <s v="Tokyo"/>
    <x v="2"/>
    <n v="0"/>
    <n v="9"/>
    <n v="0"/>
    <n v="0"/>
    <n v="0"/>
  </r>
  <r>
    <s v="WandermateTurbo"/>
    <x v="5"/>
    <s v="Tokyo"/>
    <x v="2"/>
    <n v="0"/>
    <n v="1"/>
    <n v="2"/>
    <n v="1"/>
    <n v="0"/>
  </r>
  <r>
    <s v="Panthera"/>
    <x v="5"/>
    <s v="Tokyo"/>
    <x v="2"/>
    <n v="0"/>
    <n v="0"/>
    <n v="0"/>
    <n v="0"/>
    <n v="12"/>
  </r>
  <r>
    <s v="2. Velo Pro"/>
    <x v="2"/>
    <s v="Bangalore"/>
    <x v="2"/>
    <n v="0"/>
    <n v="20"/>
    <n v="0"/>
    <n v="0"/>
    <n v="0"/>
  </r>
  <r>
    <s v="Velo Nature Max"/>
    <x v="2"/>
    <s v="Bangalore"/>
    <x v="2"/>
    <n v="0"/>
    <n v="2"/>
    <n v="5"/>
    <n v="0"/>
    <n v="0"/>
  </r>
  <r>
    <s v="Velo Terrain XL"/>
    <x v="2"/>
    <s v="Bangalore"/>
    <x v="2"/>
    <n v="0"/>
    <n v="0"/>
    <n v="0"/>
    <n v="2"/>
    <n v="0"/>
  </r>
  <r>
    <s v="Hustler"/>
    <x v="5"/>
    <s v="Bangalore"/>
    <x v="2"/>
    <n v="0"/>
    <n v="77"/>
    <n v="0"/>
    <n v="0"/>
    <n v="0"/>
  </r>
  <r>
    <s v="Wandermate"/>
    <x v="5"/>
    <s v="Bangalore"/>
    <x v="2"/>
    <n v="1"/>
    <n v="7"/>
    <n v="18"/>
    <n v="0"/>
    <n v="0"/>
  </r>
  <r>
    <s v="HustlerPro"/>
    <x v="5"/>
    <s v="Bangalore"/>
    <x v="2"/>
    <n v="0"/>
    <n v="83"/>
    <n v="0"/>
    <n v="0"/>
    <n v="0"/>
  </r>
  <r>
    <s v="WandermateTurbo"/>
    <x v="5"/>
    <s v="Bangalore"/>
    <x v="2"/>
    <n v="0"/>
    <n v="5"/>
    <n v="24"/>
    <n v="5"/>
    <n v="0"/>
  </r>
  <r>
    <s v="Panthera"/>
    <x v="5"/>
    <s v="Bangalore"/>
    <x v="2"/>
    <n v="0"/>
    <n v="0"/>
    <n v="0"/>
    <n v="0"/>
    <n v="65"/>
  </r>
  <r>
    <s v="2. Velo Pro"/>
    <x v="2"/>
    <s v="Melbourne"/>
    <x v="2"/>
    <n v="0"/>
    <n v="21"/>
    <n v="0"/>
    <n v="0"/>
    <n v="0"/>
  </r>
  <r>
    <s v="Velo Nature Max"/>
    <x v="2"/>
    <s v="Melbourne"/>
    <x v="2"/>
    <n v="0"/>
    <n v="2"/>
    <n v="6"/>
    <n v="0"/>
    <n v="0"/>
  </r>
  <r>
    <s v="Velo Terrain XL"/>
    <x v="2"/>
    <s v="Melbourne"/>
    <x v="2"/>
    <n v="0"/>
    <n v="0"/>
    <n v="0"/>
    <n v="5"/>
    <n v="0"/>
  </r>
  <r>
    <s v="Hustler"/>
    <x v="5"/>
    <s v="Melbourne"/>
    <x v="2"/>
    <n v="0"/>
    <n v="6"/>
    <n v="0"/>
    <n v="0"/>
    <n v="0"/>
  </r>
  <r>
    <s v="Wandermate"/>
    <x v="5"/>
    <s v="Melbourne"/>
    <x v="2"/>
    <n v="0"/>
    <n v="1"/>
    <n v="1"/>
    <n v="0"/>
    <n v="0"/>
  </r>
  <r>
    <s v="HustlerPro"/>
    <x v="5"/>
    <s v="Melbourne"/>
    <x v="2"/>
    <n v="0"/>
    <n v="7"/>
    <n v="0"/>
    <n v="0"/>
    <n v="0"/>
  </r>
  <r>
    <s v="WandermateTurbo"/>
    <x v="5"/>
    <s v="Melbourne"/>
    <x v="2"/>
    <n v="0"/>
    <n v="0"/>
    <n v="2"/>
    <n v="1"/>
    <n v="0"/>
  </r>
  <r>
    <s v="Panthera"/>
    <x v="5"/>
    <s v="Melbourne"/>
    <x v="2"/>
    <n v="0"/>
    <n v="0"/>
    <n v="0"/>
    <n v="0"/>
    <n v="9"/>
  </r>
  <r>
    <s v="CruiserPlus"/>
    <x v="4"/>
    <s v="Melbourne"/>
    <x v="2"/>
    <n v="0"/>
    <n v="53"/>
    <n v="0"/>
    <n v="0"/>
    <n v="0"/>
  </r>
  <r>
    <s v="RecreatioCycle"/>
    <x v="4"/>
    <s v="Melbourne"/>
    <x v="2"/>
    <n v="0"/>
    <n v="6"/>
    <n v="12"/>
    <n v="0"/>
    <n v="0"/>
  </r>
  <r>
    <s v="OfficeCruiser+"/>
    <x v="4"/>
    <s v="Melbourne"/>
    <x v="2"/>
    <n v="0"/>
    <n v="18"/>
    <n v="0"/>
    <n v="0"/>
    <n v="0"/>
  </r>
  <r>
    <s v="RecreatioCycle+"/>
    <x v="4"/>
    <s v="Melbourne"/>
    <x v="2"/>
    <n v="0"/>
    <n v="18"/>
    <n v="20"/>
    <n v="0"/>
    <n v="0"/>
  </r>
  <r>
    <s v="Aero Bike"/>
    <x v="4"/>
    <s v="Melbourne"/>
    <x v="2"/>
    <n v="0"/>
    <n v="0"/>
    <n v="0"/>
    <n v="0"/>
    <n v="49"/>
  </r>
  <r>
    <s v="MountainBeast"/>
    <x v="4"/>
    <s v="Melbourne"/>
    <x v="2"/>
    <n v="0"/>
    <n v="0"/>
    <n v="3"/>
    <n v="19"/>
    <n v="0"/>
  </r>
  <r>
    <s v="2. Velo Pro"/>
    <x v="2"/>
    <s v="Hangzhou"/>
    <x v="2"/>
    <n v="0"/>
    <n v="21"/>
    <n v="0"/>
    <n v="0"/>
    <n v="0"/>
  </r>
  <r>
    <s v="Velo Nature Max"/>
    <x v="2"/>
    <s v="Hangzhou"/>
    <x v="2"/>
    <n v="0"/>
    <n v="2"/>
    <n v="5"/>
    <n v="0"/>
    <n v="0"/>
  </r>
  <r>
    <s v="Velo Terrain XL"/>
    <x v="2"/>
    <s v="Hangzhou"/>
    <x v="2"/>
    <n v="0"/>
    <n v="0"/>
    <n v="0"/>
    <n v="3"/>
    <n v="0"/>
  </r>
  <r>
    <s v="Hustler"/>
    <x v="5"/>
    <s v="Hangzhou"/>
    <x v="2"/>
    <n v="0"/>
    <n v="6"/>
    <n v="0"/>
    <n v="0"/>
    <n v="0"/>
  </r>
  <r>
    <s v="Wandermate"/>
    <x v="5"/>
    <s v="Hangzhou"/>
    <x v="2"/>
    <n v="0"/>
    <n v="1"/>
    <n v="1"/>
    <n v="0"/>
    <n v="0"/>
  </r>
  <r>
    <s v="HustlerPro"/>
    <x v="5"/>
    <s v="Hangzhou"/>
    <x v="2"/>
    <n v="0"/>
    <n v="6"/>
    <n v="0"/>
    <n v="0"/>
    <n v="0"/>
  </r>
  <r>
    <s v="WandermateTurbo"/>
    <x v="5"/>
    <s v="Hangzhou"/>
    <x v="2"/>
    <n v="0"/>
    <n v="0"/>
    <n v="2"/>
    <n v="1"/>
    <n v="0"/>
  </r>
  <r>
    <s v="Panthera"/>
    <x v="5"/>
    <s v="Hangzhou"/>
    <x v="2"/>
    <n v="0"/>
    <n v="0"/>
    <n v="0"/>
    <n v="0"/>
    <n v="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">
  <r>
    <s v="NS5 - Rocky"/>
    <x v="0"/>
    <s v="Portland"/>
    <x v="0"/>
    <n v="0"/>
    <n v="0"/>
    <n v="4"/>
    <n v="15"/>
    <n v="0"/>
  </r>
  <r>
    <s v="NS5 - Leisure"/>
    <x v="0"/>
    <s v="Portland"/>
    <x v="0"/>
    <n v="0"/>
    <n v="3"/>
    <n v="9"/>
    <n v="0"/>
    <n v="0"/>
  </r>
  <r>
    <s v="SculptRide-aero"/>
    <x v="1"/>
    <s v="Portland"/>
    <x v="0"/>
    <n v="0"/>
    <n v="0"/>
    <n v="0"/>
    <n v="0"/>
    <n v="1"/>
  </r>
  <r>
    <s v="SR-AdvPro"/>
    <x v="1"/>
    <s v="Portland"/>
    <x v="0"/>
    <n v="0"/>
    <n v="0"/>
    <n v="0"/>
    <n v="6"/>
    <n v="0"/>
  </r>
  <r>
    <s v="NS5 - Rocky"/>
    <x v="0"/>
    <s v="Toronto"/>
    <x v="0"/>
    <n v="0"/>
    <n v="1"/>
    <n v="4"/>
    <n v="15"/>
    <n v="0"/>
  </r>
  <r>
    <s v="NS5 - Leisure"/>
    <x v="0"/>
    <s v="Toronto"/>
    <x v="0"/>
    <n v="0"/>
    <n v="5"/>
    <n v="9"/>
    <n v="0"/>
    <n v="0"/>
  </r>
  <r>
    <s v="SculptRide-aero"/>
    <x v="1"/>
    <s v="Toronto"/>
    <x v="0"/>
    <n v="0"/>
    <n v="0"/>
    <n v="0"/>
    <n v="0"/>
    <n v="9"/>
  </r>
  <r>
    <s v="SculptRide-Adv"/>
    <x v="1"/>
    <s v="Toronto"/>
    <x v="0"/>
    <n v="0"/>
    <n v="0"/>
    <n v="0"/>
    <n v="1"/>
    <n v="0"/>
  </r>
  <r>
    <s v="SR-AeroPro"/>
    <x v="1"/>
    <s v="Toronto"/>
    <x v="0"/>
    <n v="0"/>
    <n v="0"/>
    <n v="0"/>
    <n v="0"/>
    <n v="4"/>
  </r>
  <r>
    <s v="SR-AdvPro"/>
    <x v="1"/>
    <s v="Toronto"/>
    <x v="0"/>
    <n v="0"/>
    <n v="0"/>
    <n v="3"/>
    <n v="89"/>
    <n v="0"/>
  </r>
  <r>
    <s v="NS5 - Rocky"/>
    <x v="0"/>
    <s v="New York City"/>
    <x v="0"/>
    <n v="0"/>
    <n v="6"/>
    <n v="29"/>
    <n v="64"/>
    <n v="0"/>
  </r>
  <r>
    <s v="NS5 - Leisure"/>
    <x v="0"/>
    <s v="New York City"/>
    <x v="0"/>
    <n v="1"/>
    <n v="42"/>
    <n v="64"/>
    <n v="0"/>
    <n v="0"/>
  </r>
  <r>
    <s v="SculptRide-aero"/>
    <x v="1"/>
    <s v="New York City"/>
    <x v="0"/>
    <n v="0"/>
    <n v="0"/>
    <n v="0"/>
    <n v="0"/>
    <n v="10"/>
  </r>
  <r>
    <s v="SculptRide-Adv"/>
    <x v="1"/>
    <s v="New York City"/>
    <x v="0"/>
    <n v="0"/>
    <n v="0"/>
    <n v="0"/>
    <n v="1"/>
    <n v="0"/>
  </r>
  <r>
    <s v="SR-AeroPro"/>
    <x v="1"/>
    <s v="New York City"/>
    <x v="0"/>
    <n v="0"/>
    <n v="0"/>
    <n v="0"/>
    <n v="0"/>
    <n v="4"/>
  </r>
  <r>
    <s v="SR-AdvPro"/>
    <x v="1"/>
    <s v="New York City"/>
    <x v="0"/>
    <n v="0"/>
    <n v="0"/>
    <n v="4"/>
    <n v="57"/>
    <n v="0"/>
  </r>
  <r>
    <s v="NS5 - Rocky"/>
    <x v="0"/>
    <s v="Mexico City"/>
    <x v="0"/>
    <n v="0"/>
    <n v="1"/>
    <n v="4"/>
    <n v="14"/>
    <n v="0"/>
  </r>
  <r>
    <s v="NS5 - Leisure"/>
    <x v="0"/>
    <s v="Mexico City"/>
    <x v="0"/>
    <n v="0"/>
    <n v="4"/>
    <n v="9"/>
    <n v="0"/>
    <n v="0"/>
  </r>
  <r>
    <s v="SR-AdvPro"/>
    <x v="1"/>
    <s v="Mexico City"/>
    <x v="0"/>
    <n v="0"/>
    <n v="0"/>
    <n v="0"/>
    <n v="5"/>
    <n v="0"/>
  </r>
  <r>
    <s v="2. Velo Pro"/>
    <x v="2"/>
    <s v="Tokyo"/>
    <x v="1"/>
    <n v="0"/>
    <n v="103"/>
    <n v="1"/>
    <n v="0"/>
    <n v="0"/>
  </r>
  <r>
    <s v="2. Velo Nature"/>
    <x v="2"/>
    <s v="Tokyo"/>
    <x v="1"/>
    <n v="0"/>
    <n v="5"/>
    <n v="23"/>
    <n v="0"/>
    <n v="0"/>
  </r>
  <r>
    <s v="1. Velo Terrain"/>
    <x v="2"/>
    <s v="Tokyo"/>
    <x v="1"/>
    <n v="0"/>
    <n v="1"/>
    <n v="5"/>
    <n v="21"/>
    <n v="0"/>
  </r>
  <r>
    <s v="Hustler"/>
    <x v="3"/>
    <s v="Tokyo"/>
    <x v="1"/>
    <n v="0"/>
    <n v="6"/>
    <n v="0"/>
    <n v="0"/>
    <n v="0"/>
  </r>
  <r>
    <s v="Wandermate"/>
    <x v="3"/>
    <s v="Tokyo"/>
    <x v="1"/>
    <n v="0"/>
    <n v="1"/>
    <n v="1"/>
    <n v="0"/>
    <n v="0"/>
  </r>
  <r>
    <s v="HustlerPro"/>
    <x v="3"/>
    <s v="Tokyo"/>
    <x v="1"/>
    <n v="0"/>
    <n v="6"/>
    <n v="0"/>
    <n v="0"/>
    <n v="0"/>
  </r>
  <r>
    <s v="WandermateTurbo"/>
    <x v="3"/>
    <s v="Tokyo"/>
    <x v="1"/>
    <n v="0"/>
    <n v="0"/>
    <n v="1"/>
    <n v="0"/>
    <n v="0"/>
  </r>
  <r>
    <s v="2. Velo Pro"/>
    <x v="2"/>
    <s v="Bangalore"/>
    <x v="1"/>
    <n v="0"/>
    <n v="2"/>
    <n v="0"/>
    <n v="0"/>
    <n v="0"/>
  </r>
  <r>
    <s v="2. Velo Nature"/>
    <x v="2"/>
    <s v="Bangalore"/>
    <x v="1"/>
    <n v="0"/>
    <n v="0"/>
    <n v="1"/>
    <n v="0"/>
    <n v="0"/>
  </r>
  <r>
    <s v="1. Velo Terrain"/>
    <x v="2"/>
    <s v="Bangalore"/>
    <x v="1"/>
    <n v="0"/>
    <n v="0"/>
    <n v="0"/>
    <n v="1"/>
    <n v="0"/>
  </r>
  <r>
    <s v="Hustler"/>
    <x v="3"/>
    <s v="Bangalore"/>
    <x v="1"/>
    <n v="0"/>
    <n v="47"/>
    <n v="0"/>
    <n v="0"/>
    <n v="0"/>
  </r>
  <r>
    <s v="Wandermate"/>
    <x v="3"/>
    <s v="Bangalore"/>
    <x v="1"/>
    <n v="1"/>
    <n v="6"/>
    <n v="12"/>
    <n v="0"/>
    <n v="0"/>
  </r>
  <r>
    <s v="HustlerPro"/>
    <x v="3"/>
    <s v="Bangalore"/>
    <x v="1"/>
    <n v="0"/>
    <n v="42"/>
    <n v="0"/>
    <n v="0"/>
    <n v="0"/>
  </r>
  <r>
    <s v="WandermateTurbo"/>
    <x v="3"/>
    <s v="Bangalore"/>
    <x v="1"/>
    <n v="0"/>
    <n v="3"/>
    <n v="12"/>
    <n v="3"/>
    <n v="0"/>
  </r>
  <r>
    <s v="2. Velo Pro"/>
    <x v="2"/>
    <s v="Melbourne"/>
    <x v="1"/>
    <n v="0"/>
    <n v="4"/>
    <n v="0"/>
    <n v="0"/>
    <n v="0"/>
  </r>
  <r>
    <s v="2. Velo Nature"/>
    <x v="2"/>
    <s v="Melbourne"/>
    <x v="1"/>
    <n v="0"/>
    <n v="0"/>
    <n v="1"/>
    <n v="0"/>
    <n v="0"/>
  </r>
  <r>
    <s v="1. Velo Terrain"/>
    <x v="2"/>
    <s v="Melbourne"/>
    <x v="1"/>
    <n v="0"/>
    <n v="0"/>
    <n v="0"/>
    <n v="1"/>
    <n v="0"/>
  </r>
  <r>
    <s v="Hustler"/>
    <x v="3"/>
    <s v="Melbourne"/>
    <x v="1"/>
    <n v="0"/>
    <n v="6"/>
    <n v="0"/>
    <n v="0"/>
    <n v="0"/>
  </r>
  <r>
    <s v="Wandermate"/>
    <x v="3"/>
    <s v="Melbourne"/>
    <x v="1"/>
    <n v="0"/>
    <n v="1"/>
    <n v="1"/>
    <n v="0"/>
    <n v="0"/>
  </r>
  <r>
    <s v="HustlerPro"/>
    <x v="3"/>
    <s v="Melbourne"/>
    <x v="1"/>
    <n v="0"/>
    <n v="6"/>
    <n v="0"/>
    <n v="0"/>
    <n v="0"/>
  </r>
  <r>
    <s v="WandermateTurbo"/>
    <x v="3"/>
    <s v="Melbourne"/>
    <x v="1"/>
    <n v="0"/>
    <n v="0"/>
    <n v="1"/>
    <n v="1"/>
    <n v="0"/>
  </r>
  <r>
    <s v="2. Velo Pro"/>
    <x v="2"/>
    <s v="Hangzhou"/>
    <x v="1"/>
    <n v="0"/>
    <n v="3"/>
    <n v="0"/>
    <n v="0"/>
    <n v="0"/>
  </r>
  <r>
    <s v="2. Velo Nature"/>
    <x v="2"/>
    <s v="Hangzhou"/>
    <x v="1"/>
    <n v="0"/>
    <n v="0"/>
    <n v="1"/>
    <n v="0"/>
    <n v="0"/>
  </r>
  <r>
    <s v="1. Velo Terrain"/>
    <x v="2"/>
    <s v="Hangzhou"/>
    <x v="1"/>
    <n v="0"/>
    <n v="0"/>
    <n v="0"/>
    <n v="1"/>
    <n v="0"/>
  </r>
  <r>
    <s v="Hustler"/>
    <x v="3"/>
    <s v="Hangzhou"/>
    <x v="1"/>
    <n v="0"/>
    <n v="4"/>
    <n v="0"/>
    <n v="0"/>
    <n v="0"/>
  </r>
  <r>
    <s v="Wandermate"/>
    <x v="3"/>
    <s v="Hangzhou"/>
    <x v="1"/>
    <n v="0"/>
    <n v="0"/>
    <n v="1"/>
    <n v="0"/>
    <n v="0"/>
  </r>
  <r>
    <s v="HustlerPro"/>
    <x v="3"/>
    <s v="Hangzhou"/>
    <x v="1"/>
    <n v="0"/>
    <n v="4"/>
    <n v="0"/>
    <n v="0"/>
    <n v="0"/>
  </r>
  <r>
    <s v="WandermateTurbo"/>
    <x v="3"/>
    <s v="Hangzhou"/>
    <x v="1"/>
    <n v="0"/>
    <n v="0"/>
    <n v="1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1A24E6-7459-452D-917E-27CC7FD744F1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U12" firstHeaderRow="1" firstDataRow="3" firstDataCol="1"/>
  <pivotFields count="9">
    <pivotField showAll="0"/>
    <pivotField axis="axisRow" showAll="0">
      <items count="7">
        <item x="3"/>
        <item x="4"/>
        <item x="5"/>
        <item x="0"/>
        <item x="1"/>
        <item x="2"/>
        <item t="default"/>
      </items>
    </pivotField>
    <pivotField showAll="0"/>
    <pivotField axis="axisCol" showAll="0">
      <items count="4">
        <item x="2"/>
        <item x="1"/>
        <item x="0"/>
        <item t="default"/>
      </items>
    </pivotField>
    <pivotField dataField="1" numFmtId="3" showAll="0"/>
    <pivotField dataField="1" numFmtId="3" showAll="0"/>
    <pivotField dataField="1" numFmtId="3" showAll="0"/>
    <pivotField dataField="1" numFmtId="3" showAll="0"/>
    <pivotField dataField="1" numFmtId="3"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2">
    <field x="3"/>
    <field x="-2"/>
  </colFields>
  <colItems count="20">
    <i>
      <x/>
      <x/>
    </i>
    <i r="1" i="1">
      <x v="1"/>
    </i>
    <i r="1" i="2">
      <x v="2"/>
    </i>
    <i r="1" i="3">
      <x v="3"/>
    </i>
    <i r="1" i="4">
      <x v="4"/>
    </i>
    <i>
      <x v="1"/>
      <x/>
    </i>
    <i r="1" i="1">
      <x v="1"/>
    </i>
    <i r="1" i="2">
      <x v="2"/>
    </i>
    <i r="1" i="3">
      <x v="3"/>
    </i>
    <i r="1" i="4">
      <x v="4"/>
    </i>
    <i>
      <x v="2"/>
      <x/>
    </i>
    <i r="1" i="1">
      <x v="1"/>
    </i>
    <i r="1" i="2">
      <x v="2"/>
    </i>
    <i r="1" i="3">
      <x v="3"/>
    </i>
    <i r="1" i="4">
      <x v="4"/>
    </i>
    <i t="grand">
      <x/>
    </i>
    <i t="grand" i="1">
      <x/>
    </i>
    <i t="grand" i="2">
      <x/>
    </i>
    <i t="grand" i="3">
      <x/>
    </i>
    <i t="grand" i="4">
      <x/>
    </i>
  </colItems>
  <dataFields count="5">
    <dataField name="Sum of Mountain" fld="7" baseField="0" baseItem="0"/>
    <dataField name="Sum of Youth" fld="4" baseField="0" baseItem="0"/>
    <dataField name="Sum of Work" fld="5" baseField="0" baseItem="0"/>
    <dataField name="Sum of Recreation" fld="6" baseField="0" baseItem="0"/>
    <dataField name="Sum of Speed" fld="8" baseField="0" baseItem="0"/>
  </dataFields>
  <chartFormats count="16">
    <chartFormat chart="0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1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2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0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2"/>
          </reference>
          <reference field="3" count="1" selected="0">
            <x v="2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2"/>
          </reference>
          <reference field="3" count="1" selected="0">
            <x v="0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2"/>
          </reference>
          <reference field="3" count="1" selected="0">
            <x v="1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3"/>
          </reference>
          <reference field="3" count="1" selected="0">
            <x v="2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3"/>
          </reference>
          <reference field="3" count="1" selected="0">
            <x v="0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3"/>
          </reference>
          <reference field="3" count="1" selected="0">
            <x v="1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4"/>
          </reference>
          <reference field="3" count="1" selected="0">
            <x v="2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4"/>
          </reference>
          <reference field="3" count="1" selected="0">
            <x v="0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4"/>
          </reference>
          <reference field="3" count="1" selected="0">
            <x v="1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6BDB31-BE13-4D75-853F-D759E7F0A457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2:P49" firstHeaderRow="1" firstDataRow="3" firstDataCol="1"/>
  <pivotFields count="9">
    <pivotField showAll="0"/>
    <pivotField axis="axisRow" showAll="0">
      <items count="5">
        <item x="3"/>
        <item x="0"/>
        <item x="1"/>
        <item x="2"/>
        <item t="default"/>
      </items>
    </pivotField>
    <pivotField showAll="0"/>
    <pivotField axis="axisCol" showAll="0">
      <items count="3">
        <item x="1"/>
        <item x="0"/>
        <item t="default"/>
      </items>
    </pivotField>
    <pivotField dataField="1" numFmtId="3" showAll="0"/>
    <pivotField dataField="1" numFmtId="3" showAll="0"/>
    <pivotField dataField="1" numFmtId="3" showAll="0"/>
    <pivotField dataField="1" numFmtId="3" showAll="0"/>
    <pivotField dataField="1" numFmtId="3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2">
    <field x="3"/>
    <field x="-2"/>
  </colFields>
  <colItems count="15">
    <i>
      <x/>
      <x/>
    </i>
    <i r="1" i="1">
      <x v="1"/>
    </i>
    <i r="1" i="2">
      <x v="2"/>
    </i>
    <i r="1" i="3">
      <x v="3"/>
    </i>
    <i r="1" i="4">
      <x v="4"/>
    </i>
    <i>
      <x v="1"/>
      <x/>
    </i>
    <i r="1" i="1">
      <x v="1"/>
    </i>
    <i r="1" i="2">
      <x v="2"/>
    </i>
    <i r="1" i="3">
      <x v="3"/>
    </i>
    <i r="1" i="4">
      <x v="4"/>
    </i>
    <i t="grand">
      <x/>
    </i>
    <i t="grand" i="1">
      <x/>
    </i>
    <i t="grand" i="2">
      <x/>
    </i>
    <i t="grand" i="3">
      <x/>
    </i>
    <i t="grand" i="4">
      <x/>
    </i>
  </colItems>
  <dataFields count="5">
    <dataField name="Sum of Youth" fld="4" baseField="0" baseItem="0"/>
    <dataField name="Sum of Work" fld="5" baseField="0" baseItem="0"/>
    <dataField name="Sum of Recreation" fld="6" baseField="0" baseItem="0"/>
    <dataField name="Sum of Mountain" fld="7" baseField="0" baseItem="0"/>
    <dataField name="Sum of Speed" fld="8" baseField="0" baseItem="0"/>
  </dataFields>
  <chartFormats count="30">
    <chartFormat chart="0" format="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3">
          <reference field="4294967294" count="1" selected="0">
            <x v="1"/>
          </reference>
          <reference field="1" count="1" selected="0">
            <x v="0"/>
          </reference>
          <reference field="3" count="1" selected="0">
            <x v="0"/>
          </reference>
        </references>
      </pivotArea>
    </chartFormat>
    <chartFormat chart="0" format="2" series="1">
      <pivotArea type="data" outline="0" fieldPosition="0">
        <references count="3">
          <reference field="4294967294" count="1" selected="0">
            <x v="2"/>
          </reference>
          <reference field="1" count="1" selected="0">
            <x v="0"/>
          </reference>
          <reference field="3" count="1" selected="0">
            <x v="0"/>
          </reference>
        </references>
      </pivotArea>
    </chartFormat>
    <chartFormat chart="0" format="3" series="1">
      <pivotArea type="data" outline="0" fieldPosition="0">
        <references count="3">
          <reference field="4294967294" count="1" selected="0">
            <x v="3"/>
          </reference>
          <reference field="1" count="1" selected="0">
            <x v="0"/>
          </reference>
          <reference field="3" count="1" selected="0">
            <x v="0"/>
          </reference>
        </references>
      </pivotArea>
    </chartFormat>
    <chartFormat chart="0" format="4" series="1">
      <pivotArea type="data" outline="0" fieldPosition="0">
        <references count="3">
          <reference field="4294967294" count="1" selected="0">
            <x v="4"/>
          </reference>
          <reference field="1" count="1" selected="0">
            <x v="0"/>
          </reference>
          <reference field="3" count="1" selected="0">
            <x v="0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1"/>
          </reference>
        </references>
      </pivotArea>
    </chartFormat>
    <chartFormat chart="0" format="6" series="1">
      <pivotArea type="data" outline="0" fieldPosition="0">
        <references count="3">
          <reference field="4294967294" count="1" selected="0">
            <x v="1"/>
          </reference>
          <reference field="1" count="1" selected="0">
            <x v="1"/>
          </reference>
          <reference field="3" count="1" selected="0">
            <x v="1"/>
          </reference>
        </references>
      </pivotArea>
    </chartFormat>
    <chartFormat chart="0" format="7" series="1">
      <pivotArea type="data" outline="0" fieldPosition="0">
        <references count="3">
          <reference field="4294967294" count="1" selected="0">
            <x v="2"/>
          </reference>
          <reference field="1" count="1" selected="0">
            <x v="1"/>
          </reference>
          <reference field="3" count="1" selected="0">
            <x v="1"/>
          </reference>
        </references>
      </pivotArea>
    </chartFormat>
    <chartFormat chart="0" format="8" series="1">
      <pivotArea type="data" outline="0" fieldPosition="0">
        <references count="3">
          <reference field="4294967294" count="1" selected="0">
            <x v="3"/>
          </reference>
          <reference field="1" count="1" selected="0">
            <x v="1"/>
          </reference>
          <reference field="3" count="1" selected="0">
            <x v="1"/>
          </reference>
        </references>
      </pivotArea>
    </chartFormat>
    <chartFormat chart="0" format="9" series="1">
      <pivotArea type="data" outline="0" fieldPosition="0">
        <references count="3">
          <reference field="4294967294" count="1" selected="0">
            <x v="4"/>
          </reference>
          <reference field="1" count="1" selected="0">
            <x v="1"/>
          </reference>
          <reference field="3" count="1" selected="0">
            <x v="1"/>
          </reference>
        </references>
      </pivotArea>
    </chartFormat>
    <chartFormat chart="0" format="1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3" count="1" selected="0">
            <x v="1"/>
          </reference>
        </references>
      </pivotArea>
    </chartFormat>
    <chartFormat chart="0" format="11" series="1">
      <pivotArea type="data" outline="0" fieldPosition="0">
        <references count="3">
          <reference field="4294967294" count="1" selected="0">
            <x v="1"/>
          </reference>
          <reference field="1" count="1" selected="0">
            <x v="2"/>
          </reference>
          <reference field="3" count="1" selected="0">
            <x v="1"/>
          </reference>
        </references>
      </pivotArea>
    </chartFormat>
    <chartFormat chart="0" format="12" series="1">
      <pivotArea type="data" outline="0" fieldPosition="0">
        <references count="3">
          <reference field="4294967294" count="1" selected="0">
            <x v="2"/>
          </reference>
          <reference field="1" count="1" selected="0">
            <x v="2"/>
          </reference>
          <reference field="3" count="1" selected="0">
            <x v="1"/>
          </reference>
        </references>
      </pivotArea>
    </chartFormat>
    <chartFormat chart="0" format="13" series="1">
      <pivotArea type="data" outline="0" fieldPosition="0">
        <references count="3">
          <reference field="4294967294" count="1" selected="0">
            <x v="3"/>
          </reference>
          <reference field="1" count="1" selected="0">
            <x v="2"/>
          </reference>
          <reference field="3" count="1" selected="0">
            <x v="1"/>
          </reference>
        </references>
      </pivotArea>
    </chartFormat>
    <chartFormat chart="0" format="14" series="1">
      <pivotArea type="data" outline="0" fieldPosition="0">
        <references count="3">
          <reference field="4294967294" count="1" selected="0">
            <x v="4"/>
          </reference>
          <reference field="1" count="1" selected="0">
            <x v="2"/>
          </reference>
          <reference field="3" count="1" selected="0">
            <x v="1"/>
          </reference>
        </references>
      </pivotArea>
    </chartFormat>
    <chartFormat chart="0" format="1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3" count="1" selected="0">
            <x v="0"/>
          </reference>
        </references>
      </pivotArea>
    </chartFormat>
    <chartFormat chart="0" format="16" series="1">
      <pivotArea type="data" outline="0" fieldPosition="0">
        <references count="3">
          <reference field="4294967294" count="1" selected="0">
            <x v="1"/>
          </reference>
          <reference field="1" count="1" selected="0">
            <x v="3"/>
          </reference>
          <reference field="3" count="1" selected="0">
            <x v="0"/>
          </reference>
        </references>
      </pivotArea>
    </chartFormat>
    <chartFormat chart="0" format="17" series="1">
      <pivotArea type="data" outline="0" fieldPosition="0">
        <references count="3">
          <reference field="4294967294" count="1" selected="0">
            <x v="2"/>
          </reference>
          <reference field="1" count="1" selected="0">
            <x v="3"/>
          </reference>
          <reference field="3" count="1" selected="0">
            <x v="0"/>
          </reference>
        </references>
      </pivotArea>
    </chartFormat>
    <chartFormat chart="0" format="18" series="1">
      <pivotArea type="data" outline="0" fieldPosition="0">
        <references count="3">
          <reference field="4294967294" count="1" selected="0">
            <x v="3"/>
          </reference>
          <reference field="1" count="1" selected="0">
            <x v="3"/>
          </reference>
          <reference field="3" count="1" selected="0">
            <x v="0"/>
          </reference>
        </references>
      </pivotArea>
    </chartFormat>
    <chartFormat chart="0" format="19" series="1">
      <pivotArea type="data" outline="0" fieldPosition="0">
        <references count="3">
          <reference field="4294967294" count="1" selected="0">
            <x v="4"/>
          </reference>
          <reference field="1" count="1" selected="0">
            <x v="3"/>
          </reference>
          <reference field="3" count="1" selected="0">
            <x v="0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0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2"/>
          </reference>
          <reference field="3" count="1" selected="0">
            <x v="0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3"/>
          </reference>
          <reference field="3" count="1" selected="0">
            <x v="0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4"/>
          </reference>
          <reference field="3" count="1" selected="0">
            <x v="0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1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2"/>
          </reference>
          <reference field="3" count="1" selected="0">
            <x v="1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3"/>
          </reference>
          <reference field="3" count="1" selected="0">
            <x v="1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4"/>
          </reference>
          <reference field="3" count="1" selected="0">
            <x v="1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109"/>
  <sheetViews>
    <sheetView workbookViewId="0">
      <selection activeCell="F23" sqref="F23"/>
    </sheetView>
    <sheetView workbookViewId="1"/>
  </sheetViews>
  <sheetFormatPr defaultRowHeight="15" x14ac:dyDescent="0.25"/>
  <cols>
    <col min="1" max="1" width="23" bestFit="1" customWidth="1"/>
    <col min="2" max="2" width="22.7109375" customWidth="1"/>
    <col min="3" max="3" width="17.5703125" customWidth="1"/>
    <col min="4" max="4" width="12" bestFit="1" customWidth="1"/>
    <col min="5" max="9" width="12.71093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51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25">
      <c r="A2" s="2" t="s">
        <v>8</v>
      </c>
      <c r="B2" s="2" t="s">
        <v>9</v>
      </c>
      <c r="C2" s="2" t="s">
        <v>10</v>
      </c>
      <c r="D2" s="3" t="s">
        <v>52</v>
      </c>
      <c r="E2">
        <v>0</v>
      </c>
      <c r="F2">
        <v>0</v>
      </c>
      <c r="G2">
        <v>3</v>
      </c>
      <c r="H2">
        <v>39</v>
      </c>
      <c r="I2">
        <v>0</v>
      </c>
    </row>
    <row r="3" spans="1:9" x14ac:dyDescent="0.25">
      <c r="A3" s="2" t="s">
        <v>11</v>
      </c>
      <c r="B3" s="2" t="s">
        <v>9</v>
      </c>
      <c r="C3" s="2" t="s">
        <v>10</v>
      </c>
      <c r="D3" s="3" t="s">
        <v>52</v>
      </c>
      <c r="E3">
        <v>0</v>
      </c>
      <c r="F3">
        <v>2</v>
      </c>
      <c r="G3">
        <v>7</v>
      </c>
      <c r="H3">
        <v>0</v>
      </c>
      <c r="I3">
        <v>0</v>
      </c>
    </row>
    <row r="4" spans="1:9" x14ac:dyDescent="0.25">
      <c r="A4" s="2" t="s">
        <v>12</v>
      </c>
      <c r="B4" s="2" t="s">
        <v>9</v>
      </c>
      <c r="C4" s="2" t="s">
        <v>10</v>
      </c>
      <c r="D4" s="3" t="s">
        <v>52</v>
      </c>
      <c r="E4">
        <v>0</v>
      </c>
      <c r="F4">
        <v>0</v>
      </c>
      <c r="G4">
        <v>1</v>
      </c>
      <c r="H4">
        <v>3</v>
      </c>
      <c r="I4">
        <v>0</v>
      </c>
    </row>
    <row r="5" spans="1:9" x14ac:dyDescent="0.25">
      <c r="A5" s="2" t="s">
        <v>13</v>
      </c>
      <c r="B5" s="2" t="s">
        <v>9</v>
      </c>
      <c r="C5" s="2" t="s">
        <v>10</v>
      </c>
      <c r="D5" s="3" t="s">
        <v>52</v>
      </c>
      <c r="E5">
        <v>0</v>
      </c>
      <c r="F5">
        <v>6</v>
      </c>
      <c r="G5">
        <v>21</v>
      </c>
      <c r="H5">
        <v>0</v>
      </c>
      <c r="I5">
        <v>0</v>
      </c>
    </row>
    <row r="6" spans="1:9" x14ac:dyDescent="0.25">
      <c r="A6" s="2" t="s">
        <v>14</v>
      </c>
      <c r="B6" s="2" t="s">
        <v>15</v>
      </c>
      <c r="C6" s="2" t="s">
        <v>10</v>
      </c>
      <c r="D6" s="3" t="s">
        <v>52</v>
      </c>
      <c r="E6">
        <v>0</v>
      </c>
      <c r="F6">
        <v>0</v>
      </c>
      <c r="G6">
        <v>0</v>
      </c>
      <c r="H6">
        <v>0</v>
      </c>
      <c r="I6">
        <v>81</v>
      </c>
    </row>
    <row r="7" spans="1:9" x14ac:dyDescent="0.25">
      <c r="A7" s="2" t="s">
        <v>16</v>
      </c>
      <c r="B7" s="2" t="s">
        <v>15</v>
      </c>
      <c r="C7" s="2" t="s">
        <v>10</v>
      </c>
      <c r="D7" s="3" t="s">
        <v>52</v>
      </c>
      <c r="E7">
        <v>0</v>
      </c>
      <c r="F7">
        <v>0</v>
      </c>
      <c r="G7">
        <v>0</v>
      </c>
      <c r="H7">
        <v>78</v>
      </c>
      <c r="I7">
        <v>0</v>
      </c>
    </row>
    <row r="8" spans="1:9" x14ac:dyDescent="0.25">
      <c r="A8" s="2" t="s">
        <v>17</v>
      </c>
      <c r="B8" s="2" t="s">
        <v>15</v>
      </c>
      <c r="C8" s="2" t="s">
        <v>10</v>
      </c>
      <c r="D8" s="3" t="s">
        <v>52</v>
      </c>
      <c r="E8">
        <v>0</v>
      </c>
      <c r="F8">
        <v>44</v>
      </c>
      <c r="G8">
        <v>97</v>
      </c>
      <c r="H8">
        <v>0</v>
      </c>
      <c r="I8">
        <v>0</v>
      </c>
    </row>
    <row r="9" spans="1:9" x14ac:dyDescent="0.25">
      <c r="A9" s="2" t="s">
        <v>8</v>
      </c>
      <c r="B9" s="2" t="s">
        <v>9</v>
      </c>
      <c r="C9" s="2" t="s">
        <v>18</v>
      </c>
      <c r="D9" s="3" t="s">
        <v>52</v>
      </c>
      <c r="E9">
        <v>0</v>
      </c>
      <c r="F9">
        <v>0</v>
      </c>
      <c r="G9">
        <v>3</v>
      </c>
      <c r="H9">
        <v>37</v>
      </c>
      <c r="I9">
        <v>0</v>
      </c>
    </row>
    <row r="10" spans="1:9" x14ac:dyDescent="0.25">
      <c r="A10" s="2" t="s">
        <v>11</v>
      </c>
      <c r="B10" s="2" t="s">
        <v>9</v>
      </c>
      <c r="C10" s="2" t="s">
        <v>18</v>
      </c>
      <c r="D10" s="3" t="s">
        <v>52</v>
      </c>
      <c r="E10">
        <v>0</v>
      </c>
      <c r="F10">
        <v>4</v>
      </c>
      <c r="G10">
        <v>6</v>
      </c>
      <c r="H10">
        <v>0</v>
      </c>
      <c r="I10">
        <v>0</v>
      </c>
    </row>
    <row r="11" spans="1:9" x14ac:dyDescent="0.25">
      <c r="A11" s="2" t="s">
        <v>12</v>
      </c>
      <c r="B11" s="2" t="s">
        <v>9</v>
      </c>
      <c r="C11" s="2" t="s">
        <v>18</v>
      </c>
      <c r="D11" s="3" t="s">
        <v>52</v>
      </c>
      <c r="E11">
        <v>0</v>
      </c>
      <c r="F11">
        <v>0</v>
      </c>
      <c r="G11">
        <v>1</v>
      </c>
      <c r="H11">
        <v>3</v>
      </c>
      <c r="I11">
        <v>0</v>
      </c>
    </row>
    <row r="12" spans="1:9" x14ac:dyDescent="0.25">
      <c r="A12" s="2" t="s">
        <v>13</v>
      </c>
      <c r="B12" s="2" t="s">
        <v>9</v>
      </c>
      <c r="C12" s="2" t="s">
        <v>18</v>
      </c>
      <c r="D12" s="3" t="s">
        <v>52</v>
      </c>
      <c r="E12">
        <v>0</v>
      </c>
      <c r="F12">
        <v>12</v>
      </c>
      <c r="G12">
        <v>20</v>
      </c>
      <c r="H12">
        <v>0</v>
      </c>
      <c r="I12">
        <v>0</v>
      </c>
    </row>
    <row r="13" spans="1:9" x14ac:dyDescent="0.25">
      <c r="A13" s="2" t="s">
        <v>14</v>
      </c>
      <c r="B13" s="2" t="s">
        <v>15</v>
      </c>
      <c r="C13" s="2" t="s">
        <v>18</v>
      </c>
      <c r="D13" s="3" t="s">
        <v>52</v>
      </c>
      <c r="E13">
        <v>0</v>
      </c>
      <c r="F13">
        <v>0</v>
      </c>
      <c r="G13">
        <v>0</v>
      </c>
      <c r="H13">
        <v>0</v>
      </c>
      <c r="I13">
        <v>87</v>
      </c>
    </row>
    <row r="14" spans="1:9" x14ac:dyDescent="0.25">
      <c r="A14" s="2" t="s">
        <v>16</v>
      </c>
      <c r="B14" s="2" t="s">
        <v>15</v>
      </c>
      <c r="C14" s="2" t="s">
        <v>18</v>
      </c>
      <c r="D14" s="3" t="s">
        <v>52</v>
      </c>
      <c r="E14">
        <v>0</v>
      </c>
      <c r="F14">
        <v>0</v>
      </c>
      <c r="G14">
        <v>0</v>
      </c>
      <c r="H14">
        <v>91</v>
      </c>
      <c r="I14">
        <v>0</v>
      </c>
    </row>
    <row r="15" spans="1:9" x14ac:dyDescent="0.25">
      <c r="A15" s="2" t="s">
        <v>17</v>
      </c>
      <c r="B15" s="2" t="s">
        <v>15</v>
      </c>
      <c r="C15" s="2" t="s">
        <v>18</v>
      </c>
      <c r="D15" s="3" t="s">
        <v>52</v>
      </c>
      <c r="E15">
        <v>0</v>
      </c>
      <c r="F15">
        <v>96</v>
      </c>
      <c r="G15">
        <v>105</v>
      </c>
      <c r="H15">
        <v>0</v>
      </c>
      <c r="I15">
        <v>0</v>
      </c>
    </row>
    <row r="16" spans="1:9" x14ac:dyDescent="0.25">
      <c r="A16" s="2" t="s">
        <v>8</v>
      </c>
      <c r="B16" s="2" t="s">
        <v>9</v>
      </c>
      <c r="C16" s="2" t="s">
        <v>19</v>
      </c>
      <c r="D16" s="3" t="s">
        <v>52</v>
      </c>
      <c r="E16">
        <v>0</v>
      </c>
      <c r="F16">
        <v>2</v>
      </c>
      <c r="G16">
        <v>17</v>
      </c>
      <c r="H16">
        <v>121</v>
      </c>
      <c r="I16">
        <v>0</v>
      </c>
    </row>
    <row r="17" spans="1:9" x14ac:dyDescent="0.25">
      <c r="A17" s="2" t="s">
        <v>11</v>
      </c>
      <c r="B17" s="2" t="s">
        <v>9</v>
      </c>
      <c r="C17" s="2" t="s">
        <v>19</v>
      </c>
      <c r="D17" s="3" t="s">
        <v>52</v>
      </c>
      <c r="E17">
        <v>0</v>
      </c>
      <c r="F17">
        <v>20</v>
      </c>
      <c r="G17">
        <v>33</v>
      </c>
      <c r="H17">
        <v>0</v>
      </c>
      <c r="I17">
        <v>0</v>
      </c>
    </row>
    <row r="18" spans="1:9" x14ac:dyDescent="0.25">
      <c r="A18" s="2" t="s">
        <v>12</v>
      </c>
      <c r="B18" s="2" t="s">
        <v>9</v>
      </c>
      <c r="C18" s="2" t="s">
        <v>19</v>
      </c>
      <c r="D18" s="3" t="s">
        <v>52</v>
      </c>
      <c r="E18">
        <v>0</v>
      </c>
      <c r="F18">
        <v>1</v>
      </c>
      <c r="G18">
        <v>4</v>
      </c>
      <c r="H18">
        <v>11</v>
      </c>
      <c r="I18">
        <v>0</v>
      </c>
    </row>
    <row r="19" spans="1:9" x14ac:dyDescent="0.25">
      <c r="A19" s="2" t="s">
        <v>13</v>
      </c>
      <c r="B19" s="2" t="s">
        <v>9</v>
      </c>
      <c r="C19" s="2" t="s">
        <v>19</v>
      </c>
      <c r="D19" s="3" t="s">
        <v>52</v>
      </c>
      <c r="E19">
        <v>0</v>
      </c>
      <c r="F19">
        <v>58</v>
      </c>
      <c r="G19">
        <v>99</v>
      </c>
      <c r="H19">
        <v>0</v>
      </c>
      <c r="I19">
        <v>0</v>
      </c>
    </row>
    <row r="20" spans="1:9" x14ac:dyDescent="0.25">
      <c r="A20" s="2" t="s">
        <v>20</v>
      </c>
      <c r="B20" s="2" t="s">
        <v>21</v>
      </c>
      <c r="C20" s="2" t="s">
        <v>19</v>
      </c>
      <c r="D20" s="3" t="s">
        <v>52</v>
      </c>
      <c r="E20">
        <v>0</v>
      </c>
      <c r="F20">
        <v>93</v>
      </c>
      <c r="G20">
        <v>1</v>
      </c>
      <c r="H20">
        <v>0</v>
      </c>
      <c r="I20">
        <v>0</v>
      </c>
    </row>
    <row r="21" spans="1:9" x14ac:dyDescent="0.25">
      <c r="A21" s="2" t="s">
        <v>22</v>
      </c>
      <c r="B21" s="2" t="s">
        <v>21</v>
      </c>
      <c r="C21" s="2" t="s">
        <v>19</v>
      </c>
      <c r="D21" s="3" t="s">
        <v>52</v>
      </c>
      <c r="E21">
        <v>0</v>
      </c>
      <c r="F21">
        <v>13</v>
      </c>
      <c r="G21">
        <v>45</v>
      </c>
      <c r="H21">
        <v>0</v>
      </c>
      <c r="I21">
        <v>0</v>
      </c>
    </row>
    <row r="22" spans="1:9" x14ac:dyDescent="0.25">
      <c r="A22" s="2" t="s">
        <v>23</v>
      </c>
      <c r="B22" s="2" t="s">
        <v>21</v>
      </c>
      <c r="C22" s="2" t="s">
        <v>19</v>
      </c>
      <c r="D22" s="3" t="s">
        <v>52</v>
      </c>
      <c r="E22">
        <v>0</v>
      </c>
      <c r="F22">
        <v>0</v>
      </c>
      <c r="G22">
        <v>1</v>
      </c>
      <c r="H22">
        <v>24</v>
      </c>
      <c r="I22">
        <v>0</v>
      </c>
    </row>
    <row r="23" spans="1:9" x14ac:dyDescent="0.25">
      <c r="A23" s="2" t="s">
        <v>14</v>
      </c>
      <c r="B23" s="2" t="s">
        <v>15</v>
      </c>
      <c r="C23" s="2" t="s">
        <v>19</v>
      </c>
      <c r="D23" s="3" t="s">
        <v>52</v>
      </c>
      <c r="E23">
        <v>0</v>
      </c>
      <c r="F23">
        <v>0</v>
      </c>
      <c r="G23">
        <v>0</v>
      </c>
      <c r="H23">
        <v>0</v>
      </c>
      <c r="I23">
        <v>90</v>
      </c>
    </row>
    <row r="24" spans="1:9" x14ac:dyDescent="0.25">
      <c r="A24" s="2" t="s">
        <v>16</v>
      </c>
      <c r="B24" s="2" t="s">
        <v>15</v>
      </c>
      <c r="C24" s="2" t="s">
        <v>19</v>
      </c>
      <c r="D24" s="3" t="s">
        <v>52</v>
      </c>
      <c r="E24">
        <v>0</v>
      </c>
      <c r="F24">
        <v>0</v>
      </c>
      <c r="G24">
        <v>0</v>
      </c>
      <c r="H24">
        <v>60</v>
      </c>
      <c r="I24">
        <v>0</v>
      </c>
    </row>
    <row r="25" spans="1:9" x14ac:dyDescent="0.25">
      <c r="A25" s="2" t="s">
        <v>17</v>
      </c>
      <c r="B25" s="2" t="s">
        <v>15</v>
      </c>
      <c r="C25" s="2" t="s">
        <v>19</v>
      </c>
      <c r="D25" s="3" t="s">
        <v>52</v>
      </c>
      <c r="E25">
        <v>0</v>
      </c>
      <c r="F25">
        <v>129</v>
      </c>
      <c r="G25">
        <v>128</v>
      </c>
      <c r="H25">
        <v>0</v>
      </c>
      <c r="I25">
        <v>0</v>
      </c>
    </row>
    <row r="26" spans="1:9" x14ac:dyDescent="0.25">
      <c r="A26" s="2" t="s">
        <v>8</v>
      </c>
      <c r="B26" s="2" t="s">
        <v>9</v>
      </c>
      <c r="C26" s="2" t="s">
        <v>24</v>
      </c>
      <c r="D26" s="3" t="s">
        <v>52</v>
      </c>
      <c r="E26">
        <v>0</v>
      </c>
      <c r="F26">
        <v>0</v>
      </c>
      <c r="G26">
        <v>4</v>
      </c>
      <c r="H26">
        <v>33</v>
      </c>
      <c r="I26">
        <v>0</v>
      </c>
    </row>
    <row r="27" spans="1:9" x14ac:dyDescent="0.25">
      <c r="A27" s="2" t="s">
        <v>11</v>
      </c>
      <c r="B27" s="2" t="s">
        <v>9</v>
      </c>
      <c r="C27" s="2" t="s">
        <v>24</v>
      </c>
      <c r="D27" s="3" t="s">
        <v>52</v>
      </c>
      <c r="E27">
        <v>0</v>
      </c>
      <c r="F27">
        <v>3</v>
      </c>
      <c r="G27">
        <v>7</v>
      </c>
      <c r="H27">
        <v>0</v>
      </c>
      <c r="I27">
        <v>0</v>
      </c>
    </row>
    <row r="28" spans="1:9" x14ac:dyDescent="0.25">
      <c r="A28" s="2" t="s">
        <v>12</v>
      </c>
      <c r="B28" s="2" t="s">
        <v>9</v>
      </c>
      <c r="C28" s="2" t="s">
        <v>24</v>
      </c>
      <c r="D28" s="3" t="s">
        <v>52</v>
      </c>
      <c r="E28">
        <v>0</v>
      </c>
      <c r="F28">
        <v>0</v>
      </c>
      <c r="G28">
        <v>1</v>
      </c>
      <c r="H28">
        <v>3</v>
      </c>
      <c r="I28">
        <v>0</v>
      </c>
    </row>
    <row r="29" spans="1:9" x14ac:dyDescent="0.25">
      <c r="A29" s="2" t="s">
        <v>13</v>
      </c>
      <c r="B29" s="2" t="s">
        <v>9</v>
      </c>
      <c r="C29" s="2" t="s">
        <v>24</v>
      </c>
      <c r="D29" s="3" t="s">
        <v>52</v>
      </c>
      <c r="E29">
        <v>0</v>
      </c>
      <c r="F29">
        <v>9</v>
      </c>
      <c r="G29">
        <v>22</v>
      </c>
      <c r="H29">
        <v>0</v>
      </c>
      <c r="I29">
        <v>0</v>
      </c>
    </row>
    <row r="30" spans="1:9" x14ac:dyDescent="0.25">
      <c r="A30" s="2" t="s">
        <v>14</v>
      </c>
      <c r="B30" s="2" t="s">
        <v>15</v>
      </c>
      <c r="C30" s="2" t="s">
        <v>24</v>
      </c>
      <c r="D30" s="3" t="s">
        <v>52</v>
      </c>
      <c r="E30">
        <v>0</v>
      </c>
      <c r="F30">
        <v>0</v>
      </c>
      <c r="G30">
        <v>0</v>
      </c>
      <c r="H30">
        <v>0</v>
      </c>
      <c r="I30">
        <v>10</v>
      </c>
    </row>
    <row r="31" spans="1:9" x14ac:dyDescent="0.25">
      <c r="A31" s="2" t="s">
        <v>16</v>
      </c>
      <c r="B31" s="2" t="s">
        <v>15</v>
      </c>
      <c r="C31" s="2" t="s">
        <v>24</v>
      </c>
      <c r="D31" s="3" t="s">
        <v>52</v>
      </c>
      <c r="E31">
        <v>0</v>
      </c>
      <c r="F31">
        <v>0</v>
      </c>
      <c r="G31">
        <v>0</v>
      </c>
      <c r="H31">
        <v>17</v>
      </c>
      <c r="I31">
        <v>0</v>
      </c>
    </row>
    <row r="32" spans="1:9" x14ac:dyDescent="0.25">
      <c r="A32" s="2" t="s">
        <v>17</v>
      </c>
      <c r="B32" s="2" t="s">
        <v>15</v>
      </c>
      <c r="C32" s="2" t="s">
        <v>24</v>
      </c>
      <c r="D32" s="3" t="s">
        <v>52</v>
      </c>
      <c r="E32">
        <v>0</v>
      </c>
      <c r="F32">
        <v>17</v>
      </c>
      <c r="G32">
        <v>27</v>
      </c>
      <c r="H32">
        <v>0</v>
      </c>
      <c r="I32">
        <v>0</v>
      </c>
    </row>
    <row r="33" spans="1:9" x14ac:dyDescent="0.25">
      <c r="A33" s="2" t="s">
        <v>25</v>
      </c>
      <c r="B33" s="2" t="s">
        <v>26</v>
      </c>
      <c r="C33" s="2" t="s">
        <v>27</v>
      </c>
      <c r="D33" s="3" t="s">
        <v>53</v>
      </c>
      <c r="E33">
        <v>0</v>
      </c>
      <c r="F33">
        <v>0</v>
      </c>
      <c r="G33">
        <v>0</v>
      </c>
      <c r="H33">
        <v>0</v>
      </c>
      <c r="I33">
        <v>56</v>
      </c>
    </row>
    <row r="34" spans="1:9" x14ac:dyDescent="0.25">
      <c r="A34" s="2" t="s">
        <v>28</v>
      </c>
      <c r="B34" s="2" t="s">
        <v>26</v>
      </c>
      <c r="C34" s="2" t="s">
        <v>27</v>
      </c>
      <c r="D34" s="3" t="s">
        <v>53</v>
      </c>
      <c r="E34">
        <v>0</v>
      </c>
      <c r="F34">
        <v>3</v>
      </c>
      <c r="G34">
        <v>4</v>
      </c>
      <c r="H34">
        <v>1</v>
      </c>
      <c r="I34">
        <v>0</v>
      </c>
    </row>
    <row r="35" spans="1:9" x14ac:dyDescent="0.25">
      <c r="A35" s="2" t="s">
        <v>29</v>
      </c>
      <c r="B35" s="2" t="s">
        <v>26</v>
      </c>
      <c r="C35" s="2" t="s">
        <v>27</v>
      </c>
      <c r="D35" s="3" t="s">
        <v>53</v>
      </c>
      <c r="E35">
        <v>0</v>
      </c>
      <c r="F35">
        <v>22</v>
      </c>
      <c r="G35">
        <v>79</v>
      </c>
      <c r="H35">
        <v>0</v>
      </c>
      <c r="I35">
        <v>0</v>
      </c>
    </row>
    <row r="36" spans="1:9" x14ac:dyDescent="0.25">
      <c r="A36" s="2" t="s">
        <v>30</v>
      </c>
      <c r="B36" s="2" t="s">
        <v>26</v>
      </c>
      <c r="C36" s="2" t="s">
        <v>27</v>
      </c>
      <c r="D36" s="3" t="s">
        <v>53</v>
      </c>
      <c r="E36">
        <v>1</v>
      </c>
      <c r="F36">
        <v>40</v>
      </c>
      <c r="G36">
        <v>0</v>
      </c>
      <c r="H36">
        <v>0</v>
      </c>
      <c r="I36">
        <v>0</v>
      </c>
    </row>
    <row r="37" spans="1:9" x14ac:dyDescent="0.25">
      <c r="A37" s="2" t="s">
        <v>31</v>
      </c>
      <c r="B37" s="2" t="s">
        <v>32</v>
      </c>
      <c r="C37" s="2" t="s">
        <v>27</v>
      </c>
      <c r="D37" s="3" t="s">
        <v>53</v>
      </c>
      <c r="E37">
        <v>0</v>
      </c>
      <c r="F37">
        <v>89</v>
      </c>
      <c r="G37">
        <v>0</v>
      </c>
      <c r="H37">
        <v>0</v>
      </c>
      <c r="I37">
        <v>0</v>
      </c>
    </row>
    <row r="38" spans="1:9" x14ac:dyDescent="0.25">
      <c r="A38" s="2" t="s">
        <v>33</v>
      </c>
      <c r="B38" s="2" t="s">
        <v>32</v>
      </c>
      <c r="C38" s="2" t="s">
        <v>27</v>
      </c>
      <c r="D38" s="3" t="s">
        <v>53</v>
      </c>
      <c r="E38">
        <v>0</v>
      </c>
      <c r="F38">
        <v>13</v>
      </c>
      <c r="G38">
        <v>22</v>
      </c>
      <c r="H38">
        <v>0</v>
      </c>
      <c r="I38">
        <v>0</v>
      </c>
    </row>
    <row r="39" spans="1:9" x14ac:dyDescent="0.25">
      <c r="A39" s="2" t="s">
        <v>34</v>
      </c>
      <c r="B39" s="2" t="s">
        <v>32</v>
      </c>
      <c r="C39" s="2" t="s">
        <v>27</v>
      </c>
      <c r="D39" s="3" t="s">
        <v>53</v>
      </c>
      <c r="E39">
        <v>1</v>
      </c>
      <c r="F39">
        <v>29</v>
      </c>
      <c r="G39">
        <v>0</v>
      </c>
      <c r="H39">
        <v>0</v>
      </c>
      <c r="I39">
        <v>0</v>
      </c>
    </row>
    <row r="40" spans="1:9" x14ac:dyDescent="0.25">
      <c r="A40" s="2" t="s">
        <v>35</v>
      </c>
      <c r="B40" s="2" t="s">
        <v>32</v>
      </c>
      <c r="C40" s="2" t="s">
        <v>27</v>
      </c>
      <c r="D40" s="3" t="s">
        <v>53</v>
      </c>
      <c r="E40">
        <v>0</v>
      </c>
      <c r="F40">
        <v>46</v>
      </c>
      <c r="G40">
        <v>39</v>
      </c>
      <c r="H40">
        <v>0</v>
      </c>
      <c r="I40">
        <v>0</v>
      </c>
    </row>
    <row r="41" spans="1:9" x14ac:dyDescent="0.25">
      <c r="A41" s="2" t="s">
        <v>36</v>
      </c>
      <c r="B41" s="2" t="s">
        <v>32</v>
      </c>
      <c r="C41" s="2" t="s">
        <v>27</v>
      </c>
      <c r="D41" s="3" t="s">
        <v>53</v>
      </c>
      <c r="E41">
        <v>0</v>
      </c>
      <c r="F41">
        <v>0</v>
      </c>
      <c r="G41">
        <v>0</v>
      </c>
      <c r="H41">
        <v>0</v>
      </c>
      <c r="I41">
        <v>50</v>
      </c>
    </row>
    <row r="42" spans="1:9" x14ac:dyDescent="0.25">
      <c r="A42" s="2" t="s">
        <v>37</v>
      </c>
      <c r="B42" s="2" t="s">
        <v>32</v>
      </c>
      <c r="C42" s="2" t="s">
        <v>27</v>
      </c>
      <c r="D42" s="3" t="s">
        <v>53</v>
      </c>
      <c r="E42">
        <v>0</v>
      </c>
      <c r="F42">
        <v>1</v>
      </c>
      <c r="G42">
        <v>7</v>
      </c>
      <c r="H42">
        <v>13</v>
      </c>
      <c r="I42">
        <v>0</v>
      </c>
    </row>
    <row r="43" spans="1:9" x14ac:dyDescent="0.25">
      <c r="A43" s="2" t="s">
        <v>25</v>
      </c>
      <c r="B43" s="2" t="s">
        <v>26</v>
      </c>
      <c r="C43" s="2" t="s">
        <v>38</v>
      </c>
      <c r="D43" s="3" t="s">
        <v>53</v>
      </c>
      <c r="E43">
        <v>0</v>
      </c>
      <c r="F43">
        <v>0</v>
      </c>
      <c r="G43">
        <v>0</v>
      </c>
      <c r="H43">
        <v>0</v>
      </c>
      <c r="I43">
        <v>9</v>
      </c>
    </row>
    <row r="44" spans="1:9" x14ac:dyDescent="0.25">
      <c r="A44" s="2" t="s">
        <v>28</v>
      </c>
      <c r="B44" s="2" t="s">
        <v>26</v>
      </c>
      <c r="C44" s="2" t="s">
        <v>38</v>
      </c>
      <c r="D44" s="3" t="s">
        <v>53</v>
      </c>
      <c r="E44">
        <v>0</v>
      </c>
      <c r="F44">
        <v>0</v>
      </c>
      <c r="G44">
        <v>1</v>
      </c>
      <c r="H44">
        <v>0</v>
      </c>
      <c r="I44">
        <v>0</v>
      </c>
    </row>
    <row r="45" spans="1:9" x14ac:dyDescent="0.25">
      <c r="A45" s="2" t="s">
        <v>29</v>
      </c>
      <c r="B45" s="2" t="s">
        <v>26</v>
      </c>
      <c r="C45" s="2" t="s">
        <v>38</v>
      </c>
      <c r="D45" s="3" t="s">
        <v>53</v>
      </c>
      <c r="E45">
        <v>0</v>
      </c>
      <c r="F45">
        <v>3</v>
      </c>
      <c r="G45">
        <v>13</v>
      </c>
      <c r="H45">
        <v>0</v>
      </c>
      <c r="I45">
        <v>0</v>
      </c>
    </row>
    <row r="46" spans="1:9" x14ac:dyDescent="0.25">
      <c r="A46" s="2" t="s">
        <v>30</v>
      </c>
      <c r="B46" s="2" t="s">
        <v>26</v>
      </c>
      <c r="C46" s="2" t="s">
        <v>38</v>
      </c>
      <c r="D46" s="3" t="s">
        <v>53</v>
      </c>
      <c r="E46">
        <v>0</v>
      </c>
      <c r="F46">
        <v>5</v>
      </c>
      <c r="G46">
        <v>0</v>
      </c>
      <c r="H46">
        <v>0</v>
      </c>
      <c r="I46">
        <v>0</v>
      </c>
    </row>
    <row r="47" spans="1:9" x14ac:dyDescent="0.25">
      <c r="A47" s="2" t="s">
        <v>31</v>
      </c>
      <c r="B47" s="2" t="s">
        <v>32</v>
      </c>
      <c r="C47" s="2" t="s">
        <v>38</v>
      </c>
      <c r="D47" s="3" t="s">
        <v>53</v>
      </c>
      <c r="E47">
        <v>0</v>
      </c>
      <c r="F47">
        <v>10</v>
      </c>
      <c r="G47">
        <v>0</v>
      </c>
      <c r="H47">
        <v>0</v>
      </c>
      <c r="I47">
        <v>0</v>
      </c>
    </row>
    <row r="48" spans="1:9" x14ac:dyDescent="0.25">
      <c r="A48" s="2" t="s">
        <v>33</v>
      </c>
      <c r="B48" s="2" t="s">
        <v>32</v>
      </c>
      <c r="C48" s="2" t="s">
        <v>38</v>
      </c>
      <c r="D48" s="3" t="s">
        <v>53</v>
      </c>
      <c r="E48">
        <v>0</v>
      </c>
      <c r="F48">
        <v>2</v>
      </c>
      <c r="G48">
        <v>4</v>
      </c>
      <c r="H48">
        <v>0</v>
      </c>
      <c r="I48">
        <v>0</v>
      </c>
    </row>
    <row r="49" spans="1:9" x14ac:dyDescent="0.25">
      <c r="A49" s="2" t="s">
        <v>34</v>
      </c>
      <c r="B49" s="2" t="s">
        <v>32</v>
      </c>
      <c r="C49" s="2" t="s">
        <v>38</v>
      </c>
      <c r="D49" s="3" t="s">
        <v>53</v>
      </c>
      <c r="E49">
        <v>0</v>
      </c>
      <c r="F49">
        <v>3</v>
      </c>
      <c r="G49">
        <v>0</v>
      </c>
      <c r="H49">
        <v>0</v>
      </c>
      <c r="I49">
        <v>0</v>
      </c>
    </row>
    <row r="50" spans="1:9" x14ac:dyDescent="0.25">
      <c r="A50" s="2" t="s">
        <v>35</v>
      </c>
      <c r="B50" s="2" t="s">
        <v>32</v>
      </c>
      <c r="C50" s="2" t="s">
        <v>38</v>
      </c>
      <c r="D50" s="3" t="s">
        <v>53</v>
      </c>
      <c r="E50">
        <v>0</v>
      </c>
      <c r="F50">
        <v>5</v>
      </c>
      <c r="G50">
        <v>6</v>
      </c>
      <c r="H50">
        <v>0</v>
      </c>
      <c r="I50">
        <v>0</v>
      </c>
    </row>
    <row r="51" spans="1:9" x14ac:dyDescent="0.25">
      <c r="A51" s="2" t="s">
        <v>36</v>
      </c>
      <c r="B51" s="2" t="s">
        <v>32</v>
      </c>
      <c r="C51" s="2" t="s">
        <v>38</v>
      </c>
      <c r="D51" s="3" t="s">
        <v>53</v>
      </c>
      <c r="E51">
        <v>0</v>
      </c>
      <c r="F51">
        <v>0</v>
      </c>
      <c r="G51">
        <v>0</v>
      </c>
      <c r="H51">
        <v>0</v>
      </c>
      <c r="I51">
        <v>9</v>
      </c>
    </row>
    <row r="52" spans="1:9" x14ac:dyDescent="0.25">
      <c r="A52" s="2" t="s">
        <v>37</v>
      </c>
      <c r="B52" s="2" t="s">
        <v>32</v>
      </c>
      <c r="C52" s="2" t="s">
        <v>38</v>
      </c>
      <c r="D52" s="3" t="s">
        <v>53</v>
      </c>
      <c r="E52">
        <v>0</v>
      </c>
      <c r="F52">
        <v>0</v>
      </c>
      <c r="G52">
        <v>1</v>
      </c>
      <c r="H52">
        <v>4</v>
      </c>
      <c r="I52">
        <v>0</v>
      </c>
    </row>
    <row r="53" spans="1:9" x14ac:dyDescent="0.25">
      <c r="A53" s="2" t="s">
        <v>25</v>
      </c>
      <c r="B53" s="2" t="s">
        <v>26</v>
      </c>
      <c r="C53" s="2" t="s">
        <v>39</v>
      </c>
      <c r="D53" s="3" t="s">
        <v>53</v>
      </c>
      <c r="E53">
        <v>0</v>
      </c>
      <c r="F53">
        <v>0</v>
      </c>
      <c r="G53">
        <v>0</v>
      </c>
      <c r="H53">
        <v>0</v>
      </c>
      <c r="I53">
        <v>12</v>
      </c>
    </row>
    <row r="54" spans="1:9" x14ac:dyDescent="0.25">
      <c r="A54" s="2" t="s">
        <v>28</v>
      </c>
      <c r="B54" s="2" t="s">
        <v>26</v>
      </c>
      <c r="C54" s="2" t="s">
        <v>39</v>
      </c>
      <c r="D54" s="3" t="s">
        <v>53</v>
      </c>
      <c r="E54">
        <v>0</v>
      </c>
      <c r="F54">
        <v>0</v>
      </c>
      <c r="G54">
        <v>1</v>
      </c>
      <c r="H54">
        <v>0</v>
      </c>
      <c r="I54">
        <v>0</v>
      </c>
    </row>
    <row r="55" spans="1:9" x14ac:dyDescent="0.25">
      <c r="A55" s="2" t="s">
        <v>29</v>
      </c>
      <c r="B55" s="2" t="s">
        <v>26</v>
      </c>
      <c r="C55" s="2" t="s">
        <v>39</v>
      </c>
      <c r="D55" s="3" t="s">
        <v>53</v>
      </c>
      <c r="E55">
        <v>0</v>
      </c>
      <c r="F55">
        <v>1</v>
      </c>
      <c r="G55">
        <v>12</v>
      </c>
      <c r="H55">
        <v>0</v>
      </c>
      <c r="I55">
        <v>0</v>
      </c>
    </row>
    <row r="56" spans="1:9" x14ac:dyDescent="0.25">
      <c r="A56" s="2" t="s">
        <v>30</v>
      </c>
      <c r="B56" s="2" t="s">
        <v>26</v>
      </c>
      <c r="C56" s="2" t="s">
        <v>39</v>
      </c>
      <c r="D56" s="3" t="s">
        <v>53</v>
      </c>
      <c r="E56">
        <v>0</v>
      </c>
      <c r="F56">
        <v>2</v>
      </c>
      <c r="G56">
        <v>0</v>
      </c>
      <c r="H56">
        <v>0</v>
      </c>
      <c r="I56">
        <v>0</v>
      </c>
    </row>
    <row r="57" spans="1:9" x14ac:dyDescent="0.25">
      <c r="A57" s="2" t="s">
        <v>31</v>
      </c>
      <c r="B57" s="2" t="s">
        <v>32</v>
      </c>
      <c r="C57" s="2" t="s">
        <v>39</v>
      </c>
      <c r="D57" s="3" t="s">
        <v>53</v>
      </c>
      <c r="E57">
        <v>0</v>
      </c>
      <c r="F57">
        <v>4</v>
      </c>
      <c r="G57">
        <v>0</v>
      </c>
      <c r="H57">
        <v>0</v>
      </c>
      <c r="I57">
        <v>0</v>
      </c>
    </row>
    <row r="58" spans="1:9" x14ac:dyDescent="0.25">
      <c r="A58" s="2" t="s">
        <v>33</v>
      </c>
      <c r="B58" s="2" t="s">
        <v>32</v>
      </c>
      <c r="C58" s="2" t="s">
        <v>39</v>
      </c>
      <c r="D58" s="3" t="s">
        <v>53</v>
      </c>
      <c r="E58">
        <v>0</v>
      </c>
      <c r="F58">
        <v>1</v>
      </c>
      <c r="G58">
        <v>3</v>
      </c>
      <c r="H58">
        <v>0</v>
      </c>
      <c r="I58">
        <v>0</v>
      </c>
    </row>
    <row r="59" spans="1:9" x14ac:dyDescent="0.25">
      <c r="A59" s="2" t="s">
        <v>34</v>
      </c>
      <c r="B59" s="2" t="s">
        <v>32</v>
      </c>
      <c r="C59" s="2" t="s">
        <v>39</v>
      </c>
      <c r="D59" s="3" t="s">
        <v>53</v>
      </c>
      <c r="E59">
        <v>0</v>
      </c>
      <c r="F59">
        <v>1</v>
      </c>
      <c r="G59">
        <v>0</v>
      </c>
      <c r="H59">
        <v>0</v>
      </c>
      <c r="I59">
        <v>0</v>
      </c>
    </row>
    <row r="60" spans="1:9" x14ac:dyDescent="0.25">
      <c r="A60" s="2" t="s">
        <v>35</v>
      </c>
      <c r="B60" s="2" t="s">
        <v>32</v>
      </c>
      <c r="C60" s="2" t="s">
        <v>39</v>
      </c>
      <c r="D60" s="3" t="s">
        <v>53</v>
      </c>
      <c r="E60">
        <v>0</v>
      </c>
      <c r="F60">
        <v>2</v>
      </c>
      <c r="G60">
        <v>6</v>
      </c>
      <c r="H60">
        <v>0</v>
      </c>
      <c r="I60">
        <v>0</v>
      </c>
    </row>
    <row r="61" spans="1:9" x14ac:dyDescent="0.25">
      <c r="A61" s="2" t="s">
        <v>36</v>
      </c>
      <c r="B61" s="2" t="s">
        <v>32</v>
      </c>
      <c r="C61" s="2" t="s">
        <v>39</v>
      </c>
      <c r="D61" s="3" t="s">
        <v>53</v>
      </c>
      <c r="E61">
        <v>0</v>
      </c>
      <c r="F61">
        <v>0</v>
      </c>
      <c r="G61">
        <v>0</v>
      </c>
      <c r="H61">
        <v>0</v>
      </c>
      <c r="I61">
        <v>13</v>
      </c>
    </row>
    <row r="62" spans="1:9" x14ac:dyDescent="0.25">
      <c r="A62" s="2" t="s">
        <v>37</v>
      </c>
      <c r="B62" s="2" t="s">
        <v>32</v>
      </c>
      <c r="C62" s="2" t="s">
        <v>39</v>
      </c>
      <c r="D62" s="3" t="s">
        <v>53</v>
      </c>
      <c r="E62">
        <v>0</v>
      </c>
      <c r="F62">
        <v>0</v>
      </c>
      <c r="G62">
        <v>1</v>
      </c>
      <c r="H62">
        <v>4</v>
      </c>
      <c r="I62">
        <v>0</v>
      </c>
    </row>
    <row r="63" spans="1:9" x14ac:dyDescent="0.25">
      <c r="A63" s="2" t="s">
        <v>25</v>
      </c>
      <c r="B63" s="2" t="s">
        <v>26</v>
      </c>
      <c r="C63" s="2" t="s">
        <v>40</v>
      </c>
      <c r="D63" s="3" t="s">
        <v>53</v>
      </c>
      <c r="E63">
        <v>0</v>
      </c>
      <c r="F63">
        <v>0</v>
      </c>
      <c r="G63">
        <v>0</v>
      </c>
      <c r="H63">
        <v>0</v>
      </c>
      <c r="I63">
        <v>4</v>
      </c>
    </row>
    <row r="64" spans="1:9" x14ac:dyDescent="0.25">
      <c r="A64" s="2" t="s">
        <v>29</v>
      </c>
      <c r="B64" s="2" t="s">
        <v>26</v>
      </c>
      <c r="C64" s="2" t="s">
        <v>40</v>
      </c>
      <c r="D64" s="3" t="s">
        <v>53</v>
      </c>
      <c r="E64">
        <v>0</v>
      </c>
      <c r="F64">
        <v>1</v>
      </c>
      <c r="G64">
        <v>8</v>
      </c>
      <c r="H64">
        <v>0</v>
      </c>
      <c r="I64">
        <v>0</v>
      </c>
    </row>
    <row r="65" spans="1:9" x14ac:dyDescent="0.25">
      <c r="A65" s="2" t="s">
        <v>30</v>
      </c>
      <c r="B65" s="2" t="s">
        <v>26</v>
      </c>
      <c r="C65" s="2" t="s">
        <v>40</v>
      </c>
      <c r="D65" s="3" t="s">
        <v>53</v>
      </c>
      <c r="E65">
        <v>0</v>
      </c>
      <c r="F65">
        <v>2</v>
      </c>
      <c r="G65">
        <v>0</v>
      </c>
      <c r="H65">
        <v>0</v>
      </c>
      <c r="I65">
        <v>0</v>
      </c>
    </row>
    <row r="66" spans="1:9" x14ac:dyDescent="0.25">
      <c r="A66" s="2" t="s">
        <v>31</v>
      </c>
      <c r="B66" s="2" t="s">
        <v>32</v>
      </c>
      <c r="C66" s="2" t="s">
        <v>40</v>
      </c>
      <c r="D66" s="3" t="s">
        <v>53</v>
      </c>
      <c r="E66">
        <v>0</v>
      </c>
      <c r="F66">
        <v>5</v>
      </c>
      <c r="G66">
        <v>0</v>
      </c>
      <c r="H66">
        <v>0</v>
      </c>
      <c r="I66">
        <v>0</v>
      </c>
    </row>
    <row r="67" spans="1:9" x14ac:dyDescent="0.25">
      <c r="A67" s="2" t="s">
        <v>33</v>
      </c>
      <c r="B67" s="2" t="s">
        <v>32</v>
      </c>
      <c r="C67" s="2" t="s">
        <v>40</v>
      </c>
      <c r="D67" s="3" t="s">
        <v>53</v>
      </c>
      <c r="E67">
        <v>0</v>
      </c>
      <c r="F67">
        <v>1</v>
      </c>
      <c r="G67">
        <v>2</v>
      </c>
      <c r="H67">
        <v>0</v>
      </c>
      <c r="I67">
        <v>0</v>
      </c>
    </row>
    <row r="68" spans="1:9" x14ac:dyDescent="0.25">
      <c r="A68" s="2" t="s">
        <v>34</v>
      </c>
      <c r="B68" s="2" t="s">
        <v>32</v>
      </c>
      <c r="C68" s="2" t="s">
        <v>40</v>
      </c>
      <c r="D68" s="3" t="s">
        <v>53</v>
      </c>
      <c r="E68">
        <v>0</v>
      </c>
      <c r="F68">
        <v>2</v>
      </c>
      <c r="G68">
        <v>0</v>
      </c>
      <c r="H68">
        <v>0</v>
      </c>
      <c r="I68">
        <v>0</v>
      </c>
    </row>
    <row r="69" spans="1:9" x14ac:dyDescent="0.25">
      <c r="A69" s="2" t="s">
        <v>35</v>
      </c>
      <c r="B69" s="2" t="s">
        <v>32</v>
      </c>
      <c r="C69" s="2" t="s">
        <v>40</v>
      </c>
      <c r="D69" s="3" t="s">
        <v>53</v>
      </c>
      <c r="E69">
        <v>0</v>
      </c>
      <c r="F69">
        <v>3</v>
      </c>
      <c r="G69">
        <v>4</v>
      </c>
      <c r="H69">
        <v>0</v>
      </c>
      <c r="I69">
        <v>0</v>
      </c>
    </row>
    <row r="70" spans="1:9" x14ac:dyDescent="0.25">
      <c r="A70" s="2" t="s">
        <v>36</v>
      </c>
      <c r="B70" s="2" t="s">
        <v>32</v>
      </c>
      <c r="C70" s="2" t="s">
        <v>40</v>
      </c>
      <c r="D70" s="3" t="s">
        <v>53</v>
      </c>
      <c r="E70">
        <v>0</v>
      </c>
      <c r="F70">
        <v>0</v>
      </c>
      <c r="G70">
        <v>0</v>
      </c>
      <c r="H70">
        <v>0</v>
      </c>
      <c r="I70">
        <v>4</v>
      </c>
    </row>
    <row r="71" spans="1:9" x14ac:dyDescent="0.25">
      <c r="A71" s="2" t="s">
        <v>37</v>
      </c>
      <c r="B71" s="2" t="s">
        <v>32</v>
      </c>
      <c r="C71" s="2" t="s">
        <v>40</v>
      </c>
      <c r="D71" s="3" t="s">
        <v>53</v>
      </c>
      <c r="E71">
        <v>0</v>
      </c>
      <c r="F71">
        <v>0</v>
      </c>
      <c r="G71">
        <v>1</v>
      </c>
      <c r="H71">
        <v>4</v>
      </c>
      <c r="I71">
        <v>0</v>
      </c>
    </row>
    <row r="72" spans="1:9" x14ac:dyDescent="0.25">
      <c r="A72" s="2" t="s">
        <v>20</v>
      </c>
      <c r="B72" s="2" t="s">
        <v>21</v>
      </c>
      <c r="C72" s="2" t="s">
        <v>41</v>
      </c>
      <c r="D72" s="3" t="s">
        <v>54</v>
      </c>
      <c r="E72">
        <v>0</v>
      </c>
      <c r="F72">
        <v>187</v>
      </c>
      <c r="G72">
        <v>1</v>
      </c>
      <c r="H72">
        <v>0</v>
      </c>
      <c r="I72">
        <v>0</v>
      </c>
    </row>
    <row r="73" spans="1:9" x14ac:dyDescent="0.25">
      <c r="A73" s="2" t="s">
        <v>22</v>
      </c>
      <c r="B73" s="2" t="s">
        <v>21</v>
      </c>
      <c r="C73" s="2" t="s">
        <v>41</v>
      </c>
      <c r="D73" s="3" t="s">
        <v>54</v>
      </c>
      <c r="E73">
        <v>0</v>
      </c>
      <c r="F73">
        <v>14</v>
      </c>
      <c r="G73">
        <v>40</v>
      </c>
      <c r="H73">
        <v>0</v>
      </c>
      <c r="I73">
        <v>0</v>
      </c>
    </row>
    <row r="74" spans="1:9" x14ac:dyDescent="0.25">
      <c r="A74" s="2" t="s">
        <v>23</v>
      </c>
      <c r="B74" s="2" t="s">
        <v>21</v>
      </c>
      <c r="C74" s="2" t="s">
        <v>41</v>
      </c>
      <c r="D74" s="3" t="s">
        <v>54</v>
      </c>
      <c r="E74">
        <v>0</v>
      </c>
      <c r="F74">
        <v>0</v>
      </c>
      <c r="G74">
        <v>1</v>
      </c>
      <c r="H74">
        <v>20</v>
      </c>
      <c r="I74">
        <v>0</v>
      </c>
    </row>
    <row r="75" spans="1:9" x14ac:dyDescent="0.25">
      <c r="A75" s="2" t="s">
        <v>42</v>
      </c>
      <c r="B75" s="2" t="s">
        <v>43</v>
      </c>
      <c r="C75" s="2" t="s">
        <v>41</v>
      </c>
      <c r="D75" s="3" t="s">
        <v>54</v>
      </c>
      <c r="E75">
        <v>0</v>
      </c>
      <c r="F75">
        <v>8</v>
      </c>
      <c r="G75">
        <v>0</v>
      </c>
      <c r="H75">
        <v>0</v>
      </c>
      <c r="I75">
        <v>0</v>
      </c>
    </row>
    <row r="76" spans="1:9" x14ac:dyDescent="0.25">
      <c r="A76" s="2" t="s">
        <v>44</v>
      </c>
      <c r="B76" s="2" t="s">
        <v>43</v>
      </c>
      <c r="C76" s="2" t="s">
        <v>41</v>
      </c>
      <c r="D76" s="3" t="s">
        <v>54</v>
      </c>
      <c r="E76">
        <v>0</v>
      </c>
      <c r="F76">
        <v>1</v>
      </c>
      <c r="G76">
        <v>2</v>
      </c>
      <c r="H76">
        <v>0</v>
      </c>
      <c r="I76">
        <v>0</v>
      </c>
    </row>
    <row r="77" spans="1:9" x14ac:dyDescent="0.25">
      <c r="A77" s="2" t="s">
        <v>45</v>
      </c>
      <c r="B77" s="2" t="s">
        <v>43</v>
      </c>
      <c r="C77" s="2" t="s">
        <v>41</v>
      </c>
      <c r="D77" s="3" t="s">
        <v>54</v>
      </c>
      <c r="E77">
        <v>0</v>
      </c>
      <c r="F77">
        <v>9</v>
      </c>
      <c r="G77">
        <v>0</v>
      </c>
      <c r="H77">
        <v>0</v>
      </c>
      <c r="I77">
        <v>0</v>
      </c>
    </row>
    <row r="78" spans="1:9" x14ac:dyDescent="0.25">
      <c r="A78" s="2" t="s">
        <v>46</v>
      </c>
      <c r="B78" s="2" t="s">
        <v>43</v>
      </c>
      <c r="C78" s="2" t="s">
        <v>41</v>
      </c>
      <c r="D78" s="3" t="s">
        <v>54</v>
      </c>
      <c r="E78">
        <v>0</v>
      </c>
      <c r="F78">
        <v>1</v>
      </c>
      <c r="G78">
        <v>2</v>
      </c>
      <c r="H78">
        <v>1</v>
      </c>
      <c r="I78">
        <v>0</v>
      </c>
    </row>
    <row r="79" spans="1:9" x14ac:dyDescent="0.25">
      <c r="A79" s="2" t="s">
        <v>47</v>
      </c>
      <c r="B79" s="2" t="s">
        <v>43</v>
      </c>
      <c r="C79" s="2" t="s">
        <v>41</v>
      </c>
      <c r="D79" s="3" t="s">
        <v>54</v>
      </c>
      <c r="E79">
        <v>0</v>
      </c>
      <c r="F79">
        <v>0</v>
      </c>
      <c r="G79">
        <v>0</v>
      </c>
      <c r="H79">
        <v>0</v>
      </c>
      <c r="I79">
        <v>12</v>
      </c>
    </row>
    <row r="80" spans="1:9" x14ac:dyDescent="0.25">
      <c r="A80" s="2" t="s">
        <v>20</v>
      </c>
      <c r="B80" s="2" t="s">
        <v>21</v>
      </c>
      <c r="C80" s="2" t="s">
        <v>48</v>
      </c>
      <c r="D80" s="3" t="s">
        <v>54</v>
      </c>
      <c r="E80">
        <v>0</v>
      </c>
      <c r="F80">
        <v>20</v>
      </c>
      <c r="G80">
        <v>0</v>
      </c>
      <c r="H80">
        <v>0</v>
      </c>
      <c r="I80">
        <v>0</v>
      </c>
    </row>
    <row r="81" spans="1:9" x14ac:dyDescent="0.25">
      <c r="A81" s="2" t="s">
        <v>22</v>
      </c>
      <c r="B81" s="2" t="s">
        <v>21</v>
      </c>
      <c r="C81" s="2" t="s">
        <v>48</v>
      </c>
      <c r="D81" s="3" t="s">
        <v>54</v>
      </c>
      <c r="E81">
        <v>0</v>
      </c>
      <c r="F81">
        <v>2</v>
      </c>
      <c r="G81">
        <v>5</v>
      </c>
      <c r="H81">
        <v>0</v>
      </c>
      <c r="I81">
        <v>0</v>
      </c>
    </row>
    <row r="82" spans="1:9" x14ac:dyDescent="0.25">
      <c r="A82" s="2" t="s">
        <v>23</v>
      </c>
      <c r="B82" s="2" t="s">
        <v>21</v>
      </c>
      <c r="C82" s="2" t="s">
        <v>48</v>
      </c>
      <c r="D82" s="3" t="s">
        <v>54</v>
      </c>
      <c r="E82">
        <v>0</v>
      </c>
      <c r="F82">
        <v>0</v>
      </c>
      <c r="G82">
        <v>0</v>
      </c>
      <c r="H82">
        <v>2</v>
      </c>
      <c r="I82">
        <v>0</v>
      </c>
    </row>
    <row r="83" spans="1:9" x14ac:dyDescent="0.25">
      <c r="A83" s="2" t="s">
        <v>42</v>
      </c>
      <c r="B83" s="2" t="s">
        <v>43</v>
      </c>
      <c r="C83" s="2" t="s">
        <v>48</v>
      </c>
      <c r="D83" s="3" t="s">
        <v>54</v>
      </c>
      <c r="E83">
        <v>0</v>
      </c>
      <c r="F83">
        <v>77</v>
      </c>
      <c r="G83">
        <v>0</v>
      </c>
      <c r="H83">
        <v>0</v>
      </c>
      <c r="I83">
        <v>0</v>
      </c>
    </row>
    <row r="84" spans="1:9" x14ac:dyDescent="0.25">
      <c r="A84" s="2" t="s">
        <v>44</v>
      </c>
      <c r="B84" s="2" t="s">
        <v>43</v>
      </c>
      <c r="C84" s="2" t="s">
        <v>48</v>
      </c>
      <c r="D84" s="3" t="s">
        <v>54</v>
      </c>
      <c r="E84">
        <v>1</v>
      </c>
      <c r="F84">
        <v>7</v>
      </c>
      <c r="G84">
        <v>18</v>
      </c>
      <c r="H84">
        <v>0</v>
      </c>
      <c r="I84">
        <v>0</v>
      </c>
    </row>
    <row r="85" spans="1:9" x14ac:dyDescent="0.25">
      <c r="A85" s="2" t="s">
        <v>45</v>
      </c>
      <c r="B85" s="2" t="s">
        <v>43</v>
      </c>
      <c r="C85" s="2" t="s">
        <v>48</v>
      </c>
      <c r="D85" s="3" t="s">
        <v>54</v>
      </c>
      <c r="E85">
        <v>0</v>
      </c>
      <c r="F85">
        <v>83</v>
      </c>
      <c r="G85">
        <v>0</v>
      </c>
      <c r="H85">
        <v>0</v>
      </c>
      <c r="I85">
        <v>0</v>
      </c>
    </row>
    <row r="86" spans="1:9" x14ac:dyDescent="0.25">
      <c r="A86" s="2" t="s">
        <v>46</v>
      </c>
      <c r="B86" s="2" t="s">
        <v>43</v>
      </c>
      <c r="C86" s="2" t="s">
        <v>48</v>
      </c>
      <c r="D86" s="3" t="s">
        <v>54</v>
      </c>
      <c r="E86">
        <v>0</v>
      </c>
      <c r="F86">
        <v>5</v>
      </c>
      <c r="G86">
        <v>24</v>
      </c>
      <c r="H86">
        <v>5</v>
      </c>
      <c r="I86">
        <v>0</v>
      </c>
    </row>
    <row r="87" spans="1:9" x14ac:dyDescent="0.25">
      <c r="A87" s="2" t="s">
        <v>47</v>
      </c>
      <c r="B87" s="2" t="s">
        <v>43</v>
      </c>
      <c r="C87" s="2" t="s">
        <v>48</v>
      </c>
      <c r="D87" s="3" t="s">
        <v>54</v>
      </c>
      <c r="E87">
        <v>0</v>
      </c>
      <c r="F87">
        <v>0</v>
      </c>
      <c r="G87">
        <v>0</v>
      </c>
      <c r="H87">
        <v>0</v>
      </c>
      <c r="I87">
        <v>65</v>
      </c>
    </row>
    <row r="88" spans="1:9" x14ac:dyDescent="0.25">
      <c r="A88" s="2" t="s">
        <v>20</v>
      </c>
      <c r="B88" s="2" t="s">
        <v>21</v>
      </c>
      <c r="C88" s="2" t="s">
        <v>49</v>
      </c>
      <c r="D88" s="3" t="s">
        <v>54</v>
      </c>
      <c r="E88">
        <v>0</v>
      </c>
      <c r="F88">
        <v>21</v>
      </c>
      <c r="G88">
        <v>0</v>
      </c>
      <c r="H88">
        <v>0</v>
      </c>
      <c r="I88">
        <v>0</v>
      </c>
    </row>
    <row r="89" spans="1:9" x14ac:dyDescent="0.25">
      <c r="A89" s="2" t="s">
        <v>22</v>
      </c>
      <c r="B89" s="2" t="s">
        <v>21</v>
      </c>
      <c r="C89" s="2" t="s">
        <v>49</v>
      </c>
      <c r="D89" s="3" t="s">
        <v>54</v>
      </c>
      <c r="E89">
        <v>0</v>
      </c>
      <c r="F89">
        <v>2</v>
      </c>
      <c r="G89">
        <v>6</v>
      </c>
      <c r="H89">
        <v>0</v>
      </c>
      <c r="I89">
        <v>0</v>
      </c>
    </row>
    <row r="90" spans="1:9" x14ac:dyDescent="0.25">
      <c r="A90" s="2" t="s">
        <v>23</v>
      </c>
      <c r="B90" s="2" t="s">
        <v>21</v>
      </c>
      <c r="C90" s="2" t="s">
        <v>49</v>
      </c>
      <c r="D90" s="3" t="s">
        <v>54</v>
      </c>
      <c r="E90">
        <v>0</v>
      </c>
      <c r="F90">
        <v>0</v>
      </c>
      <c r="G90">
        <v>0</v>
      </c>
      <c r="H90">
        <v>5</v>
      </c>
      <c r="I90">
        <v>0</v>
      </c>
    </row>
    <row r="91" spans="1:9" x14ac:dyDescent="0.25">
      <c r="A91" s="2" t="s">
        <v>42</v>
      </c>
      <c r="B91" s="2" t="s">
        <v>43</v>
      </c>
      <c r="C91" s="2" t="s">
        <v>49</v>
      </c>
      <c r="D91" s="3" t="s">
        <v>54</v>
      </c>
      <c r="E91">
        <v>0</v>
      </c>
      <c r="F91">
        <v>6</v>
      </c>
      <c r="G91">
        <v>0</v>
      </c>
      <c r="H91">
        <v>0</v>
      </c>
      <c r="I91">
        <v>0</v>
      </c>
    </row>
    <row r="92" spans="1:9" x14ac:dyDescent="0.25">
      <c r="A92" s="2" t="s">
        <v>44</v>
      </c>
      <c r="B92" s="2" t="s">
        <v>43</v>
      </c>
      <c r="C92" s="2" t="s">
        <v>49</v>
      </c>
      <c r="D92" s="3" t="s">
        <v>54</v>
      </c>
      <c r="E92">
        <v>0</v>
      </c>
      <c r="F92">
        <v>1</v>
      </c>
      <c r="G92">
        <v>1</v>
      </c>
      <c r="H92">
        <v>0</v>
      </c>
      <c r="I92">
        <v>0</v>
      </c>
    </row>
    <row r="93" spans="1:9" x14ac:dyDescent="0.25">
      <c r="A93" s="2" t="s">
        <v>45</v>
      </c>
      <c r="B93" s="2" t="s">
        <v>43</v>
      </c>
      <c r="C93" s="2" t="s">
        <v>49</v>
      </c>
      <c r="D93" s="3" t="s">
        <v>54</v>
      </c>
      <c r="E93">
        <v>0</v>
      </c>
      <c r="F93">
        <v>7</v>
      </c>
      <c r="G93">
        <v>0</v>
      </c>
      <c r="H93">
        <v>0</v>
      </c>
      <c r="I93">
        <v>0</v>
      </c>
    </row>
    <row r="94" spans="1:9" x14ac:dyDescent="0.25">
      <c r="A94" s="2" t="s">
        <v>46</v>
      </c>
      <c r="B94" s="2" t="s">
        <v>43</v>
      </c>
      <c r="C94" s="2" t="s">
        <v>49</v>
      </c>
      <c r="D94" s="3" t="s">
        <v>54</v>
      </c>
      <c r="E94">
        <v>0</v>
      </c>
      <c r="F94">
        <v>0</v>
      </c>
      <c r="G94">
        <v>2</v>
      </c>
      <c r="H94">
        <v>1</v>
      </c>
      <c r="I94">
        <v>0</v>
      </c>
    </row>
    <row r="95" spans="1:9" x14ac:dyDescent="0.25">
      <c r="A95" s="2" t="s">
        <v>47</v>
      </c>
      <c r="B95" s="2" t="s">
        <v>43</v>
      </c>
      <c r="C95" s="2" t="s">
        <v>49</v>
      </c>
      <c r="D95" s="3" t="s">
        <v>54</v>
      </c>
      <c r="E95">
        <v>0</v>
      </c>
      <c r="F95">
        <v>0</v>
      </c>
      <c r="G95">
        <v>0</v>
      </c>
      <c r="H95">
        <v>0</v>
      </c>
      <c r="I95">
        <v>9</v>
      </c>
    </row>
    <row r="96" spans="1:9" x14ac:dyDescent="0.25">
      <c r="A96" s="2" t="s">
        <v>31</v>
      </c>
      <c r="B96" s="2" t="s">
        <v>32</v>
      </c>
      <c r="C96" s="2" t="s">
        <v>49</v>
      </c>
      <c r="D96" s="3" t="s">
        <v>54</v>
      </c>
      <c r="E96">
        <v>0</v>
      </c>
      <c r="F96">
        <v>53</v>
      </c>
      <c r="G96">
        <v>0</v>
      </c>
      <c r="H96">
        <v>0</v>
      </c>
      <c r="I96">
        <v>0</v>
      </c>
    </row>
    <row r="97" spans="1:9" x14ac:dyDescent="0.25">
      <c r="A97" s="2" t="s">
        <v>33</v>
      </c>
      <c r="B97" s="2" t="s">
        <v>32</v>
      </c>
      <c r="C97" s="2" t="s">
        <v>49</v>
      </c>
      <c r="D97" s="3" t="s">
        <v>54</v>
      </c>
      <c r="E97">
        <v>0</v>
      </c>
      <c r="F97">
        <v>6</v>
      </c>
      <c r="G97">
        <v>12</v>
      </c>
      <c r="H97">
        <v>0</v>
      </c>
      <c r="I97">
        <v>0</v>
      </c>
    </row>
    <row r="98" spans="1:9" x14ac:dyDescent="0.25">
      <c r="A98" s="2" t="s">
        <v>34</v>
      </c>
      <c r="B98" s="2" t="s">
        <v>32</v>
      </c>
      <c r="C98" s="2" t="s">
        <v>49</v>
      </c>
      <c r="D98" s="3" t="s">
        <v>54</v>
      </c>
      <c r="E98">
        <v>0</v>
      </c>
      <c r="F98">
        <v>18</v>
      </c>
      <c r="G98">
        <v>0</v>
      </c>
      <c r="H98">
        <v>0</v>
      </c>
      <c r="I98">
        <v>0</v>
      </c>
    </row>
    <row r="99" spans="1:9" x14ac:dyDescent="0.25">
      <c r="A99" s="2" t="s">
        <v>35</v>
      </c>
      <c r="B99" s="2" t="s">
        <v>32</v>
      </c>
      <c r="C99" s="2" t="s">
        <v>49</v>
      </c>
      <c r="D99" s="3" t="s">
        <v>54</v>
      </c>
      <c r="E99">
        <v>0</v>
      </c>
      <c r="F99">
        <v>18</v>
      </c>
      <c r="G99">
        <v>20</v>
      </c>
      <c r="H99">
        <v>0</v>
      </c>
      <c r="I99">
        <v>0</v>
      </c>
    </row>
    <row r="100" spans="1:9" x14ac:dyDescent="0.25">
      <c r="A100" s="2" t="s">
        <v>36</v>
      </c>
      <c r="B100" s="2" t="s">
        <v>32</v>
      </c>
      <c r="C100" s="2" t="s">
        <v>49</v>
      </c>
      <c r="D100" s="3" t="s">
        <v>54</v>
      </c>
      <c r="E100">
        <v>0</v>
      </c>
      <c r="F100">
        <v>0</v>
      </c>
      <c r="G100">
        <v>0</v>
      </c>
      <c r="H100">
        <v>0</v>
      </c>
      <c r="I100">
        <v>49</v>
      </c>
    </row>
    <row r="101" spans="1:9" x14ac:dyDescent="0.25">
      <c r="A101" s="2" t="s">
        <v>37</v>
      </c>
      <c r="B101" s="2" t="s">
        <v>32</v>
      </c>
      <c r="C101" s="2" t="s">
        <v>49</v>
      </c>
      <c r="D101" s="3" t="s">
        <v>54</v>
      </c>
      <c r="E101">
        <v>0</v>
      </c>
      <c r="F101">
        <v>0</v>
      </c>
      <c r="G101">
        <v>3</v>
      </c>
      <c r="H101">
        <v>19</v>
      </c>
      <c r="I101">
        <v>0</v>
      </c>
    </row>
    <row r="102" spans="1:9" x14ac:dyDescent="0.25">
      <c r="A102" s="2" t="s">
        <v>20</v>
      </c>
      <c r="B102" s="2" t="s">
        <v>21</v>
      </c>
      <c r="C102" s="2" t="s">
        <v>50</v>
      </c>
      <c r="D102" s="3" t="s">
        <v>54</v>
      </c>
      <c r="E102">
        <v>0</v>
      </c>
      <c r="F102">
        <v>21</v>
      </c>
      <c r="G102">
        <v>0</v>
      </c>
      <c r="H102">
        <v>0</v>
      </c>
      <c r="I102">
        <v>0</v>
      </c>
    </row>
    <row r="103" spans="1:9" x14ac:dyDescent="0.25">
      <c r="A103" s="2" t="s">
        <v>22</v>
      </c>
      <c r="B103" s="2" t="s">
        <v>21</v>
      </c>
      <c r="C103" s="2" t="s">
        <v>50</v>
      </c>
      <c r="D103" s="3" t="s">
        <v>54</v>
      </c>
      <c r="E103">
        <v>0</v>
      </c>
      <c r="F103">
        <v>2</v>
      </c>
      <c r="G103">
        <v>5</v>
      </c>
      <c r="H103">
        <v>0</v>
      </c>
      <c r="I103">
        <v>0</v>
      </c>
    </row>
    <row r="104" spans="1:9" x14ac:dyDescent="0.25">
      <c r="A104" s="2" t="s">
        <v>23</v>
      </c>
      <c r="B104" s="2" t="s">
        <v>21</v>
      </c>
      <c r="C104" s="2" t="s">
        <v>50</v>
      </c>
      <c r="D104" s="3" t="s">
        <v>54</v>
      </c>
      <c r="E104">
        <v>0</v>
      </c>
      <c r="F104">
        <v>0</v>
      </c>
      <c r="G104">
        <v>0</v>
      </c>
      <c r="H104">
        <v>3</v>
      </c>
      <c r="I104">
        <v>0</v>
      </c>
    </row>
    <row r="105" spans="1:9" x14ac:dyDescent="0.25">
      <c r="A105" s="2" t="s">
        <v>42</v>
      </c>
      <c r="B105" s="2" t="s">
        <v>43</v>
      </c>
      <c r="C105" s="2" t="s">
        <v>50</v>
      </c>
      <c r="D105" s="3" t="s">
        <v>54</v>
      </c>
      <c r="E105">
        <v>0</v>
      </c>
      <c r="F105">
        <v>6</v>
      </c>
      <c r="G105">
        <v>0</v>
      </c>
      <c r="H105">
        <v>0</v>
      </c>
      <c r="I105">
        <v>0</v>
      </c>
    </row>
    <row r="106" spans="1:9" x14ac:dyDescent="0.25">
      <c r="A106" s="2" t="s">
        <v>44</v>
      </c>
      <c r="B106" s="2" t="s">
        <v>43</v>
      </c>
      <c r="C106" s="2" t="s">
        <v>50</v>
      </c>
      <c r="D106" s="3" t="s">
        <v>54</v>
      </c>
      <c r="E106">
        <v>0</v>
      </c>
      <c r="F106">
        <v>1</v>
      </c>
      <c r="G106">
        <v>1</v>
      </c>
      <c r="H106">
        <v>0</v>
      </c>
      <c r="I106">
        <v>0</v>
      </c>
    </row>
    <row r="107" spans="1:9" x14ac:dyDescent="0.25">
      <c r="A107" s="2" t="s">
        <v>45</v>
      </c>
      <c r="B107" s="2" t="s">
        <v>43</v>
      </c>
      <c r="C107" s="2" t="s">
        <v>50</v>
      </c>
      <c r="D107" s="3" t="s">
        <v>54</v>
      </c>
      <c r="E107">
        <v>0</v>
      </c>
      <c r="F107">
        <v>6</v>
      </c>
      <c r="G107">
        <v>0</v>
      </c>
      <c r="H107">
        <v>0</v>
      </c>
      <c r="I107">
        <v>0</v>
      </c>
    </row>
    <row r="108" spans="1:9" x14ac:dyDescent="0.25">
      <c r="A108" s="2" t="s">
        <v>46</v>
      </c>
      <c r="B108" s="2" t="s">
        <v>43</v>
      </c>
      <c r="C108" s="2" t="s">
        <v>50</v>
      </c>
      <c r="D108" s="3" t="s">
        <v>54</v>
      </c>
      <c r="E108">
        <v>0</v>
      </c>
      <c r="F108">
        <v>0</v>
      </c>
      <c r="G108">
        <v>2</v>
      </c>
      <c r="H108">
        <v>1</v>
      </c>
      <c r="I108">
        <v>0</v>
      </c>
    </row>
    <row r="109" spans="1:9" x14ac:dyDescent="0.25">
      <c r="A109" s="2" t="s">
        <v>47</v>
      </c>
      <c r="B109" s="2" t="s">
        <v>43</v>
      </c>
      <c r="C109" s="2" t="s">
        <v>50</v>
      </c>
      <c r="D109" s="3" t="s">
        <v>54</v>
      </c>
      <c r="E109">
        <v>0</v>
      </c>
      <c r="F109">
        <v>0</v>
      </c>
      <c r="G109">
        <v>0</v>
      </c>
      <c r="H109">
        <v>0</v>
      </c>
      <c r="I109">
        <v>5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6320F-6CA5-4302-9C6F-F97411DC9CFC}">
  <dimension ref="A1:I48"/>
  <sheetViews>
    <sheetView workbookViewId="0">
      <selection activeCell="O28" sqref="O28"/>
    </sheetView>
    <sheetView workbookViewId="1"/>
  </sheetViews>
  <sheetFormatPr defaultRowHeight="15" x14ac:dyDescent="0.25"/>
  <sheetData>
    <row r="1" spans="1:9" x14ac:dyDescent="0.25">
      <c r="A1" s="1" t="s">
        <v>0</v>
      </c>
      <c r="B1" s="1" t="s">
        <v>1</v>
      </c>
      <c r="C1" s="1" t="s">
        <v>2</v>
      </c>
      <c r="D1" s="1" t="s">
        <v>51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25">
      <c r="A2" s="2" t="s">
        <v>55</v>
      </c>
      <c r="B2" s="2" t="s">
        <v>9</v>
      </c>
      <c r="C2" s="2" t="s">
        <v>10</v>
      </c>
      <c r="D2" s="3" t="s">
        <v>52</v>
      </c>
      <c r="E2">
        <v>0</v>
      </c>
      <c r="F2">
        <v>0</v>
      </c>
      <c r="G2">
        <v>4</v>
      </c>
      <c r="H2">
        <v>15</v>
      </c>
      <c r="I2">
        <v>0</v>
      </c>
    </row>
    <row r="3" spans="1:9" x14ac:dyDescent="0.25">
      <c r="A3" s="2" t="s">
        <v>56</v>
      </c>
      <c r="B3" s="2" t="s">
        <v>9</v>
      </c>
      <c r="C3" s="2" t="s">
        <v>10</v>
      </c>
      <c r="D3" s="3" t="s">
        <v>52</v>
      </c>
      <c r="E3">
        <v>0</v>
      </c>
      <c r="F3">
        <v>3</v>
      </c>
      <c r="G3">
        <v>9</v>
      </c>
      <c r="H3">
        <v>0</v>
      </c>
      <c r="I3">
        <v>0</v>
      </c>
    </row>
    <row r="4" spans="1:9" x14ac:dyDescent="0.25">
      <c r="A4" s="2" t="s">
        <v>57</v>
      </c>
      <c r="B4" s="2" t="s">
        <v>15</v>
      </c>
      <c r="C4" s="2" t="s">
        <v>10</v>
      </c>
      <c r="D4" s="3" t="s">
        <v>52</v>
      </c>
      <c r="E4">
        <v>0</v>
      </c>
      <c r="F4">
        <v>0</v>
      </c>
      <c r="G4">
        <v>0</v>
      </c>
      <c r="H4">
        <v>0</v>
      </c>
      <c r="I4">
        <v>1</v>
      </c>
    </row>
    <row r="5" spans="1:9" x14ac:dyDescent="0.25">
      <c r="A5" s="2" t="s">
        <v>58</v>
      </c>
      <c r="B5" s="2" t="s">
        <v>15</v>
      </c>
      <c r="C5" s="2" t="s">
        <v>10</v>
      </c>
      <c r="D5" s="3" t="s">
        <v>52</v>
      </c>
      <c r="E5">
        <v>0</v>
      </c>
      <c r="F5">
        <v>0</v>
      </c>
      <c r="G5">
        <v>0</v>
      </c>
      <c r="H5">
        <v>6</v>
      </c>
      <c r="I5">
        <v>0</v>
      </c>
    </row>
    <row r="6" spans="1:9" x14ac:dyDescent="0.25">
      <c r="A6" s="2" t="s">
        <v>55</v>
      </c>
      <c r="B6" s="2" t="s">
        <v>9</v>
      </c>
      <c r="C6" s="2" t="s">
        <v>18</v>
      </c>
      <c r="D6" s="3" t="s">
        <v>52</v>
      </c>
      <c r="E6">
        <v>0</v>
      </c>
      <c r="F6">
        <v>1</v>
      </c>
      <c r="G6">
        <v>4</v>
      </c>
      <c r="H6">
        <v>15</v>
      </c>
      <c r="I6">
        <v>0</v>
      </c>
    </row>
    <row r="7" spans="1:9" x14ac:dyDescent="0.25">
      <c r="A7" s="2" t="s">
        <v>56</v>
      </c>
      <c r="B7" s="2" t="s">
        <v>9</v>
      </c>
      <c r="C7" s="2" t="s">
        <v>18</v>
      </c>
      <c r="D7" s="3" t="s">
        <v>52</v>
      </c>
      <c r="E7">
        <v>0</v>
      </c>
      <c r="F7">
        <v>5</v>
      </c>
      <c r="G7">
        <v>9</v>
      </c>
      <c r="H7">
        <v>0</v>
      </c>
      <c r="I7">
        <v>0</v>
      </c>
    </row>
    <row r="8" spans="1:9" x14ac:dyDescent="0.25">
      <c r="A8" s="2" t="s">
        <v>57</v>
      </c>
      <c r="B8" s="2" t="s">
        <v>15</v>
      </c>
      <c r="C8" s="2" t="s">
        <v>18</v>
      </c>
      <c r="D8" s="3" t="s">
        <v>52</v>
      </c>
      <c r="E8">
        <v>0</v>
      </c>
      <c r="F8">
        <v>0</v>
      </c>
      <c r="G8">
        <v>0</v>
      </c>
      <c r="H8">
        <v>0</v>
      </c>
      <c r="I8">
        <v>9</v>
      </c>
    </row>
    <row r="9" spans="1:9" x14ac:dyDescent="0.25">
      <c r="A9" s="2" t="s">
        <v>59</v>
      </c>
      <c r="B9" s="2" t="s">
        <v>15</v>
      </c>
      <c r="C9" s="2" t="s">
        <v>18</v>
      </c>
      <c r="D9" s="3" t="s">
        <v>52</v>
      </c>
      <c r="E9">
        <v>0</v>
      </c>
      <c r="F9">
        <v>0</v>
      </c>
      <c r="G9">
        <v>0</v>
      </c>
      <c r="H9">
        <v>1</v>
      </c>
      <c r="I9">
        <v>0</v>
      </c>
    </row>
    <row r="10" spans="1:9" x14ac:dyDescent="0.25">
      <c r="A10" s="2" t="s">
        <v>60</v>
      </c>
      <c r="B10" s="2" t="s">
        <v>15</v>
      </c>
      <c r="C10" s="2" t="s">
        <v>18</v>
      </c>
      <c r="D10" s="3" t="s">
        <v>52</v>
      </c>
      <c r="E10">
        <v>0</v>
      </c>
      <c r="F10">
        <v>0</v>
      </c>
      <c r="G10">
        <v>0</v>
      </c>
      <c r="H10">
        <v>0</v>
      </c>
      <c r="I10">
        <v>4</v>
      </c>
    </row>
    <row r="11" spans="1:9" x14ac:dyDescent="0.25">
      <c r="A11" s="2" t="s">
        <v>58</v>
      </c>
      <c r="B11" s="2" t="s">
        <v>15</v>
      </c>
      <c r="C11" s="2" t="s">
        <v>18</v>
      </c>
      <c r="D11" s="3" t="s">
        <v>52</v>
      </c>
      <c r="E11">
        <v>0</v>
      </c>
      <c r="F11">
        <v>0</v>
      </c>
      <c r="G11">
        <v>3</v>
      </c>
      <c r="H11">
        <v>89</v>
      </c>
      <c r="I11">
        <v>0</v>
      </c>
    </row>
    <row r="12" spans="1:9" x14ac:dyDescent="0.25">
      <c r="A12" s="2" t="s">
        <v>55</v>
      </c>
      <c r="B12" s="2" t="s">
        <v>9</v>
      </c>
      <c r="C12" s="2" t="s">
        <v>19</v>
      </c>
      <c r="D12" s="3" t="s">
        <v>52</v>
      </c>
      <c r="E12">
        <v>0</v>
      </c>
      <c r="F12">
        <v>6</v>
      </c>
      <c r="G12">
        <v>29</v>
      </c>
      <c r="H12">
        <v>64</v>
      </c>
      <c r="I12">
        <v>0</v>
      </c>
    </row>
    <row r="13" spans="1:9" x14ac:dyDescent="0.25">
      <c r="A13" s="2" t="s">
        <v>56</v>
      </c>
      <c r="B13" s="2" t="s">
        <v>9</v>
      </c>
      <c r="C13" s="2" t="s">
        <v>19</v>
      </c>
      <c r="D13" s="3" t="s">
        <v>52</v>
      </c>
      <c r="E13">
        <v>1</v>
      </c>
      <c r="F13">
        <v>42</v>
      </c>
      <c r="G13">
        <v>64</v>
      </c>
      <c r="H13">
        <v>0</v>
      </c>
      <c r="I13">
        <v>0</v>
      </c>
    </row>
    <row r="14" spans="1:9" x14ac:dyDescent="0.25">
      <c r="A14" s="2" t="s">
        <v>57</v>
      </c>
      <c r="B14" s="2" t="s">
        <v>15</v>
      </c>
      <c r="C14" s="2" t="s">
        <v>19</v>
      </c>
      <c r="D14" s="3" t="s">
        <v>52</v>
      </c>
      <c r="E14">
        <v>0</v>
      </c>
      <c r="F14">
        <v>0</v>
      </c>
      <c r="G14">
        <v>0</v>
      </c>
      <c r="H14">
        <v>0</v>
      </c>
      <c r="I14">
        <v>10</v>
      </c>
    </row>
    <row r="15" spans="1:9" x14ac:dyDescent="0.25">
      <c r="A15" s="2" t="s">
        <v>59</v>
      </c>
      <c r="B15" s="2" t="s">
        <v>15</v>
      </c>
      <c r="C15" s="2" t="s">
        <v>19</v>
      </c>
      <c r="D15" s="3" t="s">
        <v>52</v>
      </c>
      <c r="E15">
        <v>0</v>
      </c>
      <c r="F15">
        <v>0</v>
      </c>
      <c r="G15">
        <v>0</v>
      </c>
      <c r="H15">
        <v>1</v>
      </c>
      <c r="I15">
        <v>0</v>
      </c>
    </row>
    <row r="16" spans="1:9" x14ac:dyDescent="0.25">
      <c r="A16" s="2" t="s">
        <v>60</v>
      </c>
      <c r="B16" s="2" t="s">
        <v>15</v>
      </c>
      <c r="C16" s="2" t="s">
        <v>19</v>
      </c>
      <c r="D16" s="3" t="s">
        <v>52</v>
      </c>
      <c r="E16">
        <v>0</v>
      </c>
      <c r="F16">
        <v>0</v>
      </c>
      <c r="G16">
        <v>0</v>
      </c>
      <c r="H16">
        <v>0</v>
      </c>
      <c r="I16">
        <v>4</v>
      </c>
    </row>
    <row r="17" spans="1:9" x14ac:dyDescent="0.25">
      <c r="A17" s="2" t="s">
        <v>58</v>
      </c>
      <c r="B17" s="2" t="s">
        <v>15</v>
      </c>
      <c r="C17" s="2" t="s">
        <v>19</v>
      </c>
      <c r="D17" s="3" t="s">
        <v>52</v>
      </c>
      <c r="E17">
        <v>0</v>
      </c>
      <c r="F17">
        <v>0</v>
      </c>
      <c r="G17">
        <v>4</v>
      </c>
      <c r="H17">
        <v>57</v>
      </c>
      <c r="I17">
        <v>0</v>
      </c>
    </row>
    <row r="18" spans="1:9" x14ac:dyDescent="0.25">
      <c r="A18" s="2" t="s">
        <v>55</v>
      </c>
      <c r="B18" s="2" t="s">
        <v>9</v>
      </c>
      <c r="C18" s="2" t="s">
        <v>24</v>
      </c>
      <c r="D18" s="3" t="s">
        <v>52</v>
      </c>
      <c r="E18">
        <v>0</v>
      </c>
      <c r="F18">
        <v>1</v>
      </c>
      <c r="G18">
        <v>4</v>
      </c>
      <c r="H18">
        <v>14</v>
      </c>
      <c r="I18">
        <v>0</v>
      </c>
    </row>
    <row r="19" spans="1:9" x14ac:dyDescent="0.25">
      <c r="A19" s="2" t="s">
        <v>56</v>
      </c>
      <c r="B19" s="2" t="s">
        <v>9</v>
      </c>
      <c r="C19" s="2" t="s">
        <v>24</v>
      </c>
      <c r="D19" s="3" t="s">
        <v>52</v>
      </c>
      <c r="E19">
        <v>0</v>
      </c>
      <c r="F19">
        <v>4</v>
      </c>
      <c r="G19">
        <v>9</v>
      </c>
      <c r="H19">
        <v>0</v>
      </c>
      <c r="I19">
        <v>0</v>
      </c>
    </row>
    <row r="20" spans="1:9" x14ac:dyDescent="0.25">
      <c r="A20" s="2" t="s">
        <v>58</v>
      </c>
      <c r="B20" s="2" t="s">
        <v>15</v>
      </c>
      <c r="C20" s="2" t="s">
        <v>24</v>
      </c>
      <c r="D20" s="3" t="s">
        <v>52</v>
      </c>
      <c r="E20">
        <v>0</v>
      </c>
      <c r="F20">
        <v>0</v>
      </c>
      <c r="G20">
        <v>0</v>
      </c>
      <c r="H20">
        <v>5</v>
      </c>
      <c r="I20">
        <v>0</v>
      </c>
    </row>
    <row r="21" spans="1:9" x14ac:dyDescent="0.25">
      <c r="A21" s="2" t="s">
        <v>20</v>
      </c>
      <c r="B21" s="2" t="s">
        <v>21</v>
      </c>
      <c r="C21" s="2" t="s">
        <v>41</v>
      </c>
      <c r="D21" s="3" t="s">
        <v>54</v>
      </c>
      <c r="E21">
        <v>0</v>
      </c>
      <c r="F21">
        <v>103</v>
      </c>
      <c r="G21">
        <v>1</v>
      </c>
      <c r="H21">
        <v>0</v>
      </c>
      <c r="I21">
        <v>0</v>
      </c>
    </row>
    <row r="22" spans="1:9" x14ac:dyDescent="0.25">
      <c r="A22" s="2" t="s">
        <v>61</v>
      </c>
      <c r="B22" s="2" t="s">
        <v>21</v>
      </c>
      <c r="C22" s="2" t="s">
        <v>41</v>
      </c>
      <c r="D22" s="3" t="s">
        <v>54</v>
      </c>
      <c r="E22">
        <v>0</v>
      </c>
      <c r="F22">
        <v>5</v>
      </c>
      <c r="G22">
        <v>23</v>
      </c>
      <c r="H22">
        <v>0</v>
      </c>
      <c r="I22">
        <v>0</v>
      </c>
    </row>
    <row r="23" spans="1:9" x14ac:dyDescent="0.25">
      <c r="A23" s="2" t="s">
        <v>62</v>
      </c>
      <c r="B23" s="2" t="s">
        <v>21</v>
      </c>
      <c r="C23" s="2" t="s">
        <v>41</v>
      </c>
      <c r="D23" s="3" t="s">
        <v>54</v>
      </c>
      <c r="E23">
        <v>0</v>
      </c>
      <c r="F23">
        <v>1</v>
      </c>
      <c r="G23">
        <v>5</v>
      </c>
      <c r="H23">
        <v>21</v>
      </c>
      <c r="I23">
        <v>0</v>
      </c>
    </row>
    <row r="24" spans="1:9" x14ac:dyDescent="0.25">
      <c r="A24" s="2" t="s">
        <v>42</v>
      </c>
      <c r="B24" s="2" t="s">
        <v>43</v>
      </c>
      <c r="C24" s="2" t="s">
        <v>41</v>
      </c>
      <c r="D24" s="3" t="s">
        <v>54</v>
      </c>
      <c r="E24">
        <v>0</v>
      </c>
      <c r="F24">
        <v>6</v>
      </c>
      <c r="G24">
        <v>0</v>
      </c>
      <c r="H24">
        <v>0</v>
      </c>
      <c r="I24">
        <v>0</v>
      </c>
    </row>
    <row r="25" spans="1:9" x14ac:dyDescent="0.25">
      <c r="A25" s="2" t="s">
        <v>44</v>
      </c>
      <c r="B25" s="2" t="s">
        <v>43</v>
      </c>
      <c r="C25" s="2" t="s">
        <v>41</v>
      </c>
      <c r="D25" s="3" t="s">
        <v>54</v>
      </c>
      <c r="E25">
        <v>0</v>
      </c>
      <c r="F25">
        <v>1</v>
      </c>
      <c r="G25">
        <v>1</v>
      </c>
      <c r="H25">
        <v>0</v>
      </c>
      <c r="I25">
        <v>0</v>
      </c>
    </row>
    <row r="26" spans="1:9" x14ac:dyDescent="0.25">
      <c r="A26" s="2" t="s">
        <v>45</v>
      </c>
      <c r="B26" s="2" t="s">
        <v>43</v>
      </c>
      <c r="C26" s="2" t="s">
        <v>41</v>
      </c>
      <c r="D26" s="3" t="s">
        <v>54</v>
      </c>
      <c r="E26">
        <v>0</v>
      </c>
      <c r="F26">
        <v>6</v>
      </c>
      <c r="G26">
        <v>0</v>
      </c>
      <c r="H26">
        <v>0</v>
      </c>
      <c r="I26">
        <v>0</v>
      </c>
    </row>
    <row r="27" spans="1:9" x14ac:dyDescent="0.25">
      <c r="A27" s="2" t="s">
        <v>46</v>
      </c>
      <c r="B27" s="2" t="s">
        <v>43</v>
      </c>
      <c r="C27" s="2" t="s">
        <v>41</v>
      </c>
      <c r="D27" s="3" t="s">
        <v>54</v>
      </c>
      <c r="E27">
        <v>0</v>
      </c>
      <c r="F27">
        <v>0</v>
      </c>
      <c r="G27">
        <v>1</v>
      </c>
      <c r="H27">
        <v>0</v>
      </c>
      <c r="I27">
        <v>0</v>
      </c>
    </row>
    <row r="28" spans="1:9" x14ac:dyDescent="0.25">
      <c r="A28" s="2" t="s">
        <v>20</v>
      </c>
      <c r="B28" s="2" t="s">
        <v>21</v>
      </c>
      <c r="C28" s="2" t="s">
        <v>48</v>
      </c>
      <c r="D28" s="3" t="s">
        <v>54</v>
      </c>
      <c r="E28">
        <v>0</v>
      </c>
      <c r="F28">
        <v>2</v>
      </c>
      <c r="G28">
        <v>0</v>
      </c>
      <c r="H28">
        <v>0</v>
      </c>
      <c r="I28">
        <v>0</v>
      </c>
    </row>
    <row r="29" spans="1:9" x14ac:dyDescent="0.25">
      <c r="A29" s="2" t="s">
        <v>61</v>
      </c>
      <c r="B29" s="2" t="s">
        <v>21</v>
      </c>
      <c r="C29" s="2" t="s">
        <v>48</v>
      </c>
      <c r="D29" s="3" t="s">
        <v>54</v>
      </c>
      <c r="E29">
        <v>0</v>
      </c>
      <c r="F29">
        <v>0</v>
      </c>
      <c r="G29">
        <v>1</v>
      </c>
      <c r="H29">
        <v>0</v>
      </c>
      <c r="I29">
        <v>0</v>
      </c>
    </row>
    <row r="30" spans="1:9" x14ac:dyDescent="0.25">
      <c r="A30" s="2" t="s">
        <v>62</v>
      </c>
      <c r="B30" s="2" t="s">
        <v>21</v>
      </c>
      <c r="C30" s="2" t="s">
        <v>48</v>
      </c>
      <c r="D30" s="3" t="s">
        <v>54</v>
      </c>
      <c r="E30">
        <v>0</v>
      </c>
      <c r="F30">
        <v>0</v>
      </c>
      <c r="G30">
        <v>0</v>
      </c>
      <c r="H30">
        <v>1</v>
      </c>
      <c r="I30">
        <v>0</v>
      </c>
    </row>
    <row r="31" spans="1:9" x14ac:dyDescent="0.25">
      <c r="A31" s="2" t="s">
        <v>42</v>
      </c>
      <c r="B31" s="2" t="s">
        <v>43</v>
      </c>
      <c r="C31" s="2" t="s">
        <v>48</v>
      </c>
      <c r="D31" s="3" t="s">
        <v>54</v>
      </c>
      <c r="E31">
        <v>0</v>
      </c>
      <c r="F31">
        <v>47</v>
      </c>
      <c r="G31">
        <v>0</v>
      </c>
      <c r="H31">
        <v>0</v>
      </c>
      <c r="I31">
        <v>0</v>
      </c>
    </row>
    <row r="32" spans="1:9" x14ac:dyDescent="0.25">
      <c r="A32" s="2" t="s">
        <v>44</v>
      </c>
      <c r="B32" s="2" t="s">
        <v>43</v>
      </c>
      <c r="C32" s="2" t="s">
        <v>48</v>
      </c>
      <c r="D32" s="3" t="s">
        <v>54</v>
      </c>
      <c r="E32">
        <v>1</v>
      </c>
      <c r="F32">
        <v>6</v>
      </c>
      <c r="G32">
        <v>12</v>
      </c>
      <c r="H32">
        <v>0</v>
      </c>
      <c r="I32">
        <v>0</v>
      </c>
    </row>
    <row r="33" spans="1:9" x14ac:dyDescent="0.25">
      <c r="A33" s="2" t="s">
        <v>45</v>
      </c>
      <c r="B33" s="2" t="s">
        <v>43</v>
      </c>
      <c r="C33" s="2" t="s">
        <v>48</v>
      </c>
      <c r="D33" s="3" t="s">
        <v>54</v>
      </c>
      <c r="E33">
        <v>0</v>
      </c>
      <c r="F33">
        <v>42</v>
      </c>
      <c r="G33">
        <v>0</v>
      </c>
      <c r="H33">
        <v>0</v>
      </c>
      <c r="I33">
        <v>0</v>
      </c>
    </row>
    <row r="34" spans="1:9" x14ac:dyDescent="0.25">
      <c r="A34" s="2" t="s">
        <v>46</v>
      </c>
      <c r="B34" s="2" t="s">
        <v>43</v>
      </c>
      <c r="C34" s="2" t="s">
        <v>48</v>
      </c>
      <c r="D34" s="3" t="s">
        <v>54</v>
      </c>
      <c r="E34">
        <v>0</v>
      </c>
      <c r="F34">
        <v>3</v>
      </c>
      <c r="G34">
        <v>12</v>
      </c>
      <c r="H34">
        <v>3</v>
      </c>
      <c r="I34">
        <v>0</v>
      </c>
    </row>
    <row r="35" spans="1:9" x14ac:dyDescent="0.25">
      <c r="A35" s="2" t="s">
        <v>20</v>
      </c>
      <c r="B35" s="2" t="s">
        <v>21</v>
      </c>
      <c r="C35" s="2" t="s">
        <v>49</v>
      </c>
      <c r="D35" s="3" t="s">
        <v>54</v>
      </c>
      <c r="E35">
        <v>0</v>
      </c>
      <c r="F35">
        <v>4</v>
      </c>
      <c r="G35">
        <v>0</v>
      </c>
      <c r="H35">
        <v>0</v>
      </c>
      <c r="I35">
        <v>0</v>
      </c>
    </row>
    <row r="36" spans="1:9" x14ac:dyDescent="0.25">
      <c r="A36" s="2" t="s">
        <v>61</v>
      </c>
      <c r="B36" s="2" t="s">
        <v>21</v>
      </c>
      <c r="C36" s="2" t="s">
        <v>49</v>
      </c>
      <c r="D36" s="3" t="s">
        <v>54</v>
      </c>
      <c r="E36">
        <v>0</v>
      </c>
      <c r="F36">
        <v>0</v>
      </c>
      <c r="G36">
        <v>1</v>
      </c>
      <c r="H36">
        <v>0</v>
      </c>
      <c r="I36">
        <v>0</v>
      </c>
    </row>
    <row r="37" spans="1:9" x14ac:dyDescent="0.25">
      <c r="A37" s="2" t="s">
        <v>62</v>
      </c>
      <c r="B37" s="2" t="s">
        <v>21</v>
      </c>
      <c r="C37" s="2" t="s">
        <v>49</v>
      </c>
      <c r="D37" s="3" t="s">
        <v>54</v>
      </c>
      <c r="E37">
        <v>0</v>
      </c>
      <c r="F37">
        <v>0</v>
      </c>
      <c r="G37">
        <v>0</v>
      </c>
      <c r="H37">
        <v>1</v>
      </c>
      <c r="I37">
        <v>0</v>
      </c>
    </row>
    <row r="38" spans="1:9" x14ac:dyDescent="0.25">
      <c r="A38" s="2" t="s">
        <v>42</v>
      </c>
      <c r="B38" s="2" t="s">
        <v>43</v>
      </c>
      <c r="C38" s="2" t="s">
        <v>49</v>
      </c>
      <c r="D38" s="3" t="s">
        <v>54</v>
      </c>
      <c r="E38">
        <v>0</v>
      </c>
      <c r="F38">
        <v>6</v>
      </c>
      <c r="G38">
        <v>0</v>
      </c>
      <c r="H38">
        <v>0</v>
      </c>
      <c r="I38">
        <v>0</v>
      </c>
    </row>
    <row r="39" spans="1:9" x14ac:dyDescent="0.25">
      <c r="A39" s="2" t="s">
        <v>44</v>
      </c>
      <c r="B39" s="2" t="s">
        <v>43</v>
      </c>
      <c r="C39" s="2" t="s">
        <v>49</v>
      </c>
      <c r="D39" s="3" t="s">
        <v>54</v>
      </c>
      <c r="E39">
        <v>0</v>
      </c>
      <c r="F39">
        <v>1</v>
      </c>
      <c r="G39">
        <v>1</v>
      </c>
      <c r="H39">
        <v>0</v>
      </c>
      <c r="I39">
        <v>0</v>
      </c>
    </row>
    <row r="40" spans="1:9" x14ac:dyDescent="0.25">
      <c r="A40" s="2" t="s">
        <v>45</v>
      </c>
      <c r="B40" s="2" t="s">
        <v>43</v>
      </c>
      <c r="C40" s="2" t="s">
        <v>49</v>
      </c>
      <c r="D40" s="3" t="s">
        <v>54</v>
      </c>
      <c r="E40">
        <v>0</v>
      </c>
      <c r="F40">
        <v>6</v>
      </c>
      <c r="G40">
        <v>0</v>
      </c>
      <c r="H40">
        <v>0</v>
      </c>
      <c r="I40">
        <v>0</v>
      </c>
    </row>
    <row r="41" spans="1:9" x14ac:dyDescent="0.25">
      <c r="A41" s="2" t="s">
        <v>46</v>
      </c>
      <c r="B41" s="2" t="s">
        <v>43</v>
      </c>
      <c r="C41" s="2" t="s">
        <v>49</v>
      </c>
      <c r="D41" s="3" t="s">
        <v>54</v>
      </c>
      <c r="E41">
        <v>0</v>
      </c>
      <c r="F41">
        <v>0</v>
      </c>
      <c r="G41">
        <v>1</v>
      </c>
      <c r="H41">
        <v>1</v>
      </c>
      <c r="I41">
        <v>0</v>
      </c>
    </row>
    <row r="42" spans="1:9" x14ac:dyDescent="0.25">
      <c r="A42" s="2" t="s">
        <v>20</v>
      </c>
      <c r="B42" s="2" t="s">
        <v>21</v>
      </c>
      <c r="C42" s="2" t="s">
        <v>50</v>
      </c>
      <c r="D42" s="3" t="s">
        <v>54</v>
      </c>
      <c r="E42">
        <v>0</v>
      </c>
      <c r="F42">
        <v>3</v>
      </c>
      <c r="G42">
        <v>0</v>
      </c>
      <c r="H42">
        <v>0</v>
      </c>
      <c r="I42">
        <v>0</v>
      </c>
    </row>
    <row r="43" spans="1:9" x14ac:dyDescent="0.25">
      <c r="A43" s="2" t="s">
        <v>61</v>
      </c>
      <c r="B43" s="2" t="s">
        <v>21</v>
      </c>
      <c r="C43" s="2" t="s">
        <v>50</v>
      </c>
      <c r="D43" s="3" t="s">
        <v>54</v>
      </c>
      <c r="E43">
        <v>0</v>
      </c>
      <c r="F43">
        <v>0</v>
      </c>
      <c r="G43">
        <v>1</v>
      </c>
      <c r="H43">
        <v>0</v>
      </c>
      <c r="I43">
        <v>0</v>
      </c>
    </row>
    <row r="44" spans="1:9" x14ac:dyDescent="0.25">
      <c r="A44" s="2" t="s">
        <v>62</v>
      </c>
      <c r="B44" s="2" t="s">
        <v>21</v>
      </c>
      <c r="C44" s="2" t="s">
        <v>50</v>
      </c>
      <c r="D44" s="3" t="s">
        <v>54</v>
      </c>
      <c r="E44">
        <v>0</v>
      </c>
      <c r="F44">
        <v>0</v>
      </c>
      <c r="G44">
        <v>0</v>
      </c>
      <c r="H44">
        <v>1</v>
      </c>
      <c r="I44">
        <v>0</v>
      </c>
    </row>
    <row r="45" spans="1:9" x14ac:dyDescent="0.25">
      <c r="A45" s="2" t="s">
        <v>42</v>
      </c>
      <c r="B45" s="2" t="s">
        <v>43</v>
      </c>
      <c r="C45" s="2" t="s">
        <v>50</v>
      </c>
      <c r="D45" s="3" t="s">
        <v>54</v>
      </c>
      <c r="E45">
        <v>0</v>
      </c>
      <c r="F45">
        <v>4</v>
      </c>
      <c r="G45">
        <v>0</v>
      </c>
      <c r="H45">
        <v>0</v>
      </c>
      <c r="I45">
        <v>0</v>
      </c>
    </row>
    <row r="46" spans="1:9" x14ac:dyDescent="0.25">
      <c r="A46" s="2" t="s">
        <v>44</v>
      </c>
      <c r="B46" s="2" t="s">
        <v>43</v>
      </c>
      <c r="C46" s="2" t="s">
        <v>50</v>
      </c>
      <c r="D46" s="3" t="s">
        <v>54</v>
      </c>
      <c r="E46">
        <v>0</v>
      </c>
      <c r="F46">
        <v>0</v>
      </c>
      <c r="G46">
        <v>1</v>
      </c>
      <c r="H46">
        <v>0</v>
      </c>
      <c r="I46">
        <v>0</v>
      </c>
    </row>
    <row r="47" spans="1:9" x14ac:dyDescent="0.25">
      <c r="A47" s="2" t="s">
        <v>45</v>
      </c>
      <c r="B47" s="2" t="s">
        <v>43</v>
      </c>
      <c r="C47" s="2" t="s">
        <v>50</v>
      </c>
      <c r="D47" s="3" t="s">
        <v>54</v>
      </c>
      <c r="E47">
        <v>0</v>
      </c>
      <c r="F47">
        <v>4</v>
      </c>
      <c r="G47">
        <v>0</v>
      </c>
      <c r="H47">
        <v>0</v>
      </c>
      <c r="I47">
        <v>0</v>
      </c>
    </row>
    <row r="48" spans="1:9" x14ac:dyDescent="0.25">
      <c r="A48" s="2" t="s">
        <v>46</v>
      </c>
      <c r="B48" s="2" t="s">
        <v>43</v>
      </c>
      <c r="C48" s="2" t="s">
        <v>50</v>
      </c>
      <c r="D48" s="3" t="s">
        <v>54</v>
      </c>
      <c r="E48">
        <v>0</v>
      </c>
      <c r="F48">
        <v>0</v>
      </c>
      <c r="G48">
        <v>1</v>
      </c>
      <c r="H48">
        <v>0</v>
      </c>
      <c r="I48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64FD0-AEC6-41DE-B4D3-B68F3BFF571C}">
  <dimension ref="A3:U49"/>
  <sheetViews>
    <sheetView tabSelected="1" topLeftCell="J1" zoomScale="115" zoomScaleNormal="115" workbookViewId="0">
      <selection activeCell="L9" sqref="L9"/>
    </sheetView>
    <sheetView workbookViewId="1"/>
  </sheetViews>
  <sheetFormatPr defaultRowHeight="15" x14ac:dyDescent="0.25"/>
  <cols>
    <col min="1" max="1" width="11.28515625" bestFit="1" customWidth="1"/>
    <col min="2" max="2" width="14" bestFit="1" customWidth="1"/>
    <col min="3" max="3" width="12.42578125" bestFit="1" customWidth="1"/>
    <col min="4" max="4" width="17.42578125" bestFit="1" customWidth="1"/>
    <col min="5" max="5" width="16.42578125" bestFit="1" customWidth="1"/>
    <col min="6" max="6" width="13.28515625" bestFit="1" customWidth="1"/>
    <col min="7" max="7" width="12.85546875" bestFit="1" customWidth="1"/>
    <col min="8" max="8" width="12.42578125" bestFit="1" customWidth="1"/>
    <col min="9" max="9" width="17.42578125" bestFit="1" customWidth="1"/>
    <col min="10" max="10" width="16.42578125" bestFit="1" customWidth="1"/>
    <col min="11" max="11" width="13.28515625" bestFit="1" customWidth="1"/>
    <col min="12" max="12" width="17.85546875" bestFit="1" customWidth="1"/>
    <col min="13" max="13" width="17.42578125" bestFit="1" customWidth="1"/>
    <col min="14" max="14" width="22.42578125" bestFit="1" customWidth="1"/>
    <col min="15" max="15" width="21.42578125" bestFit="1" customWidth="1"/>
    <col min="16" max="16" width="18.28515625" bestFit="1" customWidth="1"/>
    <col min="17" max="25" width="17.42578125" bestFit="1" customWidth="1"/>
    <col min="26" max="26" width="20.5703125" bestFit="1" customWidth="1"/>
    <col min="27" max="27" width="20.140625" bestFit="1" customWidth="1"/>
    <col min="28" max="28" width="25" bestFit="1" customWidth="1"/>
    <col min="29" max="29" width="24.140625" bestFit="1" customWidth="1"/>
    <col min="30" max="30" width="20.85546875" bestFit="1" customWidth="1"/>
    <col min="31" max="31" width="17.85546875" bestFit="1" customWidth="1"/>
    <col min="32" max="32" width="17.42578125" bestFit="1" customWidth="1"/>
    <col min="33" max="33" width="22.42578125" bestFit="1" customWidth="1"/>
    <col min="34" max="34" width="21.42578125" bestFit="1" customWidth="1"/>
    <col min="35" max="35" width="18.28515625" bestFit="1" customWidth="1"/>
    <col min="36" max="36" width="24.28515625" bestFit="1" customWidth="1"/>
    <col min="37" max="37" width="23.140625" bestFit="1" customWidth="1"/>
    <col min="38" max="38" width="29.140625" bestFit="1" customWidth="1"/>
    <col min="39" max="39" width="27.42578125" bestFit="1" customWidth="1"/>
    <col min="40" max="40" width="24.85546875" bestFit="1" customWidth="1"/>
    <col min="41" max="41" width="19.28515625" bestFit="1" customWidth="1"/>
    <col min="42" max="42" width="18.28515625" bestFit="1" customWidth="1"/>
    <col min="43" max="43" width="24.28515625" bestFit="1" customWidth="1"/>
    <col min="44" max="44" width="22.5703125" bestFit="1" customWidth="1"/>
    <col min="45" max="45" width="20" bestFit="1" customWidth="1"/>
    <col min="46" max="46" width="17.42578125" bestFit="1" customWidth="1"/>
    <col min="47" max="47" width="22.42578125" bestFit="1" customWidth="1"/>
    <col min="48" max="48" width="21.42578125" bestFit="1" customWidth="1"/>
  </cols>
  <sheetData>
    <row r="3" spans="1:21" x14ac:dyDescent="0.25">
      <c r="A3" s="4"/>
      <c r="B3" s="8" t="s">
        <v>63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6"/>
    </row>
    <row r="4" spans="1:21" x14ac:dyDescent="0.25">
      <c r="A4" s="7"/>
      <c r="B4" s="4" t="s">
        <v>54</v>
      </c>
      <c r="C4" s="5"/>
      <c r="D4" s="5"/>
      <c r="E4" s="5"/>
      <c r="F4" s="5"/>
      <c r="G4" s="4" t="s">
        <v>53</v>
      </c>
      <c r="H4" s="5"/>
      <c r="I4" s="5"/>
      <c r="J4" s="5"/>
      <c r="K4" s="5"/>
      <c r="L4" s="4" t="s">
        <v>52</v>
      </c>
      <c r="M4" s="5"/>
      <c r="N4" s="5"/>
      <c r="O4" s="5"/>
      <c r="P4" s="5"/>
      <c r="Q4" s="4" t="s">
        <v>72</v>
      </c>
      <c r="R4" s="4" t="s">
        <v>67</v>
      </c>
      <c r="S4" s="4" t="s">
        <v>68</v>
      </c>
      <c r="T4" s="4" t="s">
        <v>70</v>
      </c>
      <c r="U4" s="13" t="s">
        <v>74</v>
      </c>
    </row>
    <row r="5" spans="1:21" x14ac:dyDescent="0.25">
      <c r="A5" s="8" t="s">
        <v>65</v>
      </c>
      <c r="B5" s="4" t="s">
        <v>73</v>
      </c>
      <c r="C5" s="12" t="s">
        <v>66</v>
      </c>
      <c r="D5" s="12" t="s">
        <v>69</v>
      </c>
      <c r="E5" s="12" t="s">
        <v>71</v>
      </c>
      <c r="F5" s="12" t="s">
        <v>75</v>
      </c>
      <c r="G5" s="4" t="s">
        <v>73</v>
      </c>
      <c r="H5" s="12" t="s">
        <v>66</v>
      </c>
      <c r="I5" s="12" t="s">
        <v>69</v>
      </c>
      <c r="J5" s="12" t="s">
        <v>71</v>
      </c>
      <c r="K5" s="12" t="s">
        <v>75</v>
      </c>
      <c r="L5" s="4" t="s">
        <v>73</v>
      </c>
      <c r="M5" s="12" t="s">
        <v>66</v>
      </c>
      <c r="N5" s="12" t="s">
        <v>69</v>
      </c>
      <c r="O5" s="12" t="s">
        <v>71</v>
      </c>
      <c r="P5" s="12" t="s">
        <v>75</v>
      </c>
      <c r="Q5" s="7"/>
      <c r="R5" s="7"/>
      <c r="S5" s="7"/>
      <c r="T5" s="7"/>
      <c r="U5" s="17"/>
    </row>
    <row r="6" spans="1:21" x14ac:dyDescent="0.25">
      <c r="A6" s="14" t="s">
        <v>26</v>
      </c>
      <c r="B6" s="4"/>
      <c r="C6" s="12"/>
      <c r="D6" s="12"/>
      <c r="E6" s="12"/>
      <c r="F6" s="12"/>
      <c r="G6" s="4">
        <v>1</v>
      </c>
      <c r="H6" s="12">
        <v>1</v>
      </c>
      <c r="I6" s="12">
        <v>79</v>
      </c>
      <c r="J6" s="12">
        <v>118</v>
      </c>
      <c r="K6" s="12">
        <v>81</v>
      </c>
      <c r="L6" s="4"/>
      <c r="M6" s="12"/>
      <c r="N6" s="12"/>
      <c r="O6" s="12"/>
      <c r="P6" s="12"/>
      <c r="Q6" s="4">
        <v>1</v>
      </c>
      <c r="R6" s="4">
        <v>1</v>
      </c>
      <c r="S6" s="4">
        <v>79</v>
      </c>
      <c r="T6" s="4">
        <v>118</v>
      </c>
      <c r="U6" s="13">
        <v>81</v>
      </c>
    </row>
    <row r="7" spans="1:21" x14ac:dyDescent="0.25">
      <c r="A7" s="15" t="s">
        <v>32</v>
      </c>
      <c r="B7" s="7">
        <v>19</v>
      </c>
      <c r="C7" s="18">
        <v>0</v>
      </c>
      <c r="D7" s="18">
        <v>95</v>
      </c>
      <c r="E7" s="18">
        <v>35</v>
      </c>
      <c r="F7" s="18">
        <v>49</v>
      </c>
      <c r="G7" s="7">
        <v>25</v>
      </c>
      <c r="H7" s="18">
        <v>1</v>
      </c>
      <c r="I7" s="18">
        <v>217</v>
      </c>
      <c r="J7" s="18">
        <v>96</v>
      </c>
      <c r="K7" s="18">
        <v>76</v>
      </c>
      <c r="L7" s="7"/>
      <c r="M7" s="18"/>
      <c r="N7" s="18"/>
      <c r="O7" s="18"/>
      <c r="P7" s="18"/>
      <c r="Q7" s="7">
        <v>44</v>
      </c>
      <c r="R7" s="7">
        <v>1</v>
      </c>
      <c r="S7" s="7">
        <v>312</v>
      </c>
      <c r="T7" s="7">
        <v>131</v>
      </c>
      <c r="U7" s="17">
        <v>125</v>
      </c>
    </row>
    <row r="8" spans="1:21" x14ac:dyDescent="0.25">
      <c r="A8" s="15" t="s">
        <v>43</v>
      </c>
      <c r="B8" s="7">
        <v>8</v>
      </c>
      <c r="C8" s="18">
        <v>1</v>
      </c>
      <c r="D8" s="18">
        <v>218</v>
      </c>
      <c r="E8" s="18">
        <v>52</v>
      </c>
      <c r="F8" s="18">
        <v>91</v>
      </c>
      <c r="G8" s="7"/>
      <c r="H8" s="18"/>
      <c r="I8" s="18"/>
      <c r="J8" s="18"/>
      <c r="K8" s="18"/>
      <c r="L8" s="7"/>
      <c r="M8" s="18"/>
      <c r="N8" s="18"/>
      <c r="O8" s="18"/>
      <c r="P8" s="18"/>
      <c r="Q8" s="7">
        <v>8</v>
      </c>
      <c r="R8" s="7">
        <v>1</v>
      </c>
      <c r="S8" s="7">
        <v>218</v>
      </c>
      <c r="T8" s="7">
        <v>52</v>
      </c>
      <c r="U8" s="17">
        <v>91</v>
      </c>
    </row>
    <row r="9" spans="1:21" x14ac:dyDescent="0.25">
      <c r="A9" s="15" t="s">
        <v>9</v>
      </c>
      <c r="B9" s="7"/>
      <c r="C9" s="18"/>
      <c r="D9" s="18"/>
      <c r="E9" s="18"/>
      <c r="F9" s="18"/>
      <c r="G9" s="7"/>
      <c r="H9" s="18"/>
      <c r="I9" s="18"/>
      <c r="J9" s="18"/>
      <c r="K9" s="18"/>
      <c r="L9" s="7">
        <v>250</v>
      </c>
      <c r="M9" s="18">
        <v>0</v>
      </c>
      <c r="N9" s="18">
        <v>117</v>
      </c>
      <c r="O9" s="18">
        <v>249</v>
      </c>
      <c r="P9" s="18">
        <v>0</v>
      </c>
      <c r="Q9" s="7">
        <v>250</v>
      </c>
      <c r="R9" s="7">
        <v>0</v>
      </c>
      <c r="S9" s="7">
        <v>117</v>
      </c>
      <c r="T9" s="7">
        <v>249</v>
      </c>
      <c r="U9" s="17">
        <v>0</v>
      </c>
    </row>
    <row r="10" spans="1:21" x14ac:dyDescent="0.25">
      <c r="A10" s="15" t="s">
        <v>15</v>
      </c>
      <c r="B10" s="7"/>
      <c r="C10" s="18"/>
      <c r="D10" s="18"/>
      <c r="E10" s="18"/>
      <c r="F10" s="18"/>
      <c r="G10" s="7"/>
      <c r="H10" s="18"/>
      <c r="I10" s="18"/>
      <c r="J10" s="18"/>
      <c r="K10" s="18"/>
      <c r="L10" s="7">
        <v>246</v>
      </c>
      <c r="M10" s="18">
        <v>0</v>
      </c>
      <c r="N10" s="18">
        <v>286</v>
      </c>
      <c r="O10" s="18">
        <v>357</v>
      </c>
      <c r="P10" s="18">
        <v>268</v>
      </c>
      <c r="Q10" s="7">
        <v>246</v>
      </c>
      <c r="R10" s="7">
        <v>0</v>
      </c>
      <c r="S10" s="7">
        <v>286</v>
      </c>
      <c r="T10" s="7">
        <v>357</v>
      </c>
      <c r="U10" s="17">
        <v>268</v>
      </c>
    </row>
    <row r="11" spans="1:21" x14ac:dyDescent="0.25">
      <c r="A11" s="15" t="s">
        <v>21</v>
      </c>
      <c r="B11" s="7">
        <v>30</v>
      </c>
      <c r="C11" s="18">
        <v>0</v>
      </c>
      <c r="D11" s="18">
        <v>269</v>
      </c>
      <c r="E11" s="18">
        <v>58</v>
      </c>
      <c r="F11" s="18">
        <v>0</v>
      </c>
      <c r="G11" s="7"/>
      <c r="H11" s="18"/>
      <c r="I11" s="18"/>
      <c r="J11" s="18"/>
      <c r="K11" s="18"/>
      <c r="L11" s="7">
        <v>24</v>
      </c>
      <c r="M11" s="18">
        <v>0</v>
      </c>
      <c r="N11" s="18">
        <v>106</v>
      </c>
      <c r="O11" s="18">
        <v>47</v>
      </c>
      <c r="P11" s="18">
        <v>0</v>
      </c>
      <c r="Q11" s="7">
        <v>54</v>
      </c>
      <c r="R11" s="7">
        <v>0</v>
      </c>
      <c r="S11" s="7">
        <v>375</v>
      </c>
      <c r="T11" s="7">
        <v>105</v>
      </c>
      <c r="U11" s="17">
        <v>0</v>
      </c>
    </row>
    <row r="12" spans="1:21" x14ac:dyDescent="0.25">
      <c r="A12" s="16" t="s">
        <v>64</v>
      </c>
      <c r="B12" s="9">
        <v>57</v>
      </c>
      <c r="C12" s="10">
        <v>1</v>
      </c>
      <c r="D12" s="10">
        <v>582</v>
      </c>
      <c r="E12" s="10">
        <v>145</v>
      </c>
      <c r="F12" s="10">
        <v>140</v>
      </c>
      <c r="G12" s="9">
        <v>26</v>
      </c>
      <c r="H12" s="10">
        <v>2</v>
      </c>
      <c r="I12" s="10">
        <v>296</v>
      </c>
      <c r="J12" s="10">
        <v>214</v>
      </c>
      <c r="K12" s="10">
        <v>157</v>
      </c>
      <c r="L12" s="9">
        <v>520</v>
      </c>
      <c r="M12" s="10">
        <v>0</v>
      </c>
      <c r="N12" s="10">
        <v>509</v>
      </c>
      <c r="O12" s="10">
        <v>653</v>
      </c>
      <c r="P12" s="10">
        <v>268</v>
      </c>
      <c r="Q12" s="9">
        <v>603</v>
      </c>
      <c r="R12" s="9">
        <v>3</v>
      </c>
      <c r="S12" s="9">
        <v>1387</v>
      </c>
      <c r="T12" s="9">
        <v>1012</v>
      </c>
      <c r="U12" s="11">
        <v>565</v>
      </c>
    </row>
    <row r="20" spans="12:12" x14ac:dyDescent="0.25">
      <c r="L20" s="19" t="s">
        <v>76</v>
      </c>
    </row>
    <row r="42" spans="1:16" x14ac:dyDescent="0.25">
      <c r="A42" s="4"/>
      <c r="B42" s="8" t="s">
        <v>63</v>
      </c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6"/>
    </row>
    <row r="43" spans="1:16" x14ac:dyDescent="0.25">
      <c r="A43" s="7"/>
      <c r="B43" s="4" t="s">
        <v>54</v>
      </c>
      <c r="C43" s="5"/>
      <c r="D43" s="5"/>
      <c r="E43" s="5"/>
      <c r="F43" s="5"/>
      <c r="G43" s="4" t="s">
        <v>52</v>
      </c>
      <c r="H43" s="5"/>
      <c r="I43" s="5"/>
      <c r="J43" s="5"/>
      <c r="K43" s="5"/>
      <c r="L43" s="4" t="s">
        <v>67</v>
      </c>
      <c r="M43" s="4" t="s">
        <v>68</v>
      </c>
      <c r="N43" s="4" t="s">
        <v>70</v>
      </c>
      <c r="O43" s="4" t="s">
        <v>72</v>
      </c>
      <c r="P43" s="13" t="s">
        <v>74</v>
      </c>
    </row>
    <row r="44" spans="1:16" x14ac:dyDescent="0.25">
      <c r="A44" s="8" t="s">
        <v>65</v>
      </c>
      <c r="B44" s="4" t="s">
        <v>66</v>
      </c>
      <c r="C44" s="12" t="s">
        <v>69</v>
      </c>
      <c r="D44" s="12" t="s">
        <v>71</v>
      </c>
      <c r="E44" s="12" t="s">
        <v>73</v>
      </c>
      <c r="F44" s="12" t="s">
        <v>75</v>
      </c>
      <c r="G44" s="4" t="s">
        <v>66</v>
      </c>
      <c r="H44" s="12" t="s">
        <v>69</v>
      </c>
      <c r="I44" s="12" t="s">
        <v>71</v>
      </c>
      <c r="J44" s="12" t="s">
        <v>73</v>
      </c>
      <c r="K44" s="12" t="s">
        <v>75</v>
      </c>
      <c r="L44" s="7"/>
      <c r="M44" s="7"/>
      <c r="N44" s="7"/>
      <c r="O44" s="7"/>
      <c r="P44" s="17"/>
    </row>
    <row r="45" spans="1:16" x14ac:dyDescent="0.25">
      <c r="A45" s="14" t="s">
        <v>43</v>
      </c>
      <c r="B45" s="4">
        <v>1</v>
      </c>
      <c r="C45" s="12">
        <v>132</v>
      </c>
      <c r="D45" s="12">
        <v>30</v>
      </c>
      <c r="E45" s="12">
        <v>4</v>
      </c>
      <c r="F45" s="12">
        <v>0</v>
      </c>
      <c r="G45" s="4"/>
      <c r="H45" s="12"/>
      <c r="I45" s="12"/>
      <c r="J45" s="12"/>
      <c r="K45" s="12"/>
      <c r="L45" s="4">
        <v>1</v>
      </c>
      <c r="M45" s="4">
        <v>132</v>
      </c>
      <c r="N45" s="4">
        <v>30</v>
      </c>
      <c r="O45" s="4">
        <v>4</v>
      </c>
      <c r="P45" s="13">
        <v>0</v>
      </c>
    </row>
    <row r="46" spans="1:16" x14ac:dyDescent="0.25">
      <c r="A46" s="15" t="s">
        <v>9</v>
      </c>
      <c r="B46" s="7"/>
      <c r="C46" s="18"/>
      <c r="D46" s="18"/>
      <c r="E46" s="18"/>
      <c r="F46" s="18"/>
      <c r="G46" s="7">
        <v>1</v>
      </c>
      <c r="H46" s="18">
        <v>62</v>
      </c>
      <c r="I46" s="18">
        <v>132</v>
      </c>
      <c r="J46" s="18">
        <v>108</v>
      </c>
      <c r="K46" s="18">
        <v>0</v>
      </c>
      <c r="L46" s="7">
        <v>1</v>
      </c>
      <c r="M46" s="7">
        <v>62</v>
      </c>
      <c r="N46" s="7">
        <v>132</v>
      </c>
      <c r="O46" s="7">
        <v>108</v>
      </c>
      <c r="P46" s="17">
        <v>0</v>
      </c>
    </row>
    <row r="47" spans="1:16" x14ac:dyDescent="0.25">
      <c r="A47" s="15" t="s">
        <v>15</v>
      </c>
      <c r="B47" s="7"/>
      <c r="C47" s="18"/>
      <c r="D47" s="18"/>
      <c r="E47" s="18"/>
      <c r="F47" s="18"/>
      <c r="G47" s="7">
        <v>0</v>
      </c>
      <c r="H47" s="18">
        <v>0</v>
      </c>
      <c r="I47" s="18">
        <v>7</v>
      </c>
      <c r="J47" s="18">
        <v>159</v>
      </c>
      <c r="K47" s="18">
        <v>28</v>
      </c>
      <c r="L47" s="7">
        <v>0</v>
      </c>
      <c r="M47" s="7">
        <v>0</v>
      </c>
      <c r="N47" s="7">
        <v>7</v>
      </c>
      <c r="O47" s="7">
        <v>159</v>
      </c>
      <c r="P47" s="17">
        <v>28</v>
      </c>
    </row>
    <row r="48" spans="1:16" x14ac:dyDescent="0.25">
      <c r="A48" s="15" t="s">
        <v>21</v>
      </c>
      <c r="B48" s="7">
        <v>0</v>
      </c>
      <c r="C48" s="18">
        <v>118</v>
      </c>
      <c r="D48" s="18">
        <v>32</v>
      </c>
      <c r="E48" s="18">
        <v>24</v>
      </c>
      <c r="F48" s="18">
        <v>0</v>
      </c>
      <c r="G48" s="7"/>
      <c r="H48" s="18"/>
      <c r="I48" s="18"/>
      <c r="J48" s="18"/>
      <c r="K48" s="18"/>
      <c r="L48" s="7">
        <v>0</v>
      </c>
      <c r="M48" s="7">
        <v>118</v>
      </c>
      <c r="N48" s="7">
        <v>32</v>
      </c>
      <c r="O48" s="7">
        <v>24</v>
      </c>
      <c r="P48" s="17">
        <v>0</v>
      </c>
    </row>
    <row r="49" spans="1:16" x14ac:dyDescent="0.25">
      <c r="A49" s="16" t="s">
        <v>64</v>
      </c>
      <c r="B49" s="9">
        <v>1</v>
      </c>
      <c r="C49" s="10">
        <v>250</v>
      </c>
      <c r="D49" s="10">
        <v>62</v>
      </c>
      <c r="E49" s="10">
        <v>28</v>
      </c>
      <c r="F49" s="10">
        <v>0</v>
      </c>
      <c r="G49" s="9">
        <v>1</v>
      </c>
      <c r="H49" s="10">
        <v>62</v>
      </c>
      <c r="I49" s="10">
        <v>139</v>
      </c>
      <c r="J49" s="10">
        <v>267</v>
      </c>
      <c r="K49" s="10">
        <v>28</v>
      </c>
      <c r="L49" s="9">
        <v>2</v>
      </c>
      <c r="M49" s="9">
        <v>312</v>
      </c>
      <c r="N49" s="9">
        <v>201</v>
      </c>
      <c r="O49" s="9">
        <v>295</v>
      </c>
      <c r="P49" s="11">
        <v>28</v>
      </c>
    </row>
  </sheetData>
  <pageMargins left="0.7" right="0.7" top="0.75" bottom="0.75" header="0.3" footer="0.3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6BE48-7B21-40CE-8C2F-F3FB02B8EC1E}">
  <dimension ref="E5:M34"/>
  <sheetViews>
    <sheetView workbookViewId="0">
      <selection activeCell="H14" sqref="H14"/>
    </sheetView>
    <sheetView tabSelected="1" workbookViewId="1">
      <selection activeCell="I30" sqref="I30"/>
    </sheetView>
  </sheetViews>
  <sheetFormatPr defaultRowHeight="15" x14ac:dyDescent="0.25"/>
  <cols>
    <col min="5" max="5" width="17.85546875" customWidth="1"/>
    <col min="9" max="9" width="12.7109375" customWidth="1"/>
  </cols>
  <sheetData>
    <row r="5" spans="5:13" ht="33" x14ac:dyDescent="0.25">
      <c r="G5" s="23" t="s">
        <v>3</v>
      </c>
      <c r="H5" s="23" t="s">
        <v>4</v>
      </c>
      <c r="I5" s="23" t="s">
        <v>5</v>
      </c>
      <c r="J5" s="23" t="s">
        <v>6</v>
      </c>
      <c r="K5" s="23" t="s">
        <v>7</v>
      </c>
    </row>
    <row r="8" spans="5:13" ht="16.5" customHeight="1" x14ac:dyDescent="0.25">
      <c r="E8" s="20" t="s">
        <v>21</v>
      </c>
      <c r="F8" s="21" t="s">
        <v>54</v>
      </c>
      <c r="G8" s="25">
        <v>0</v>
      </c>
      <c r="H8" s="25">
        <v>1.33</v>
      </c>
      <c r="I8" s="25">
        <v>1.78</v>
      </c>
      <c r="J8" s="25">
        <v>1.25</v>
      </c>
      <c r="K8" s="25">
        <v>0</v>
      </c>
    </row>
    <row r="9" spans="5:13" ht="16.5" x14ac:dyDescent="0.25">
      <c r="E9" s="20"/>
      <c r="F9" s="22" t="s">
        <v>52</v>
      </c>
      <c r="G9" s="25">
        <v>0</v>
      </c>
      <c r="H9" s="25">
        <v>1.89</v>
      </c>
      <c r="I9" s="25">
        <v>1.89</v>
      </c>
      <c r="J9" s="25">
        <v>2.31</v>
      </c>
      <c r="K9" s="25">
        <v>0</v>
      </c>
    </row>
    <row r="10" spans="5:13" x14ac:dyDescent="0.25">
      <c r="F10" s="24" t="s">
        <v>53</v>
      </c>
    </row>
    <row r="14" spans="5:13" x14ac:dyDescent="0.25">
      <c r="F14" s="24" t="s">
        <v>77</v>
      </c>
      <c r="G14">
        <v>0</v>
      </c>
      <c r="H14">
        <v>269</v>
      </c>
      <c r="I14">
        <v>58</v>
      </c>
      <c r="J14">
        <v>30</v>
      </c>
      <c r="K14">
        <v>0</v>
      </c>
    </row>
    <row r="15" spans="5:13" x14ac:dyDescent="0.25">
      <c r="F15" s="24" t="s">
        <v>54</v>
      </c>
      <c r="G15" s="26">
        <f>G8+(0.1/4)</f>
        <v>2.5000000000000001E-2</v>
      </c>
      <c r="H15" s="26">
        <f t="shared" ref="H15:K15" si="0">H8+(0.1/4)</f>
        <v>1.355</v>
      </c>
      <c r="I15" s="26">
        <f t="shared" si="0"/>
        <v>1.8049999999999999</v>
      </c>
      <c r="J15" s="26">
        <f t="shared" si="0"/>
        <v>1.2749999999999999</v>
      </c>
      <c r="K15" s="26">
        <f t="shared" si="0"/>
        <v>2.5000000000000001E-2</v>
      </c>
    </row>
    <row r="16" spans="5:13" x14ac:dyDescent="0.25">
      <c r="F16" s="24" t="s">
        <v>78</v>
      </c>
      <c r="G16" s="27">
        <f>G14*G15</f>
        <v>0</v>
      </c>
      <c r="H16" s="27">
        <f t="shared" ref="H16:K16" si="1">H14*H15</f>
        <v>364.495</v>
      </c>
      <c r="I16">
        <f t="shared" si="1"/>
        <v>104.69</v>
      </c>
      <c r="J16">
        <f t="shared" si="1"/>
        <v>38.25</v>
      </c>
      <c r="K16">
        <f t="shared" si="1"/>
        <v>0</v>
      </c>
      <c r="M16">
        <f>SUM(G16:K16)</f>
        <v>507.435</v>
      </c>
    </row>
    <row r="17" spans="6:13" x14ac:dyDescent="0.25">
      <c r="F17" s="24" t="s">
        <v>82</v>
      </c>
      <c r="G17" s="27"/>
      <c r="H17" s="27">
        <f>H16/30</f>
        <v>12.149833333333333</v>
      </c>
      <c r="I17" s="27">
        <f t="shared" ref="I17:J17" si="2">I16/30</f>
        <v>3.4896666666666665</v>
      </c>
      <c r="J17" s="27">
        <f t="shared" si="2"/>
        <v>1.2749999999999999</v>
      </c>
    </row>
    <row r="18" spans="6:13" x14ac:dyDescent="0.25">
      <c r="F18" s="24" t="s">
        <v>81</v>
      </c>
      <c r="G18" s="27"/>
      <c r="H18" s="27">
        <v>5</v>
      </c>
      <c r="I18">
        <v>3</v>
      </c>
      <c r="J18">
        <v>1</v>
      </c>
    </row>
    <row r="20" spans="6:13" x14ac:dyDescent="0.25">
      <c r="F20" s="24" t="s">
        <v>79</v>
      </c>
      <c r="G20">
        <v>0</v>
      </c>
      <c r="H20">
        <v>106</v>
      </c>
      <c r="I20">
        <v>47</v>
      </c>
      <c r="J20">
        <v>24</v>
      </c>
      <c r="K20">
        <v>0</v>
      </c>
    </row>
    <row r="21" spans="6:13" x14ac:dyDescent="0.25">
      <c r="F21" s="24" t="s">
        <v>52</v>
      </c>
      <c r="G21" s="26">
        <f>G9+(0.25/4)</f>
        <v>6.25E-2</v>
      </c>
      <c r="H21" s="26">
        <f>H9+(0.25/4)</f>
        <v>1.9524999999999999</v>
      </c>
      <c r="I21" s="26">
        <f>I9+(0.25/4)</f>
        <v>1.9524999999999999</v>
      </c>
      <c r="J21" s="26">
        <f>J9+(0.25/4)</f>
        <v>2.3725000000000001</v>
      </c>
      <c r="K21" s="26">
        <f>K9+(0.25/4)</f>
        <v>6.25E-2</v>
      </c>
    </row>
    <row r="22" spans="6:13" x14ac:dyDescent="0.25">
      <c r="F22" s="24" t="s">
        <v>78</v>
      </c>
      <c r="G22">
        <f>G21*(G20)</f>
        <v>0</v>
      </c>
      <c r="H22">
        <f t="shared" ref="H22:K22" si="3">H21*(H20)</f>
        <v>206.965</v>
      </c>
      <c r="I22">
        <f t="shared" si="3"/>
        <v>91.767499999999998</v>
      </c>
      <c r="J22">
        <f t="shared" si="3"/>
        <v>56.94</v>
      </c>
      <c r="K22">
        <f t="shared" si="3"/>
        <v>0</v>
      </c>
      <c r="M22">
        <f>SUM(G22:K22)</f>
        <v>355.67250000000001</v>
      </c>
    </row>
    <row r="23" spans="6:13" x14ac:dyDescent="0.25">
      <c r="F23" s="24" t="s">
        <v>82</v>
      </c>
      <c r="G23">
        <f>G22/30</f>
        <v>0</v>
      </c>
      <c r="H23">
        <f t="shared" ref="H23:K23" si="4">H22/30</f>
        <v>6.8988333333333332</v>
      </c>
      <c r="I23">
        <f t="shared" si="4"/>
        <v>3.0589166666666667</v>
      </c>
      <c r="J23">
        <f t="shared" si="4"/>
        <v>1.8979999999999999</v>
      </c>
      <c r="K23">
        <f t="shared" si="4"/>
        <v>0</v>
      </c>
    </row>
    <row r="24" spans="6:13" x14ac:dyDescent="0.25">
      <c r="F24" s="24" t="s">
        <v>81</v>
      </c>
      <c r="H24">
        <v>2</v>
      </c>
      <c r="I24">
        <v>2</v>
      </c>
      <c r="J24">
        <v>1</v>
      </c>
    </row>
    <row r="27" spans="6:13" ht="16.5" x14ac:dyDescent="0.25">
      <c r="F27" s="24" t="s">
        <v>53</v>
      </c>
      <c r="G27" s="22">
        <v>1</v>
      </c>
      <c r="H27" s="22">
        <v>79</v>
      </c>
      <c r="I27" s="22">
        <v>118</v>
      </c>
      <c r="J27" s="22">
        <v>1</v>
      </c>
      <c r="K27" s="22">
        <v>81</v>
      </c>
    </row>
    <row r="28" spans="6:13" x14ac:dyDescent="0.25">
      <c r="F28" s="24" t="s">
        <v>78</v>
      </c>
      <c r="G28">
        <f>G27*G9</f>
        <v>0</v>
      </c>
      <c r="H28">
        <f t="shared" ref="H28:K28" si="5">H27*H9</f>
        <v>149.31</v>
      </c>
      <c r="I28">
        <f t="shared" si="5"/>
        <v>223.01999999999998</v>
      </c>
      <c r="J28">
        <f t="shared" si="5"/>
        <v>2.31</v>
      </c>
      <c r="K28">
        <f t="shared" si="5"/>
        <v>0</v>
      </c>
      <c r="M28">
        <f>SUM(G28:K28)</f>
        <v>374.64</v>
      </c>
    </row>
    <row r="29" spans="6:13" x14ac:dyDescent="0.25">
      <c r="F29" s="24" t="s">
        <v>82</v>
      </c>
      <c r="G29">
        <f>G28/30</f>
        <v>0</v>
      </c>
      <c r="H29">
        <f t="shared" ref="H29:K29" si="6">H28/30</f>
        <v>4.9770000000000003</v>
      </c>
      <c r="I29">
        <f t="shared" si="6"/>
        <v>7.4339999999999993</v>
      </c>
      <c r="J29">
        <f t="shared" si="6"/>
        <v>7.6999999999999999E-2</v>
      </c>
      <c r="K29">
        <f t="shared" si="6"/>
        <v>0</v>
      </c>
    </row>
    <row r="30" spans="6:13" x14ac:dyDescent="0.25">
      <c r="F30" s="24" t="s">
        <v>81</v>
      </c>
      <c r="H30">
        <v>2</v>
      </c>
      <c r="I30">
        <v>2</v>
      </c>
      <c r="J30">
        <v>1</v>
      </c>
    </row>
    <row r="32" spans="6:13" x14ac:dyDescent="0.25">
      <c r="G32">
        <f>SUM(G28,G22,G16)</f>
        <v>0</v>
      </c>
      <c r="H32">
        <f t="shared" ref="H32:K32" si="7">SUM(H28,H22,H16)</f>
        <v>720.77</v>
      </c>
      <c r="I32">
        <f t="shared" si="7"/>
        <v>419.47749999999996</v>
      </c>
      <c r="J32">
        <f t="shared" si="7"/>
        <v>97.5</v>
      </c>
      <c r="K32">
        <f t="shared" si="7"/>
        <v>0</v>
      </c>
    </row>
    <row r="34" spans="7:8" x14ac:dyDescent="0.25">
      <c r="G34" s="24" t="s">
        <v>80</v>
      </c>
      <c r="H34">
        <f>SUM(G32:K32)</f>
        <v>1237.7474999999999</v>
      </c>
    </row>
  </sheetData>
  <mergeCells count="1">
    <mergeCell ref="E8:E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qtr-4</vt:lpstr>
      <vt:lpstr>qtr-3</vt:lpstr>
      <vt:lpstr>brand-entrance</vt:lpstr>
      <vt:lpstr>Sheet1</vt:lpstr>
      <vt:lpstr>TitleRegion1.A2.G5.9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jyotendra sharma</cp:lastModifiedBy>
  <dcterms:created xsi:type="dcterms:W3CDTF">2023-08-27T09:52:53Z</dcterms:created>
  <dcterms:modified xsi:type="dcterms:W3CDTF">2023-08-27T17:28:08Z</dcterms:modified>
  <cp:category/>
</cp:coreProperties>
</file>